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70" windowWidth="15480" windowHeight="75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'BoQ1'!$A$1:$BC$143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<sst xmlns="http://schemas.openxmlformats.org/spreadsheetml/2006/main" count="989" uniqueCount="314">
  <si>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</si>
  <si>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</si>
  <si>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</si>
  <si>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</si>
  <si>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</si>
  <si>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</si>
  <si>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</si>
  <si>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</si>
  <si>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</si>
  <si>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</si>
  <si>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</si>
  <si>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</si>
  <si>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</si>
  <si>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</si>
  <si>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</si>
  <si>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</si>
  <si>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</si>
  <si>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</si>
  <si>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</si>
  <si>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</si>
  <si>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</si>
  <si>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</si>
  <si>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</si>
  <si>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</si>
  <si>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</si>
  <si>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</si>
  <si>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</si>
  <si>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</si>
  <si>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</si>
  <si>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</si>
  <si>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</si>
  <si>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</si>
  <si>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</si>
  <si>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</si>
  <si>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</si>
  <si>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</si>
  <si>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</si>
  <si>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</si>
  <si>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</si>
  <si>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</si>
  <si>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</si>
  <si>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</si>
  <si>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</si>
  <si>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</si>
  <si>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</si>
  <si>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</si>
  <si>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</si>
  <si>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</si>
  <si>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</si>
  <si>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</si>
  <si>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</si>
  <si>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</si>
  <si>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</si>
  <si>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</si>
  <si>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</si>
  <si>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Superintending Engineer, IWD IIT Kanpur</t>
  </si>
  <si>
    <t xml:space="preserve">SUBHEAD 1: VARIABLE REFRIGERANT VOLUME </t>
  </si>
  <si>
    <t>VARIABLE REFRIGERANT FLOW SYSTEM</t>
  </si>
  <si>
    <t>Outdoor Units</t>
  </si>
  <si>
    <t xml:space="preserve">16 HP </t>
  </si>
  <si>
    <t>INDOOR UNIT DUCTABLE TYPE</t>
  </si>
  <si>
    <t>Supply,    installation,    testing    and    commissioning    of    following minimum   capacity   and   external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or 415 ± 5 %, 3 phase, 50 Hz AC power supply for units aboe 4.6 TR  complete  as  required.  The  unit  shall  have  automatic force  shut  down  provision  in  case  of  fire  on  receiveing  signal  from BMS System.  The cooling capacity of indoor unit will be at air inlet conditions of 27 Degree C DB and 19 Degree C WB temperature.</t>
  </si>
  <si>
    <t>Medium Static ductable Unit</t>
  </si>
  <si>
    <t>INDOOR UNIT CASSETTE TYPE</t>
  </si>
  <si>
    <t>Supply,    installation,    testing    and    commissioning    of    following minimum   capacity   4-way flow VRV/VRF Cassette Type Indoor ceiling mounted unit equipped with synthetic washable media pre-filter, fan section with low noise fan/ dynamically balanced blower, multispeed motor, coil section with DX copper coil, electronic expansion valve, outer cabinet, drain pump, grille, necessary supports, vibration isolation, cordless remote control etc., suitable for operation on single phase 230 ± 10%,  50Hz AC supply, complete,as required. The Unit shall have automatic force shut down provision in case of fire on receiving signal nfrom BMS System. The cooling capacity of indoor unit will be at inlet condition of 27 degree C DB and 19 degree C WB temperature.</t>
  </si>
  <si>
    <t>4-Way Cassette Unit</t>
  </si>
  <si>
    <t>4-Way Cassette  unit :     1.0 TR or heigher capacity</t>
  </si>
  <si>
    <t>4-Way Cassette  unit :     1.3 TR or heigher capacity</t>
  </si>
  <si>
    <t>4-Way Cassette  unit :     1.6 TR or heigher capacity</t>
  </si>
  <si>
    <t>4-Way Cassette  uni  :     2.0 TR or heigher capacity</t>
  </si>
  <si>
    <t xml:space="preserve">Controllers  </t>
  </si>
  <si>
    <t>SITC of wall mounted wired/wireless Room Thermostat/Controller as per specification</t>
  </si>
  <si>
    <t>Communication cable(1.5 sqmm X 2 Core) in pvc conduit as per specification</t>
  </si>
  <si>
    <t>Treated Fresh Air Unit (TFA)</t>
  </si>
  <si>
    <r>
      <t xml:space="preserve">Supply, installation, testing and commissioning of following minimum capacity and external static pressure VRF/VRV ceiling mounted </t>
    </r>
    <r>
      <rPr>
        <b/>
        <sz val="10"/>
        <rFont val="Arial"/>
        <family val="2"/>
      </rPr>
      <t>Treated fresh air (TFA) ductable type Indoor unit</t>
    </r>
    <r>
      <rPr>
        <sz val="10"/>
        <rFont val="Arial"/>
        <family val="2"/>
      </rPr>
      <t xml:space="preserve"> equipped with washable synthetic media pre-filter, fan section with low noise fan/dynamically balanced blower, multi speed motor, coil section with DX copper  coil, electronic expansion valve, outer cabinet, vibration isolators, drain pan, other necessary supports etc., suitable for operation on single phase AC supply 230V±10%, 50Hz complete as required. The unit shall have automatic force shut down provision in case of fire on receiving signal from BMS System. The cooling capacity of indoor run it will be at air inlet conditions of  33 Degree C DB and 28 Degree C WB temperature.</t>
    </r>
  </si>
  <si>
    <t xml:space="preserve"> TFA Indoor Ductable unit      :     6.67 TR (988 cfm)</t>
  </si>
  <si>
    <t>REFRIGERANT PIPING</t>
  </si>
  <si>
    <t>Supply, fabrication, installation, testing of Interconnecting  refrigerant  pipe work with XLPE insulation between each set of  indoor &amp;  outdoor units as per  specifications, all piping inside the room  shall  be properly supported with MS hanger/tie rod .Refer tender specification for detail description.</t>
  </si>
  <si>
    <t>6.4 mm O.D (wall Thickness-1.0 mm) (insulation : 19 mm)</t>
  </si>
  <si>
    <t>9.5 mm O.D (wall Thickness-1.0 mm) (insulation : 19 mm)</t>
  </si>
  <si>
    <t>12.7 mm O.D (wall Thickness-1.0 mm) (insulation : 19 mm)</t>
  </si>
  <si>
    <t>15.9 mm O.D (wall Thickness-1.0 mm) (insulation : 19 mm)</t>
  </si>
  <si>
    <t>19.1 mm O.D (wall Thickness-1.0 mm) (insulation : 19 mm)</t>
  </si>
  <si>
    <t>22.2 mm O.D (wall Thickness-1.0 mm) (insulation : 19 mm)</t>
  </si>
  <si>
    <t>25.4 mm O.D (wall Thickness-1.0 mm) (insulation : 19 mm)</t>
  </si>
  <si>
    <t>28.6 mm O.D (wall Thickness-1.0 mm) (insulation : 19 mm)</t>
  </si>
  <si>
    <t>31.8 mm O.D (wall Thickness-1.0 mm) (insulation : 19 mm)</t>
  </si>
  <si>
    <t>34.9 mm O.D (wall Thickness-1.0 mm) (insulation : 19 mm)</t>
  </si>
  <si>
    <t>38.1 mm O.D (wall Thickness-1.0 mm) (insulation : 19 mm)</t>
  </si>
  <si>
    <t>41.3 mm O.D (wall Thickness-1.0 mm) (insulation : 19 mm)</t>
  </si>
  <si>
    <t xml:space="preserve"> Y-JOINTS &amp; HEADERS</t>
  </si>
  <si>
    <t>Y- joints  for  IDU - IDU refrigerant piping</t>
  </si>
  <si>
    <t>Y- joints  for  ODU - ODU refrigerant piping</t>
  </si>
  <si>
    <t xml:space="preserve">Top-up additional Refrigerant R-410a charging </t>
  </si>
  <si>
    <t>Supply, charging, and commissioing of additional  R-410a (Du-pont/Honeywell) Refrigerant Gas charging on VRF system complete as required.</t>
  </si>
  <si>
    <t>MS ODU STAND</t>
  </si>
  <si>
    <t>Structural steel work riveted, bolted or welded in built up sections, trusses and framed work, including cutting, hoisting, fixing in position and applying a priming coat of approved steel primer all complete.</t>
  </si>
  <si>
    <t xml:space="preserve">CABLE TRAY FOR REFRIGERANT PIPING
</t>
  </si>
  <si>
    <r>
      <t>Supplying and installing of following size of perforated hot dip galvanized G.I cable tray with perforations not more than 17.5%, in convenient sections, joined with connectors, suspended from ceiling with G.I suspenders including bolts and nuts,  etc.  for carrying refrigerant pipe in outdoor application as required.</t>
    </r>
    <r>
      <rPr>
        <b/>
        <sz val="10"/>
        <rFont val="Arial"/>
        <family val="2"/>
      </rPr>
      <t xml:space="preserve">
</t>
    </r>
  </si>
  <si>
    <t>450 mm width x 62.5 mm depth x 2 mm thickness</t>
  </si>
  <si>
    <t>225mm width x 50 mm depth x 1.6 mm thickness</t>
  </si>
  <si>
    <t xml:space="preserve">CONDENSATE DRAIN UPVC  PIPE </t>
  </si>
  <si>
    <t>Supply, installation, testing and commissioning of  uPVC Pipe, complete with  fittings, supports,U trap arrangement,Clean Plug and accessories  for IDUs as per  specifications, drawings.</t>
  </si>
  <si>
    <t>32 mm dia (with 6mm Nitrile)</t>
  </si>
  <si>
    <t>40 mm dia (with 6mm Nitrile)</t>
  </si>
  <si>
    <t>CHAPTER 2: AIR DISTRIBUTION SYSTEM</t>
  </si>
  <si>
    <t>GSS DUCT (Factory Fabricated Duct)</t>
  </si>
  <si>
    <t>Supply, installation,balancing and commissioning of factory fabricated GSS sheet metal rectangular/round ducting complete with neoprene rubber gaskets, elbows, splitter dampers, vanes, hangers , supports etc. as per approved drawings and specifications of following sheet thickness complete as required . Refer tender specification for detail description.</t>
  </si>
  <si>
    <t>24 G (0.63 mm)</t>
  </si>
  <si>
    <t>22 G (0.80 mm)</t>
  </si>
  <si>
    <t>GSS DUCT (Site Fabricated Duct)</t>
  </si>
  <si>
    <t>Supply, installation,balancing and commissioning of fabricated at site GSS sheet metal rectangular/round ducting complete with neoprene rubber gaskets, elbows, splitter dampers, vanes, hangers , supports etc. as per approved drawings and specifications of following sheet thickness complete as required . Refer tender specification for detail description.</t>
  </si>
  <si>
    <t>Supply Air Grilles</t>
  </si>
  <si>
    <t>Supplying &amp; fixing of  powder coated extruded aluminium Supply Air Grilles with Aluminium volume control dampers of various sizes and as per specifications and approved drawings and schedules.</t>
  </si>
  <si>
    <t>Return Air Grilles</t>
  </si>
  <si>
    <t>Supplying  &amp; fixing of powder coated extruded aluminium Return Air Grilles with louvers but without volume control dampers  of various sizes and as per specifications and approved drawings and schedules.</t>
  </si>
  <si>
    <t>Volume Control Damper</t>
  </si>
  <si>
    <t xml:space="preserve">Supply, installation, testing and commissioning of GI volume control duct damper complete with neoprene rubber gaskets, nuts, bolts, screws linkages, flanges etc, as per specifications. </t>
  </si>
  <si>
    <t>Motorised Volume Control Damper</t>
  </si>
  <si>
    <t xml:space="preserve">Supply, installation, testing and commissioning of  motorised(ON/OFF Type) duct mounted  G.I volume control  damper with enthalpy sensor  and necessary control wiring (minimum 1.5 sqmm ) for integeration within IDU room. The unit shall provided as shown in the drawings. The unit shall be capable to communicate with BMS system. </t>
  </si>
  <si>
    <t>Damper</t>
  </si>
  <si>
    <t>Actuator</t>
  </si>
  <si>
    <t>Fresh Air Louvers</t>
  </si>
  <si>
    <t>Supplying, installation, testing and commissioning of AL. construction fresh air louvers with min. 50 % free area ,  and painted in baked enamel shade with metallic frame work complete as per specification approved drawings and schedules. Louvers need to be suitable in order avoid rain water entry in to spaces @ 15 degree deflection with bird screen complete as per specification approved drawings and schedules.</t>
  </si>
  <si>
    <t>flexible duct</t>
  </si>
  <si>
    <t>Supply, installation, testing &amp; commissioning of thermal insulated flexible duct of following sizes duly supported at regular interval as per site requirement etc. complete as required as per specifications.</t>
  </si>
  <si>
    <t>Thermal insulated flexible duct (200 mm dia)</t>
  </si>
  <si>
    <t>CHAPTER 3: INSULATION &amp; ACOUSTIC</t>
  </si>
  <si>
    <t>DUCT INSULATION</t>
  </si>
  <si>
    <r>
      <t>Supply,Installation,Testing and commissioning of Thermal insulation material for Duct insulation.It  shall be anti-microbial XLPE type closed cell cross linked polyethylene foam with aluminium foil. Thermal conductivity of the insulation material shall not exceed 0.032 W/m</t>
    </r>
    <r>
      <rPr>
        <vertAlign val="superscript"/>
        <sz val="10"/>
        <rFont val="Arial"/>
        <family val="2"/>
      </rPr>
      <t>o</t>
    </r>
    <r>
      <rPr>
        <sz val="10"/>
        <rFont val="Arial"/>
        <family val="2"/>
      </rPr>
      <t>K at an average temperature of 25</t>
    </r>
    <r>
      <rPr>
        <vertAlign val="superscript"/>
        <sz val="10"/>
        <rFont val="Arial"/>
        <family val="2"/>
      </rPr>
      <t>o</t>
    </r>
    <r>
      <rPr>
        <sz val="10"/>
        <rFont val="Arial"/>
        <family val="2"/>
      </rPr>
      <t>C.  Density of the material shall be 25-30 Kg/m</t>
    </r>
    <r>
      <rPr>
        <vertAlign val="superscript"/>
        <sz val="10"/>
        <rFont val="Arial"/>
        <family val="2"/>
      </rPr>
      <t>3</t>
    </r>
    <r>
      <rPr>
        <sz val="10"/>
        <rFont val="Arial"/>
        <family val="2"/>
      </rPr>
      <t>.  The product shall have temperature range of –40</t>
    </r>
    <r>
      <rPr>
        <vertAlign val="superscript"/>
        <sz val="10"/>
        <rFont val="Arial"/>
        <family val="2"/>
      </rPr>
      <t xml:space="preserve"> o</t>
    </r>
    <r>
      <rPr>
        <sz val="10"/>
        <rFont val="Arial"/>
        <family val="2"/>
      </rPr>
      <t>C to 105</t>
    </r>
    <r>
      <rPr>
        <vertAlign val="superscript"/>
        <sz val="10"/>
        <rFont val="Arial"/>
        <family val="2"/>
      </rPr>
      <t>o</t>
    </r>
    <r>
      <rPr>
        <sz val="10"/>
        <rFont val="Arial"/>
        <family val="2"/>
      </rPr>
      <t>C. The insulation material shall be fire rated for Class 0 for surface spread of flame test.  Water vapour permeability shall not exceed 0.15ng/Pa.Sec.m. 
Thermal conductivity of the material shall not be affected by ageing, as per DIN 52616. The material must be tested for ageing effect in an accredited laboratory for a minimum period of five years to satisfy the ageing criteria. 
The smoke density of the material  shall not exceed 1. There shall be no toxicity in the emitted smoke, both under flaming and non-flaming conditions. The quoted price shall include adhesive and accessories  required to fix the insulation  inside the  duct.</t>
    </r>
  </si>
  <si>
    <t>9 mm on supply/Return  duct</t>
  </si>
  <si>
    <t>13 mm on supply/Return  duct</t>
  </si>
  <si>
    <t xml:space="preserve">DUCT ACOUSTIC LINING </t>
  </si>
  <si>
    <t xml:space="preserve">Supply and fixing of acoustic lining of supply air duct and plenum with 25 mm thick resin bonded glass wool having density of  32 kg/m³, with 25 mm X 25 mm GI section of 1.25 mm thick, at 600 mm centre to centre  covered with Reinforced Plastic tissue paper and 0.5 mm thick  perforated aluminum sheet fixed to inside surface of ducts with cadmium plated nuts, bolts, stick pins, CPRX compound etc. complete as required and as per specifications. </t>
  </si>
  <si>
    <t>Acoustic lining of supply air duct and plenum with 25 mm thick resin bonded glass wool having density of  32 kg/m³</t>
  </si>
  <si>
    <t>UNDERDECK INSULATION (for Exposed Roofs)</t>
  </si>
  <si>
    <t xml:space="preserve">Supply,Installation,Testing and commissioning of Thermal insulation material for Underdeck insulation.It  shall be chemical bonded  anti-microbial closed cell cross linked polyethylene foam (XLPE) .Thermal conductivity of the insulation material shall not exceed 0.032 W/moK at an average temperature of 25oC.  Density of the material shall be 25-30 Kg/m3.  The product shall have temperature range of –40 oC to 105oC. The insulation material shall be fire rated for Class 0 as per BS 476 Part 7, 1987 for surface spread of flame test.  Water vapour permeability as per DIN 52615 shall not exceed 0.15ng/Pa.Sec.m. 
</t>
  </si>
  <si>
    <t xml:space="preserve">Thermal conductivity of the material shall not be affected by ageing, as per DIN 52616. The material must be tested for ageing effect in an accredited laboratory for a minimum period of five years to satisfy the ageing criteria. 
</t>
  </si>
  <si>
    <t xml:space="preserve">The smoke density of the material as per AS-1530.3 shall not exceed 1. There shall be no toxicity in the emitted smoke, both under flaming and non-flaming conditions, as per AITM 3.000 (1993). The quoted price shall include adhesive and accessories  required to fix the insulation  inside the  duct. It shall also be supported with wire mesh in addition to the adhesive.
</t>
  </si>
  <si>
    <t>25 mm XLPE Insulation</t>
  </si>
  <si>
    <t>DOUBLE LAYER CANVAS CONNECTION</t>
  </si>
  <si>
    <t>Supply,Installation,testing and commissioning of double Layer canvas connection  fire retardant cloth for the end connection of IDUs and Ventilation fan to reduce the vibration.It shall be fire rated for atleast 2 hrs.Refer tender specification for detail description</t>
  </si>
  <si>
    <t>CHAPTER 4: VENTILATION SYSTEM</t>
  </si>
  <si>
    <t>FIRE RATED TUBE AXIAL FLOW FANS FOR PLANT ROOM VENTILATION</t>
  </si>
  <si>
    <r>
      <t xml:space="preserve">Supply, installation, testing and commissioning of </t>
    </r>
    <r>
      <rPr>
        <b/>
        <sz val="10"/>
        <rFont val="Arial"/>
        <family val="2"/>
      </rPr>
      <t>Fire Rated</t>
    </r>
    <r>
      <rPr>
        <sz val="10"/>
        <rFont val="Arial"/>
        <family val="2"/>
      </rPr>
      <t xml:space="preserve"> </t>
    </r>
    <r>
      <rPr>
        <b/>
        <sz val="10"/>
        <rFont val="Arial"/>
        <family val="2"/>
      </rPr>
      <t>Tube Axial flow fans</t>
    </r>
    <r>
      <rPr>
        <sz val="10"/>
        <rFont val="Arial"/>
        <family val="2"/>
      </rPr>
      <t xml:space="preserve"> complete with tube casing, impeller, bird screen, gravity louvers, necessary nut bolts, Necessary transition piece and canvas connection for proper Installing, silencers on inlet and outlet and directly coupled TEFC Sq.cage, IE-2 efficiency induction motor mounted on vibration isolators suitable for 415V±10%, 50 Hz. 3 phase electric supply complete as per the technical specifications enclosed. The fans should be AMCA certified for air performance &amp; sound ratings. The fan should be rated for a minimum of 250 Deg C for a minimum of 2 Hrs. Application.The fan shall be complete in all respect and should match the  specification ,Drawings and Schedule.The quoted price shall consist of mounting arrangemnt  along with spring isolator  for fan.The unit shall be capacble to communicate with BMS system.</t>
    </r>
  </si>
  <si>
    <t>The speed of the motor shall be less than 1450 RPM and the impeller speed shall be less than 1000 RPM and capacities based on minimum static pressure to suit the system.</t>
  </si>
  <si>
    <t>Note:Noise level shall be 80 db(A) @ 3 meter distance from fan at room condition.</t>
  </si>
  <si>
    <t xml:space="preserve">3000 CFM ,Total static pressure of 20 MM WG (Smoke Exhaust Fan) </t>
  </si>
  <si>
    <t>PROPELLER FANS</t>
  </si>
  <si>
    <t>Supply , installation , testing and commissioning of propeller type fan with Aluminium/Plastic blade and complete with induction Motor suitable for operation with 230 V single phase 50 Hz with suitable frame etc. as per IS:2312-1967 with gravity dampers for  exhaust complete as per specifications and drawings. Noise level should not exceed 45dB(A) @3m.The fan shall be complete in all respect and should match the  specification ,Drawings and Schedule.system.</t>
  </si>
  <si>
    <t xml:space="preserve">100 CFM </t>
  </si>
  <si>
    <t xml:space="preserve">150 CFM </t>
  </si>
  <si>
    <t>CHAPTER 5: ELECTRICAL</t>
  </si>
  <si>
    <r>
      <rPr>
        <b/>
        <sz val="10"/>
        <rFont val="Arial"/>
        <family val="2"/>
      </rPr>
      <t>HVAC PANEL</t>
    </r>
    <r>
      <rPr>
        <sz val="10"/>
        <rFont val="Arial"/>
        <family val="2"/>
      </rPr>
      <t xml:space="preserve">
</t>
    </r>
    <r>
      <rPr>
        <b/>
        <sz val="10"/>
        <rFont val="Arial"/>
        <family val="2"/>
      </rPr>
      <t>Incomer :</t>
    </r>
    <r>
      <rPr>
        <sz val="10"/>
        <rFont val="Arial"/>
        <family val="2"/>
      </rPr>
      <t xml:space="preserve">
MCCB 
415V, 50Hz, 400A, 4P, 25kA for 1 sec rated thermal magnetic based MCCB with inbuilt LSIG protection  - 1 Nos.
</t>
    </r>
    <r>
      <rPr>
        <b/>
        <sz val="10"/>
        <rFont val="Arial"/>
        <family val="2"/>
      </rPr>
      <t xml:space="preserve">Metering (1 No.) </t>
    </r>
    <r>
      <rPr>
        <sz val="10"/>
        <rFont val="Arial"/>
        <family val="2"/>
      </rPr>
      <t xml:space="preserve">
Multifunction meter with inbuilt selector switch for measurement of current, voltage, power factor, KVA, kVAh, KVArh, KVAR, frequency, ,KWHr (both line and phase) complete as per specifications
</t>
    </r>
    <r>
      <rPr>
        <b/>
        <sz val="10"/>
        <rFont val="Arial"/>
        <family val="2"/>
      </rPr>
      <t xml:space="preserve">Indication lamps </t>
    </r>
    <r>
      <rPr>
        <sz val="10"/>
        <rFont val="Arial"/>
        <family val="2"/>
      </rPr>
      <t xml:space="preserve">
LED type phase indication lamps suitable for 230V,50Hz AC (red, yellow, blue) - 1 Set.
LED type Indication lamps for breaker, suitable for 230V,50Hz AC supply (on, off, trip) - 1 set 
</t>
    </r>
    <r>
      <rPr>
        <b/>
        <sz val="10"/>
        <rFont val="Arial"/>
        <family val="2"/>
      </rPr>
      <t>CTs:</t>
    </r>
    <r>
      <rPr>
        <sz val="10"/>
        <rFont val="Arial"/>
        <family val="2"/>
      </rPr>
      <t xml:space="preserve">
415V ,400/5A, 15VA, CL-1 current transformer for metering</t>
    </r>
  </si>
  <si>
    <t xml:space="preserve">Busbar : </t>
  </si>
  <si>
    <t>Busbar (1 Set - 4P + E)
Busbar made up of electrolytic grade high conductivity aluminium in rectangular cross section and suitable for 415V, FP, 50 Hz, 400 A, 25 kA for 1 sec of required length and cross sectional area.</t>
  </si>
  <si>
    <t xml:space="preserve">Outgoing : </t>
  </si>
  <si>
    <t xml:space="preserve">MCB
12 Nos. 415V, 50Hz, 63A, 4P, 10 kA MCB.
5Nos. 415V, 50Hz, 40A, 4P, 10 kA MCB.
</t>
  </si>
  <si>
    <t xml:space="preserve"> EARTHING </t>
  </si>
  <si>
    <t xml:space="preserve">Supply &amp; Laying of following Tinned copper earth wire/earth strip, GI earth wire/strip fixed on wall/side of trench/slab /column /beam/ shaft, connection to panel/DBs/SFU's etc. with 5mm thick G.I./Cu. Spacers  &amp; 2mm thick G.I./ Cu. Saddle including connection/termination with suitable GI/Cu. thimble &amp; nut bolts etc as required to do the job in all respect in accordance with laid specification, drawing or upto the satisfaction of engineer in charge. </t>
  </si>
  <si>
    <t>25x5 mm G.I. Strip</t>
  </si>
  <si>
    <t xml:space="preserve"> LT CABLE AND TERMINATION</t>
  </si>
  <si>
    <t xml:space="preserve">Supplying, unloading, storing , laying, testing and commissioning of following sizes of 1.1 kV grade XLPE insulated, FRLS (Heavy duty) Copper conductor  armoured cables suitable for working voltage upto and including 1100 Volts, laid  and tied on existing overhead cable trays; or buried underground or laid and tied  over MS supports in masonry trenches including providing MS supports and clamps for fixing to supports in an approved manner, providing fire retardant sealant where required complete as required and as per specifications. Circuit identification tag should be attached with the concerned cable alongwith the test report of following sizes of cable to be submitted by the contractor at the time of delivery of material at site. (Cable length may increse as per existing panel location).
</t>
  </si>
  <si>
    <t>4C X 16 Sqmm 2XWY.</t>
  </si>
  <si>
    <t>4C X 10 Sqmm 2XWY.</t>
  </si>
  <si>
    <t xml:space="preserve">Supplying and making end termination with single compression brass gland and  lugs for following size of XPLE insulated and PVC sheathed /XLPE aluminum or copper conductor cable of 1.1 KV grade of the following sizes as required. The cost shall include the cost of crimping and all tools and accessories required to complete the job in full respect.
Note : Al lugs shall be used for Al cable and cu lugs shall be used for copper cable.
</t>
  </si>
  <si>
    <t>Annual comprehensive maintenance contract of capacity as above annexure of  complete VRF system which cover's all spares, controlller, hardware, software and consumables requirement to run the VRF system of capacity 176 HP after expiring of 1 year (12 Months) defect liability period.</t>
  </si>
  <si>
    <t xml:space="preserve">For 1st year (0-12 Months)                                                                                                                                                               </t>
  </si>
  <si>
    <t xml:space="preserve">For 2nd year (12-24 Months)                                                                                                                                                                    </t>
  </si>
  <si>
    <t xml:space="preserve">For 3rd year (24-36 Months)                                                                                                                                                                      </t>
  </si>
  <si>
    <t xml:space="preserve">For 4th year (36-48 Months)                                                                                                                                                                       </t>
  </si>
  <si>
    <t xml:space="preserve">For 5th year (48-60 Months)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</si>
  <si>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</si>
  <si>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</si>
  <si>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</si>
  <si>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</si>
  <si>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</si>
  <si>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</si>
  <si>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</si>
  <si>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</si>
  <si>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</si>
  <si>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</si>
  <si>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</si>
  <si>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</si>
  <si>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</si>
  <si>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</si>
  <si>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</si>
  <si>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</si>
  <si>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</si>
  <si>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</si>
  <si>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</si>
  <si>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</si>
  <si>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</si>
  <si>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</si>
  <si>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</si>
  <si>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</si>
  <si>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</si>
  <si>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</si>
  <si>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</si>
  <si>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</si>
  <si>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</si>
  <si>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</si>
  <si>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</si>
  <si>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</si>
  <si>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</si>
  <si>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</si>
  <si>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</si>
  <si>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</si>
  <si>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</si>
  <si>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</si>
  <si>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</si>
  <si>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</si>
  <si>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</si>
  <si>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</si>
  <si>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</si>
  <si>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</si>
  <si>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</si>
  <si>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</si>
  <si>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</si>
  <si>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</si>
  <si>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</si>
  <si>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</si>
  <si>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</si>
  <si>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</si>
  <si>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</si>
  <si>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</si>
  <si>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</si>
  <si>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</si>
  <si>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</si>
  <si>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</si>
  <si>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</si>
  <si>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</si>
  <si>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</si>
  <si>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</si>
  <si>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</si>
  <si>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</si>
  <si>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</si>
  <si>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</si>
  <si>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</si>
  <si>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</si>
  <si>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</si>
  <si>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</si>
  <si>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</si>
  <si>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</si>
  <si>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</si>
  <si>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</si>
  <si>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</si>
  <si>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</si>
  <si>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</si>
  <si>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</si>
  <si>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</si>
  <si>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</si>
  <si>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</si>
  <si>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</si>
  <si>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</si>
  <si>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</si>
  <si>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</si>
  <si>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</si>
  <si>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</si>
  <si>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</si>
  <si>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</si>
  <si>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</si>
  <si>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</si>
  <si>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</si>
  <si>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</si>
  <si>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</si>
  <si>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</si>
  <si>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</si>
  <si>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</si>
  <si>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</si>
  <si>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</si>
  <si>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</si>
  <si>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</si>
  <si>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</si>
  <si>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</si>
  <si>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</si>
  <si>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</si>
  <si>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</si>
  <si>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</si>
  <si>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</si>
  <si>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</si>
  <si>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</si>
  <si>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</si>
  <si>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</si>
  <si>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</si>
  <si>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</si>
  <si>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</si>
  <si>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</si>
  <si>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</si>
  <si>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</si>
  <si>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</si>
  <si>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</si>
  <si>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</si>
  <si>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</si>
  <si>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</si>
  <si>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No.</t>
  </si>
  <si>
    <t>Rmt</t>
  </si>
  <si>
    <t>Set</t>
  </si>
  <si>
    <t>Kg</t>
  </si>
  <si>
    <t>Sqmt</t>
  </si>
  <si>
    <t>Nos.</t>
  </si>
  <si>
    <t>Each</t>
  </si>
  <si>
    <t>Metre</t>
  </si>
  <si>
    <t>Mth</t>
  </si>
  <si>
    <r>
      <t>Supply, Installation, testing and commisioning of modular type  Variable Refrigerant Flow/Variable Refrigerant  air cooled Outdoor units suitable for cooling and heating,having all hermetically sealed  Inverter Scroll Compressor(s), minimum two compressors for above 14 HP modules, microprocessor based Controller, top discharge type condensing unit (s), with  R 410 A Refrigerant, vibration isolators, with suitable foundation  and with in built auto phase sequencer etc. complete as required. The unit shall deliver the rated capacity at AHRI Conditions and work even at  50</t>
    </r>
    <r>
      <rPr>
        <sz val="10"/>
        <rFont val="Calibri"/>
        <family val="2"/>
      </rPr>
      <t>⁰</t>
    </r>
    <r>
      <rPr>
        <sz val="10"/>
        <rFont val="Arial"/>
        <family val="2"/>
      </rPr>
      <t xml:space="preserve"> C ambient temperature without tripping. The unit shall be suitable to work on 415±5%, 3 phase, 50 Hz AC power supply. The unit shall be filled with first charge of the refrigerant and ready for use as required. The COP at AHRI conditions shall not be less than 3.1 and IEER not less than 6.5.</t>
    </r>
  </si>
  <si>
    <t>36 HP ((18HP+18 HP) or (16HP+20 HP))</t>
  </si>
  <si>
    <t>Ductable  unit :     3.4 TR, 1200 CFM (nominal)  min. 38200 btu/hr</t>
  </si>
  <si>
    <t xml:space="preserve">Ductable  unit :     4.0 TR, 1600 CFM(nominal), min 47800 Btu/hr </t>
  </si>
  <si>
    <t>Ductable  unit :     4.5 TR, 1960 CFM (nominal),  min 54600 Btu/hr</t>
  </si>
  <si>
    <t>SITC of following type BMS/IMS Digital central controller with touch screen panel of min 10.1 inch size, including hardware and software compatible to VRF/VRV system by Original equipment manufature (OEM) suitable for min 48 no's circuits, 50 no's ODU's &amp; 200 no's IDU's. The system shall provide communication through LAN &amp; Bacnet. The unit operation on single phase AC supply 230V±10%, 50Hz by which  following minimum operations are compulsoraly required                                                                                                                       1) Electric power consumption and electricity charge distribution of individiual IDU. 2) Fault/Operation display, Operation history reports  in USB or PC in suitable format  3) Web access and annual Operation management, complete as per specification.</t>
  </si>
  <si>
    <r>
      <t xml:space="preserve">Supply, installation, testing &amp; commissioning of   following imported </t>
    </r>
    <r>
      <rPr>
        <sz val="11"/>
        <rFont val="Calibri"/>
        <family val="2"/>
      </rPr>
      <t xml:space="preserve">OEM </t>
    </r>
    <r>
      <rPr>
        <sz val="11"/>
        <color indexed="8"/>
        <rFont val="Calibri"/>
        <family val="2"/>
      </rPr>
      <t>fittings  to be provided in Supply &amp; return refrigerant pipe line. Material of construction for fittings shall be similar to refrigerant piping.</t>
    </r>
  </si>
  <si>
    <t>CHAPTER 6: Comprehensive Annual Maintenance of complete VRF System alongwith controller &amp; its software</t>
  </si>
  <si>
    <t>Name of Work:  Construction of vertical extension (i.e. 5th to 8th floor)  of National Aerosol Test Facility Building at IIT Kanpur  (SH:- Airconditioning Works)</t>
  </si>
  <si>
    <t>Contract No:   18/AC/2020/1268 dt. 23.12.2020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</si>
</sst>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_(* #,##0_);_(* \(#,##0\);_(* &quot;-&quot;??_);_(@_)"/>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0"/>
      <name val="Arial"/>
      <family val="2"/>
    </font>
    <font>
      <sz val="10"/>
      <name val="Calibri"/>
      <family val="2"/>
    </font>
    <font>
      <vertAlign val="superscript"/>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0"/>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7">
    <xf numFmtId="0" fontId="0" fillId="0" borderId="0" xfId="0" applyFont="1" applyAlignment="1">
      <alignment/>
    </xf>
    <xf numFmtId="0" fontId="3" fillId="0" borderId="0" xfId="58" applyNumberFormat="1" applyFont="1" applyFill="1" applyBorder="1" applyAlignment="1">
      <alignment vertical="center"/>
      <protection/>
    </xf>
    <xf numFmtId="0" fontId="64" fillId="0" borderId="0" xfId="58" applyNumberFormat="1" applyFont="1" applyFill="1" applyBorder="1" applyAlignment="1" applyProtection="1">
      <alignment vertical="center"/>
      <protection locked="0"/>
    </xf>
    <xf numFmtId="0" fontId="64" fillId="0" borderId="0" xfId="58" applyNumberFormat="1" applyFont="1" applyFill="1" applyBorder="1" applyAlignment="1">
      <alignment vertical="center"/>
      <protection/>
    </xf>
    <xf numFmtId="0" fontId="65" fillId="0" borderId="0" xfId="60"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6" fillId="0" borderId="0" xfId="58" applyNumberFormat="1" applyFont="1" applyFill="1" applyBorder="1" applyAlignment="1">
      <alignment horizontal="left"/>
      <protection/>
    </xf>
    <xf numFmtId="0" fontId="2" fillId="0" borderId="10" xfId="60" applyNumberFormat="1" applyFont="1" applyFill="1" applyBorder="1" applyAlignment="1" applyProtection="1">
      <alignment horizontal="left" vertical="top" wrapText="1"/>
      <protection/>
    </xf>
    <xf numFmtId="0" fontId="3" fillId="0" borderId="0" xfId="58" applyNumberFormat="1" applyFont="1" applyFill="1" applyAlignment="1" applyProtection="1">
      <alignment vertical="center"/>
      <protection locked="0"/>
    </xf>
    <xf numFmtId="0" fontId="6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4" fillId="0" borderId="0" xfId="58" applyNumberFormat="1" applyFont="1" applyFill="1" applyAlignment="1">
      <alignment vertical="center"/>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lignment/>
      <protection/>
    </xf>
    <xf numFmtId="0" fontId="64" fillId="0" borderId="0" xfId="58" applyNumberFormat="1" applyFont="1" applyFill="1">
      <alignment/>
      <protection/>
    </xf>
    <xf numFmtId="0" fontId="2" fillId="0" borderId="12" xfId="60" applyNumberFormat="1" applyFont="1" applyFill="1" applyBorder="1" applyAlignment="1">
      <alignment horizontal="center" vertical="top" wrapText="1"/>
      <protection/>
    </xf>
    <xf numFmtId="0" fontId="67" fillId="0" borderId="11" xfId="60" applyNumberFormat="1" applyFont="1" applyFill="1" applyBorder="1" applyAlignment="1">
      <alignment vertical="top" wrapText="1"/>
      <protection/>
    </xf>
    <xf numFmtId="0" fontId="2" fillId="0" borderId="13" xfId="58" applyNumberFormat="1" applyFont="1" applyFill="1" applyBorder="1" applyAlignment="1">
      <alignment horizontal="center" vertical="top" wrapText="1"/>
      <protection/>
    </xf>
    <xf numFmtId="0" fontId="68" fillId="0" borderId="13" xfId="60" applyNumberFormat="1" applyFont="1" applyFill="1" applyBorder="1" applyAlignment="1">
      <alignment horizontal="left" wrapText="1" readingOrder="1"/>
      <protection/>
    </xf>
    <xf numFmtId="0" fontId="3" fillId="0" borderId="13" xfId="60" applyNumberFormat="1" applyFont="1" applyFill="1" applyBorder="1" applyAlignment="1">
      <alignment vertical="top"/>
      <protection/>
    </xf>
    <xf numFmtId="0" fontId="2" fillId="0" borderId="13" xfId="58" applyNumberFormat="1" applyFont="1" applyFill="1" applyBorder="1" applyAlignment="1" applyProtection="1">
      <alignment horizontal="right" vertical="top"/>
      <protection/>
    </xf>
    <xf numFmtId="0" fontId="3" fillId="0" borderId="13" xfId="58" applyNumberFormat="1" applyFont="1" applyFill="1" applyBorder="1" applyAlignment="1">
      <alignment vertical="top"/>
      <protection/>
    </xf>
    <xf numFmtId="0" fontId="2" fillId="0" borderId="13" xfId="58" applyNumberFormat="1" applyFont="1" applyFill="1" applyBorder="1" applyAlignment="1" applyProtection="1">
      <alignment horizontal="left" vertical="top"/>
      <protection locked="0"/>
    </xf>
    <xf numFmtId="0" fontId="3" fillId="0" borderId="13" xfId="58" applyNumberFormat="1" applyFont="1" applyFill="1" applyBorder="1" applyAlignment="1" applyProtection="1">
      <alignment vertical="top"/>
      <protection/>
    </xf>
    <xf numFmtId="0" fontId="2" fillId="0" borderId="14" xfId="58" applyNumberFormat="1" applyFont="1" applyFill="1" applyBorder="1" applyAlignment="1" applyProtection="1">
      <alignment horizontal="right" vertical="top"/>
      <protection locked="0"/>
    </xf>
    <xf numFmtId="0" fontId="2" fillId="0" borderId="15" xfId="58"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center" vertical="top" wrapText="1"/>
      <protection/>
    </xf>
    <xf numFmtId="0" fontId="2" fillId="0" borderId="16" xfId="60" applyNumberFormat="1" applyFont="1" applyFill="1" applyBorder="1" applyAlignment="1">
      <alignment horizontal="right" vertical="top"/>
      <protection/>
    </xf>
    <xf numFmtId="164" fontId="2" fillId="0" borderId="16" xfId="60" applyNumberFormat="1" applyFont="1" applyFill="1" applyBorder="1" applyAlignment="1">
      <alignment horizontal="right" vertical="top"/>
      <protection/>
    </xf>
    <xf numFmtId="0" fontId="3" fillId="0" borderId="13" xfId="60" applyNumberFormat="1" applyFont="1" applyFill="1" applyBorder="1" applyAlignment="1">
      <alignment vertical="top" wrapText="1"/>
      <protection/>
    </xf>
    <xf numFmtId="0" fontId="3" fillId="0" borderId="0" xfId="58" applyNumberFormat="1" applyFont="1" applyFill="1" applyAlignment="1">
      <alignment vertical="top"/>
      <protection/>
    </xf>
    <xf numFmtId="0" fontId="64" fillId="0" borderId="0" xfId="58" applyNumberFormat="1" applyFont="1" applyFill="1" applyAlignment="1">
      <alignment vertical="top"/>
      <protection/>
    </xf>
    <xf numFmtId="0" fontId="2" fillId="0" borderId="13" xfId="58" applyNumberFormat="1" applyFont="1" applyFill="1" applyBorder="1" applyAlignment="1" applyProtection="1">
      <alignment horizontal="right" vertical="top"/>
      <protection locked="0"/>
    </xf>
    <xf numFmtId="164" fontId="2" fillId="0" borderId="13" xfId="58" applyNumberFormat="1" applyFont="1" applyFill="1" applyBorder="1" applyAlignment="1" applyProtection="1">
      <alignment horizontal="right" vertical="top"/>
      <protection locked="0"/>
    </xf>
    <xf numFmtId="164" fontId="2" fillId="0" borderId="11" xfId="58" applyNumberFormat="1" applyFont="1" applyFill="1" applyBorder="1" applyAlignment="1" applyProtection="1">
      <alignment horizontal="center" vertical="top" wrapText="1"/>
      <protection/>
    </xf>
    <xf numFmtId="164" fontId="2" fillId="0" borderId="11" xfId="58" applyNumberFormat="1" applyFont="1" applyFill="1" applyBorder="1" applyAlignment="1">
      <alignment horizontal="center" vertical="top" wrapText="1"/>
      <protection/>
    </xf>
    <xf numFmtId="164" fontId="2" fillId="0" borderId="13" xfId="58" applyNumberFormat="1" applyFont="1" applyFill="1" applyBorder="1" applyAlignment="1">
      <alignment horizontal="center" vertical="top" wrapText="1"/>
      <protection/>
    </xf>
    <xf numFmtId="164" fontId="69" fillId="0" borderId="13" xfId="58" applyNumberFormat="1" applyFont="1" applyFill="1" applyBorder="1" applyAlignment="1">
      <alignment horizontal="center" vertical="top" wrapText="1"/>
      <protection/>
    </xf>
    <xf numFmtId="0" fontId="2" fillId="0" borderId="13" xfId="60" applyNumberFormat="1" applyFont="1" applyFill="1" applyBorder="1" applyAlignment="1">
      <alignment horizontal="left" vertical="top"/>
      <protection/>
    </xf>
    <xf numFmtId="0" fontId="2" fillId="0" borderId="10"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7" xfId="60" applyNumberFormat="1" applyFont="1" applyFill="1" applyBorder="1" applyAlignment="1">
      <alignment vertical="top"/>
      <protection/>
    </xf>
    <xf numFmtId="0" fontId="6" fillId="0" borderId="18" xfId="60" applyNumberFormat="1" applyFont="1" applyFill="1" applyBorder="1" applyAlignment="1">
      <alignment vertical="top"/>
      <protection/>
    </xf>
    <xf numFmtId="0" fontId="3" fillId="0" borderId="18" xfId="60" applyNumberFormat="1" applyFont="1" applyFill="1" applyBorder="1" applyAlignment="1">
      <alignment vertical="top"/>
      <protection/>
    </xf>
    <xf numFmtId="164" fontId="3" fillId="0" borderId="0" xfId="58" applyNumberFormat="1" applyFont="1" applyFill="1" applyAlignment="1">
      <alignment vertical="top"/>
      <protection/>
    </xf>
    <xf numFmtId="0" fontId="2" fillId="0" borderId="18" xfId="60" applyNumberFormat="1" applyFont="1" applyFill="1" applyBorder="1" applyAlignment="1">
      <alignment horizontal="left" vertical="top"/>
      <protection/>
    </xf>
    <xf numFmtId="0" fontId="70" fillId="0" borderId="12" xfId="58" applyNumberFormat="1" applyFont="1" applyFill="1" applyBorder="1" applyAlignment="1" applyProtection="1">
      <alignment vertical="top"/>
      <protection/>
    </xf>
    <xf numFmtId="0" fontId="14" fillId="0" borderId="11" xfId="60" applyNumberFormat="1" applyFont="1" applyFill="1" applyBorder="1" applyAlignment="1" applyProtection="1">
      <alignment vertical="center" wrapText="1"/>
      <protection locked="0"/>
    </xf>
    <xf numFmtId="0" fontId="71" fillId="33" borderId="11" xfId="60" applyNumberFormat="1" applyFont="1" applyFill="1" applyBorder="1" applyAlignment="1" applyProtection="1">
      <alignment vertical="center" wrapText="1"/>
      <protection locked="0"/>
    </xf>
    <xf numFmtId="0" fontId="70" fillId="0" borderId="11" xfId="60" applyNumberFormat="1" applyFont="1" applyFill="1" applyBorder="1" applyAlignment="1">
      <alignment vertical="top"/>
      <protection/>
    </xf>
    <xf numFmtId="0" fontId="3" fillId="0" borderId="11" xfId="58" applyNumberFormat="1" applyFont="1" applyFill="1" applyBorder="1" applyAlignment="1" applyProtection="1">
      <alignment vertical="top"/>
      <protection/>
    </xf>
    <xf numFmtId="0" fontId="13" fillId="0" borderId="11" xfId="60" applyNumberFormat="1" applyFont="1" applyFill="1" applyBorder="1" applyAlignment="1" applyProtection="1">
      <alignment vertical="center" wrapText="1"/>
      <protection locked="0"/>
    </xf>
    <xf numFmtId="0" fontId="13" fillId="0" borderId="11" xfId="69" applyNumberFormat="1" applyFont="1" applyFill="1" applyBorder="1" applyAlignment="1" applyProtection="1">
      <alignment vertical="center" wrapText="1"/>
      <protection locked="0"/>
    </xf>
    <xf numFmtId="0" fontId="14" fillId="0" borderId="11" xfId="60" applyNumberFormat="1" applyFont="1" applyFill="1" applyBorder="1" applyAlignment="1" applyProtection="1">
      <alignment vertical="center" wrapText="1"/>
      <protection/>
    </xf>
    <xf numFmtId="0" fontId="3" fillId="0" borderId="0" xfId="58" applyNumberFormat="1" applyFont="1" applyFill="1" applyAlignment="1" applyProtection="1">
      <alignment vertical="top"/>
      <protection/>
    </xf>
    <xf numFmtId="0" fontId="64" fillId="0" borderId="0" xfId="58" applyNumberFormat="1" applyFont="1" applyFill="1" applyAlignment="1" applyProtection="1">
      <alignment vertical="top"/>
      <protection/>
    </xf>
    <xf numFmtId="0" fontId="0" fillId="0" borderId="0" xfId="58" applyNumberFormat="1" applyFill="1">
      <alignment/>
      <protection/>
    </xf>
    <xf numFmtId="0" fontId="11" fillId="0" borderId="0" xfId="60" applyNumberFormat="1" applyFill="1">
      <alignment/>
      <protection/>
    </xf>
    <xf numFmtId="0" fontId="72" fillId="0" borderId="0" xfId="58" applyNumberFormat="1" applyFont="1" applyFill="1">
      <alignment/>
      <protection/>
    </xf>
    <xf numFmtId="164" fontId="73" fillId="0" borderId="19" xfId="60" applyNumberFormat="1" applyFont="1" applyFill="1" applyBorder="1" applyAlignment="1">
      <alignment horizontal="right" vertical="top"/>
      <protection/>
    </xf>
    <xf numFmtId="164" fontId="6" fillId="0" borderId="20" xfId="60" applyNumberFormat="1" applyFont="1" applyFill="1" applyBorder="1" applyAlignment="1">
      <alignment horizontal="right" vertical="top"/>
      <protection/>
    </xf>
    <xf numFmtId="10" fontId="74" fillId="33" borderId="11" xfId="69" applyNumberFormat="1" applyFont="1" applyFill="1" applyBorder="1" applyAlignment="1">
      <alignment horizontal="center" vertical="center"/>
    </xf>
    <xf numFmtId="0" fontId="65" fillId="0" borderId="0" xfId="62" applyNumberFormat="1" applyFont="1" applyFill="1" applyBorder="1" applyAlignment="1" applyProtection="1">
      <alignment horizontal="center" vertical="center"/>
      <protection/>
    </xf>
    <xf numFmtId="2" fontId="2" fillId="0" borderId="16" xfId="60" applyNumberFormat="1" applyFont="1" applyFill="1" applyBorder="1" applyAlignment="1">
      <alignment horizontal="right" vertical="top"/>
      <protection/>
    </xf>
    <xf numFmtId="2" fontId="6" fillId="0" borderId="13" xfId="60" applyNumberFormat="1" applyFont="1" applyFill="1" applyBorder="1" applyAlignment="1">
      <alignment vertical="top"/>
      <protection/>
    </xf>
    <xf numFmtId="2" fontId="2" fillId="33" borderId="13" xfId="58" applyNumberFormat="1" applyFont="1" applyFill="1" applyBorder="1" applyAlignment="1" applyProtection="1">
      <alignment horizontal="right" vertical="top"/>
      <protection locked="0"/>
    </xf>
    <xf numFmtId="2" fontId="3" fillId="0" borderId="13" xfId="60" applyNumberFormat="1" applyFont="1" applyFill="1" applyBorder="1" applyAlignment="1">
      <alignment vertical="top"/>
      <protection/>
    </xf>
    <xf numFmtId="0" fontId="15" fillId="0" borderId="13" xfId="0" applyFont="1" applyFill="1" applyBorder="1" applyAlignment="1">
      <alignment horizontal="justify" vertical="distributed" wrapText="1"/>
    </xf>
    <xf numFmtId="0" fontId="11" fillId="0" borderId="13" xfId="0" applyFont="1" applyFill="1" applyBorder="1" applyAlignment="1">
      <alignment horizontal="justify" vertical="distributed" wrapText="1"/>
    </xf>
    <xf numFmtId="0" fontId="11" fillId="0" borderId="13" xfId="0" applyFont="1" applyFill="1" applyBorder="1" applyAlignment="1">
      <alignment horizontal="left" vertical="distributed" wrapText="1"/>
    </xf>
    <xf numFmtId="0" fontId="11" fillId="0" borderId="13" xfId="0" applyFont="1" applyFill="1" applyBorder="1" applyAlignment="1">
      <alignment horizontal="left" vertical="top" wrapText="1"/>
    </xf>
    <xf numFmtId="0" fontId="1" fillId="0" borderId="13" xfId="0" applyFont="1" applyFill="1" applyBorder="1" applyAlignment="1">
      <alignment horizontal="justify" vertical="top" wrapText="1"/>
    </xf>
    <xf numFmtId="0" fontId="33" fillId="0" borderId="13" xfId="0" applyFont="1" applyFill="1" applyBorder="1" applyAlignment="1">
      <alignment horizontal="justify" vertical="top" wrapText="1"/>
    </xf>
    <xf numFmtId="2" fontId="15" fillId="0" borderId="13" xfId="60" applyNumberFormat="1" applyFont="1" applyFill="1" applyBorder="1" applyAlignment="1">
      <alignment horizontal="justify" vertical="top" wrapText="1"/>
      <protection/>
    </xf>
    <xf numFmtId="2" fontId="11" fillId="0" borderId="13" xfId="0" applyNumberFormat="1" applyFont="1" applyFill="1" applyBorder="1" applyAlignment="1">
      <alignment horizontal="justify" vertical="top" wrapText="1"/>
    </xf>
    <xf numFmtId="0" fontId="15" fillId="0" borderId="13" xfId="60" applyFont="1" applyFill="1" applyBorder="1" applyAlignment="1">
      <alignment horizontal="justify" vertical="distributed" wrapText="1"/>
      <protection/>
    </xf>
    <xf numFmtId="0" fontId="75" fillId="0" borderId="13" xfId="60" applyFont="1" applyFill="1" applyBorder="1" applyAlignment="1">
      <alignment horizontal="justify" vertical="distributed" wrapText="1"/>
      <protection/>
    </xf>
    <xf numFmtId="2" fontId="11" fillId="0" borderId="13" xfId="60" applyNumberFormat="1" applyFont="1" applyFill="1" applyBorder="1" applyAlignment="1">
      <alignment horizontal="justify" vertical="center" wrapText="1"/>
      <protection/>
    </xf>
    <xf numFmtId="2" fontId="11" fillId="0" borderId="13" xfId="60" applyNumberFormat="1" applyFont="1" applyFill="1" applyBorder="1" applyAlignment="1">
      <alignment horizontal="justify" vertical="top" wrapText="1"/>
      <protection/>
    </xf>
    <xf numFmtId="2" fontId="15" fillId="0" borderId="13" xfId="0" applyNumberFormat="1" applyFont="1" applyFill="1" applyBorder="1" applyAlignment="1">
      <alignment horizontal="justify" vertical="top" wrapText="1"/>
    </xf>
    <xf numFmtId="2" fontId="75" fillId="0" borderId="13" xfId="61" applyNumberFormat="1" applyFont="1" applyFill="1" applyBorder="1" applyAlignment="1">
      <alignment horizontal="justify" vertical="top" wrapText="1"/>
      <protection/>
    </xf>
    <xf numFmtId="0" fontId="11" fillId="0" borderId="13" xfId="60" applyFont="1" applyFill="1" applyBorder="1" applyAlignment="1">
      <alignment horizontal="justify" vertical="distributed" wrapText="1"/>
      <protection/>
    </xf>
    <xf numFmtId="0" fontId="11" fillId="0" borderId="13" xfId="0" applyFont="1" applyFill="1" applyBorder="1" applyAlignment="1">
      <alignment horizontal="justify" vertical="top" wrapText="1"/>
    </xf>
    <xf numFmtId="0" fontId="15" fillId="0" borderId="13" xfId="0" applyFont="1" applyFill="1" applyBorder="1" applyAlignment="1">
      <alignment horizontal="justify" vertical="top" wrapText="1"/>
    </xf>
    <xf numFmtId="0" fontId="15" fillId="0" borderId="13" xfId="0" applyFont="1" applyFill="1" applyBorder="1" applyAlignment="1">
      <alignment horizontal="justify" vertical="center" wrapText="1"/>
    </xf>
    <xf numFmtId="0" fontId="15" fillId="0" borderId="13" xfId="0" applyFont="1" applyFill="1" applyBorder="1" applyAlignment="1">
      <alignment horizontal="justify" vertical="top"/>
    </xf>
    <xf numFmtId="0" fontId="11" fillId="0" borderId="13" xfId="0" applyFont="1" applyFill="1" applyBorder="1" applyAlignment="1">
      <alignment vertical="top" wrapText="1"/>
    </xf>
    <xf numFmtId="1" fontId="11" fillId="0" borderId="13"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top" wrapText="1"/>
    </xf>
    <xf numFmtId="0" fontId="11" fillId="0" borderId="13" xfId="0" applyFont="1" applyFill="1" applyBorder="1" applyAlignment="1">
      <alignment horizontal="center" vertical="distributed" wrapText="1"/>
    </xf>
    <xf numFmtId="1" fontId="11" fillId="0" borderId="13" xfId="0" applyNumberFormat="1" applyFont="1" applyFill="1" applyBorder="1" applyAlignment="1">
      <alignment horizontal="center" vertical="center"/>
    </xf>
    <xf numFmtId="1" fontId="11" fillId="0" borderId="13" xfId="0" applyNumberFormat="1" applyFont="1" applyFill="1" applyBorder="1" applyAlignment="1">
      <alignment horizontal="center" vertical="top"/>
    </xf>
    <xf numFmtId="0" fontId="11" fillId="0" borderId="13" xfId="0" applyFont="1" applyFill="1" applyBorder="1" applyAlignment="1">
      <alignment horizontal="center" vertical="top" wrapText="1"/>
    </xf>
    <xf numFmtId="2" fontId="18"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2" fontId="11" fillId="0" borderId="13" xfId="0" applyNumberFormat="1" applyFont="1" applyFill="1" applyBorder="1" applyAlignment="1">
      <alignment horizontal="center" wrapText="1"/>
    </xf>
    <xf numFmtId="1" fontId="11" fillId="0" borderId="13" xfId="0" applyNumberFormat="1" applyFont="1" applyFill="1" applyBorder="1" applyAlignment="1" quotePrefix="1">
      <alignment horizontal="center" vertical="justify"/>
    </xf>
    <xf numFmtId="0" fontId="11" fillId="0" borderId="13" xfId="0" applyFont="1" applyFill="1" applyBorder="1" applyAlignment="1">
      <alignment horizontal="center" vertical="top"/>
    </xf>
    <xf numFmtId="1" fontId="11" fillId="0" borderId="13" xfId="44" applyNumberFormat="1" applyFont="1" applyFill="1" applyBorder="1" applyAlignment="1">
      <alignment horizontal="center" vertical="top" wrapText="1"/>
    </xf>
    <xf numFmtId="1" fontId="11" fillId="0" borderId="13" xfId="0" applyNumberFormat="1" applyFont="1" applyFill="1" applyBorder="1" applyAlignment="1">
      <alignment horizontal="center" vertical="top" wrapText="1"/>
    </xf>
    <xf numFmtId="1" fontId="11" fillId="0" borderId="13" xfId="44" applyNumberFormat="1" applyFont="1" applyFill="1" applyBorder="1" applyAlignment="1">
      <alignment horizontal="center" vertical="center" wrapText="1"/>
    </xf>
    <xf numFmtId="1" fontId="11" fillId="0" borderId="13" xfId="0" applyNumberFormat="1" applyFont="1" applyFill="1" applyBorder="1" applyAlignment="1">
      <alignment horizontal="center" vertical="distributed" wrapText="1"/>
    </xf>
    <xf numFmtId="0" fontId="11" fillId="0" borderId="13" xfId="0" applyFont="1" applyFill="1" applyBorder="1" applyAlignment="1">
      <alignment horizontal="center"/>
    </xf>
    <xf numFmtId="0" fontId="11" fillId="0" borderId="13" xfId="0" applyFont="1" applyFill="1" applyBorder="1" applyAlignment="1">
      <alignment horizontal="center" vertical="center"/>
    </xf>
    <xf numFmtId="1" fontId="11" fillId="0" borderId="13" xfId="0" applyNumberFormat="1" applyFont="1" applyFill="1" applyBorder="1" applyAlignment="1">
      <alignment horizontal="center"/>
    </xf>
    <xf numFmtId="3" fontId="11" fillId="0" borderId="13" xfId="0" applyNumberFormat="1" applyFont="1" applyFill="1" applyBorder="1" applyAlignment="1">
      <alignment horizontal="center" vertical="center"/>
    </xf>
    <xf numFmtId="0" fontId="11" fillId="0" borderId="13" xfId="64" applyFont="1" applyFill="1" applyBorder="1" applyAlignment="1">
      <alignment horizontal="center" vertical="center" wrapText="1"/>
      <protection/>
    </xf>
    <xf numFmtId="3" fontId="11" fillId="0" borderId="13" xfId="0" applyNumberFormat="1" applyFont="1" applyFill="1" applyBorder="1" applyAlignment="1">
      <alignment horizontal="center" vertical="center" wrapText="1"/>
    </xf>
    <xf numFmtId="0" fontId="0" fillId="0" borderId="13" xfId="0" applyFill="1" applyBorder="1" applyAlignment="1">
      <alignment horizontal="center" vertical="top"/>
    </xf>
    <xf numFmtId="0" fontId="15" fillId="0" borderId="13" xfId="0" applyFont="1" applyFill="1" applyBorder="1" applyAlignment="1">
      <alignment vertical="top" wrapText="1"/>
    </xf>
    <xf numFmtId="0" fontId="15" fillId="0" borderId="13" xfId="59" applyFont="1" applyFill="1" applyBorder="1" applyAlignment="1">
      <alignment horizontal="justify" vertical="center" wrapText="1"/>
      <protection/>
    </xf>
    <xf numFmtId="2" fontId="0" fillId="0" borderId="13" xfId="0" applyNumberFormat="1" applyFill="1" applyBorder="1" applyAlignment="1">
      <alignment horizontal="center" vertical="top"/>
    </xf>
    <xf numFmtId="2" fontId="75" fillId="0" borderId="13" xfId="60" applyNumberFormat="1" applyFont="1" applyFill="1" applyBorder="1" applyAlignment="1">
      <alignment horizontal="justify" vertical="top" wrapText="1"/>
      <protection/>
    </xf>
    <xf numFmtId="2" fontId="75" fillId="0" borderId="13" xfId="60" applyNumberFormat="1" applyFont="1" applyFill="1" applyBorder="1" applyAlignment="1">
      <alignment horizontal="justify" vertical="center" wrapText="1"/>
      <protection/>
    </xf>
    <xf numFmtId="2" fontId="75" fillId="0" borderId="13" xfId="0" applyNumberFormat="1" applyFont="1" applyFill="1" applyBorder="1" applyAlignment="1">
      <alignment horizontal="justify" vertical="top" wrapText="1"/>
    </xf>
    <xf numFmtId="2" fontId="11" fillId="0" borderId="13" xfId="0" applyNumberFormat="1" applyFont="1" applyFill="1" applyBorder="1" applyAlignment="1" quotePrefix="1">
      <alignment horizontal="justify" vertical="justify"/>
    </xf>
    <xf numFmtId="2" fontId="11" fillId="0" borderId="13" xfId="0" applyNumberFormat="1" applyFont="1" applyFill="1" applyBorder="1" applyAlignment="1">
      <alignment vertical="top" wrapText="1"/>
    </xf>
    <xf numFmtId="0" fontId="11" fillId="0" borderId="13" xfId="0" applyFont="1" applyFill="1" applyBorder="1" applyAlignment="1">
      <alignment horizontal="left" vertical="center" wrapText="1"/>
    </xf>
    <xf numFmtId="1" fontId="11" fillId="0" borderId="13" xfId="65" applyNumberFormat="1" applyFont="1" applyFill="1" applyBorder="1" applyAlignment="1">
      <alignment horizontal="justify" vertical="center" wrapText="1"/>
      <protection/>
    </xf>
    <xf numFmtId="2" fontId="11" fillId="0" borderId="13" xfId="58" applyNumberFormat="1" applyFont="1" applyFill="1" applyBorder="1" applyAlignment="1">
      <alignment horizontal="justify" vertical="top" wrapText="1"/>
      <protection/>
    </xf>
    <xf numFmtId="0" fontId="15" fillId="0" borderId="13" xfId="58" applyFont="1" applyFill="1" applyBorder="1" applyAlignment="1">
      <alignment horizontal="justify" vertical="distributed" wrapText="1"/>
      <protection/>
    </xf>
    <xf numFmtId="0" fontId="11" fillId="0" borderId="21" xfId="58" applyFont="1" applyFill="1" applyBorder="1" applyAlignment="1">
      <alignment horizontal="justify" vertical="distributed" wrapText="1"/>
      <protection/>
    </xf>
    <xf numFmtId="0" fontId="1" fillId="0" borderId="21" xfId="58" applyFont="1" applyFill="1" applyBorder="1" applyAlignment="1">
      <alignment horizontal="justify" vertical="top" wrapText="1"/>
      <protection/>
    </xf>
    <xf numFmtId="0" fontId="2" fillId="0" borderId="10"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22" xfId="58" applyNumberFormat="1" applyFont="1" applyFill="1" applyBorder="1" applyAlignment="1">
      <alignment horizontal="center" vertical="center" wrapText="1"/>
      <protection/>
    </xf>
    <xf numFmtId="0" fontId="6" fillId="0" borderId="10"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6" fillId="0" borderId="22" xfId="60" applyNumberFormat="1" applyFont="1" applyFill="1" applyBorder="1" applyAlignment="1">
      <alignment horizontal="center" vertical="top" wrapText="1"/>
      <protection/>
    </xf>
    <xf numFmtId="0" fontId="76"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6" fillId="0" borderId="23" xfId="58" applyNumberFormat="1" applyFont="1" applyFill="1" applyBorder="1" applyAlignment="1" applyProtection="1">
      <alignment horizontal="center" wrapText="1"/>
      <protection locked="0"/>
    </xf>
    <xf numFmtId="0" fontId="2" fillId="33" borderId="10"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2" fillId="0" borderId="22"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2" xfId="59"/>
    <cellStyle name="Normal 3" xfId="60"/>
    <cellStyle name="Normal 3 3 3 2 3" xfId="61"/>
    <cellStyle name="Normal 4" xfId="62"/>
    <cellStyle name="Normal 5 2" xfId="63"/>
    <cellStyle name="Normal 5 2 4" xfId="64"/>
    <cellStyle name="Normal 9"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44"/>
  <sheetViews>
    <sheetView showGridLines="0" zoomScalePageLayoutView="0" workbookViewId="0" topLeftCell="A15">
      <selection activeCell="M17" sqref="M17"/>
    </sheetView>
  </sheetViews>
  <sheetFormatPr defaultColWidth="9.140625" defaultRowHeight="15"/>
  <cols>
    <col min="1" max="1" width="15.421875" style="57" customWidth="1"/>
    <col min="2" max="2" width="47.8515625" style="57" customWidth="1"/>
    <col min="3" max="3" width="10.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130" t="str">
        <f>B2&amp;" BoQ"</f>
        <v>Item Rate BoQ</v>
      </c>
      <c r="B1" s="130"/>
      <c r="C1" s="130"/>
      <c r="D1" s="130"/>
      <c r="E1" s="130"/>
      <c r="F1" s="130"/>
      <c r="G1" s="130"/>
      <c r="H1" s="130"/>
      <c r="I1" s="130"/>
      <c r="J1" s="130"/>
      <c r="K1" s="130"/>
      <c r="L1" s="130"/>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31" t="s">
        <v>55</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IE4" s="7"/>
      <c r="IF4" s="7"/>
      <c r="IG4" s="7"/>
      <c r="IH4" s="7"/>
      <c r="II4" s="7"/>
    </row>
    <row r="5" spans="1:243" s="6" customFormat="1" ht="30.75" customHeight="1">
      <c r="A5" s="131" t="s">
        <v>312</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IE5" s="7"/>
      <c r="IF5" s="7"/>
      <c r="IG5" s="7"/>
      <c r="IH5" s="7"/>
      <c r="II5" s="7"/>
    </row>
    <row r="6" spans="1:243" s="6" customFormat="1" ht="30.75" customHeight="1">
      <c r="A6" s="131" t="s">
        <v>313</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IE6" s="7"/>
      <c r="IF6" s="7"/>
      <c r="IG6" s="7"/>
      <c r="IH6" s="7"/>
      <c r="II6" s="7"/>
    </row>
    <row r="7" spans="1:243" s="6" customFormat="1" ht="29.25" customHeight="1" hidden="1">
      <c r="A7" s="132" t="s">
        <v>10</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IE7" s="7"/>
      <c r="IF7" s="7"/>
      <c r="IG7" s="7"/>
      <c r="IH7" s="7"/>
      <c r="II7" s="7"/>
    </row>
    <row r="8" spans="1:243" s="9" customFormat="1" ht="61.5" customHeight="1">
      <c r="A8" s="8" t="s">
        <v>51</v>
      </c>
      <c r="B8" s="133"/>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5"/>
      <c r="IE8" s="10"/>
      <c r="IF8" s="10"/>
      <c r="IG8" s="10"/>
      <c r="IH8" s="10"/>
      <c r="II8" s="10"/>
    </row>
    <row r="9" spans="1:243" s="11" customFormat="1" ht="61.5" customHeight="1">
      <c r="A9" s="124" t="s">
        <v>11</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5">
      <c r="A13" s="109">
        <v>1</v>
      </c>
      <c r="B13" s="110" t="s">
        <v>56</v>
      </c>
      <c r="C13" s="19" t="s">
        <v>35</v>
      </c>
      <c r="D13" s="88"/>
      <c r="E13" s="89"/>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109">
        <v>1.01</v>
      </c>
      <c r="B14" s="110" t="s">
        <v>57</v>
      </c>
      <c r="C14" s="19" t="s">
        <v>41</v>
      </c>
      <c r="D14" s="88"/>
      <c r="E14" s="89"/>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1.01</v>
      </c>
      <c r="IF14" s="32" t="s">
        <v>39</v>
      </c>
      <c r="IG14" s="32" t="s">
        <v>35</v>
      </c>
      <c r="IH14" s="32">
        <v>123.223</v>
      </c>
      <c r="II14" s="32" t="s">
        <v>37</v>
      </c>
    </row>
    <row r="15" spans="1:243" s="31" customFormat="1" ht="216.75">
      <c r="A15" s="109">
        <v>1.02</v>
      </c>
      <c r="B15" s="120" t="s">
        <v>304</v>
      </c>
      <c r="C15" s="19" t="s">
        <v>42</v>
      </c>
      <c r="D15" s="88"/>
      <c r="E15" s="89"/>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109">
        <v>1.03</v>
      </c>
      <c r="B16" s="121" t="s">
        <v>58</v>
      </c>
      <c r="C16" s="19" t="s">
        <v>44</v>
      </c>
      <c r="D16" s="88"/>
      <c r="E16" s="89"/>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
      <c r="A17" s="109">
        <v>1.04</v>
      </c>
      <c r="B17" s="120" t="s">
        <v>305</v>
      </c>
      <c r="C17" s="19" t="s">
        <v>45</v>
      </c>
      <c r="D17" s="88">
        <v>4</v>
      </c>
      <c r="E17" s="90" t="s">
        <v>295</v>
      </c>
      <c r="F17" s="67">
        <v>10</v>
      </c>
      <c r="G17" s="33"/>
      <c r="H17" s="33"/>
      <c r="I17" s="20" t="s">
        <v>38</v>
      </c>
      <c r="J17" s="22">
        <f aca="true" t="shared" si="0" ref="J17:J52">IF(I17="Less(-)",-1,1)</f>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aca="true" t="shared" si="1" ref="BA17:BA52">total_amount_ba($B$2,$D$2,D17,F17,J17,K17,M17)</f>
        <v>0</v>
      </c>
      <c r="BB17" s="64">
        <f aca="true" t="shared" si="2" ref="BB17:BB52">BA17+SUM(N17:AZ17)</f>
        <v>0</v>
      </c>
      <c r="BC17" s="30" t="str">
        <f aca="true" t="shared" si="3" ref="BC17:BC52">SpellNumber(L17,BB17)</f>
        <v>INR Zero Only</v>
      </c>
      <c r="IE17" s="32">
        <v>3</v>
      </c>
      <c r="IF17" s="32" t="s">
        <v>43</v>
      </c>
      <c r="IG17" s="32" t="s">
        <v>44</v>
      </c>
      <c r="IH17" s="32">
        <v>10</v>
      </c>
      <c r="II17" s="32" t="s">
        <v>37</v>
      </c>
    </row>
    <row r="18" spans="1:243" s="31" customFormat="1" ht="15">
      <c r="A18" s="109">
        <v>1.05</v>
      </c>
      <c r="B18" s="120" t="s">
        <v>59</v>
      </c>
      <c r="C18" s="19" t="s">
        <v>172</v>
      </c>
      <c r="D18" s="88">
        <v>2</v>
      </c>
      <c r="E18" s="90" t="s">
        <v>295</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109">
        <v>1.06</v>
      </c>
      <c r="B19" s="111" t="s">
        <v>60</v>
      </c>
      <c r="C19" s="19" t="s">
        <v>173</v>
      </c>
      <c r="D19" s="88"/>
      <c r="E19" s="89"/>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229.5">
      <c r="A20" s="109">
        <v>1.07</v>
      </c>
      <c r="B20" s="75" t="s">
        <v>61</v>
      </c>
      <c r="C20" s="19" t="s">
        <v>174</v>
      </c>
      <c r="D20" s="88"/>
      <c r="E20" s="89"/>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
      <c r="A21" s="109">
        <v>1.08</v>
      </c>
      <c r="B21" s="111" t="s">
        <v>62</v>
      </c>
      <c r="C21" s="19" t="s">
        <v>175</v>
      </c>
      <c r="D21" s="88"/>
      <c r="E21" s="89"/>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25.5">
      <c r="A22" s="109">
        <v>1.09</v>
      </c>
      <c r="B22" s="120" t="s">
        <v>306</v>
      </c>
      <c r="C22" s="19" t="s">
        <v>176</v>
      </c>
      <c r="D22" s="88">
        <v>4</v>
      </c>
      <c r="E22" s="90" t="s">
        <v>295</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25.5">
      <c r="A23" s="112">
        <v>1.1</v>
      </c>
      <c r="B23" s="120" t="s">
        <v>307</v>
      </c>
      <c r="C23" s="19" t="s">
        <v>177</v>
      </c>
      <c r="D23" s="88">
        <v>12</v>
      </c>
      <c r="E23" s="90" t="s">
        <v>295</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25.5">
      <c r="A24" s="109">
        <v>1.11</v>
      </c>
      <c r="B24" s="120" t="s">
        <v>308</v>
      </c>
      <c r="C24" s="19" t="s">
        <v>178</v>
      </c>
      <c r="D24" s="88">
        <v>4</v>
      </c>
      <c r="E24" s="90" t="s">
        <v>295</v>
      </c>
      <c r="F24" s="67">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2</v>
      </c>
      <c r="IF24" s="32" t="s">
        <v>34</v>
      </c>
      <c r="IG24" s="32" t="s">
        <v>42</v>
      </c>
      <c r="IH24" s="32">
        <v>10</v>
      </c>
      <c r="II24" s="32" t="s">
        <v>37</v>
      </c>
    </row>
    <row r="25" spans="1:243" s="31" customFormat="1" ht="15">
      <c r="A25" s="109">
        <v>1.12</v>
      </c>
      <c r="B25" s="68" t="s">
        <v>63</v>
      </c>
      <c r="C25" s="19" t="s">
        <v>179</v>
      </c>
      <c r="D25" s="88"/>
      <c r="E25" s="89"/>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1.02</v>
      </c>
      <c r="IF25" s="32" t="s">
        <v>40</v>
      </c>
      <c r="IG25" s="32" t="s">
        <v>41</v>
      </c>
      <c r="IH25" s="32">
        <v>213</v>
      </c>
      <c r="II25" s="32" t="s">
        <v>37</v>
      </c>
    </row>
    <row r="26" spans="1:243" s="31" customFormat="1" ht="191.25">
      <c r="A26" s="109">
        <v>1.13</v>
      </c>
      <c r="B26" s="75" t="s">
        <v>64</v>
      </c>
      <c r="C26" s="19" t="s">
        <v>180</v>
      </c>
      <c r="D26" s="88"/>
      <c r="E26" s="89"/>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2</v>
      </c>
      <c r="IF26" s="32" t="s">
        <v>34</v>
      </c>
      <c r="IG26" s="32" t="s">
        <v>42</v>
      </c>
      <c r="IH26" s="32">
        <v>10</v>
      </c>
      <c r="II26" s="32" t="s">
        <v>37</v>
      </c>
    </row>
    <row r="27" spans="1:243" s="31" customFormat="1" ht="15">
      <c r="A27" s="109">
        <v>1.14</v>
      </c>
      <c r="B27" s="111" t="s">
        <v>65</v>
      </c>
      <c r="C27" s="19" t="s">
        <v>181</v>
      </c>
      <c r="D27" s="88"/>
      <c r="E27" s="89"/>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3</v>
      </c>
      <c r="IF27" s="32" t="s">
        <v>43</v>
      </c>
      <c r="IG27" s="32" t="s">
        <v>44</v>
      </c>
      <c r="IH27" s="32">
        <v>10</v>
      </c>
      <c r="II27" s="32" t="s">
        <v>37</v>
      </c>
    </row>
    <row r="28" spans="1:243" s="31" customFormat="1" ht="15">
      <c r="A28" s="109">
        <v>1.15</v>
      </c>
      <c r="B28" s="75" t="s">
        <v>66</v>
      </c>
      <c r="C28" s="19" t="s">
        <v>182</v>
      </c>
      <c r="D28" s="88">
        <v>9</v>
      </c>
      <c r="E28" s="90" t="s">
        <v>295</v>
      </c>
      <c r="F28" s="67">
        <v>10</v>
      </c>
      <c r="G28" s="33"/>
      <c r="H28" s="33"/>
      <c r="I28" s="20" t="s">
        <v>38</v>
      </c>
      <c r="J28" s="22">
        <f t="shared" si="0"/>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t="shared" si="1"/>
        <v>0</v>
      </c>
      <c r="BB28" s="64">
        <f t="shared" si="2"/>
        <v>0</v>
      </c>
      <c r="BC28" s="30" t="str">
        <f t="shared" si="3"/>
        <v>INR Zero Only</v>
      </c>
      <c r="IE28" s="32">
        <v>1.01</v>
      </c>
      <c r="IF28" s="32" t="s">
        <v>39</v>
      </c>
      <c r="IG28" s="32" t="s">
        <v>35</v>
      </c>
      <c r="IH28" s="32">
        <v>123.223</v>
      </c>
      <c r="II28" s="32" t="s">
        <v>37</v>
      </c>
    </row>
    <row r="29" spans="1:243" s="31" customFormat="1" ht="15">
      <c r="A29" s="109">
        <v>1.16</v>
      </c>
      <c r="B29" s="75" t="s">
        <v>67</v>
      </c>
      <c r="C29" s="19" t="s">
        <v>183</v>
      </c>
      <c r="D29" s="88">
        <v>9</v>
      </c>
      <c r="E29" s="90" t="s">
        <v>295</v>
      </c>
      <c r="F29" s="67">
        <v>10</v>
      </c>
      <c r="G29" s="33"/>
      <c r="H29" s="33"/>
      <c r="I29" s="20" t="s">
        <v>38</v>
      </c>
      <c r="J29" s="22">
        <f t="shared" si="0"/>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8"/>
      <c r="AV29" s="37"/>
      <c r="AW29" s="37"/>
      <c r="AX29" s="37"/>
      <c r="AY29" s="37"/>
      <c r="AZ29" s="37"/>
      <c r="BA29" s="64">
        <f t="shared" si="1"/>
        <v>0</v>
      </c>
      <c r="BB29" s="64">
        <f t="shared" si="2"/>
        <v>0</v>
      </c>
      <c r="BC29" s="30" t="str">
        <f t="shared" si="3"/>
        <v>INR Zero Only</v>
      </c>
      <c r="IE29" s="32">
        <v>1.02</v>
      </c>
      <c r="IF29" s="32" t="s">
        <v>40</v>
      </c>
      <c r="IG29" s="32" t="s">
        <v>41</v>
      </c>
      <c r="IH29" s="32">
        <v>213</v>
      </c>
      <c r="II29" s="32" t="s">
        <v>37</v>
      </c>
    </row>
    <row r="30" spans="1:243" s="31" customFormat="1" ht="15">
      <c r="A30" s="109">
        <v>1.17</v>
      </c>
      <c r="B30" s="75" t="s">
        <v>68</v>
      </c>
      <c r="C30" s="19" t="s">
        <v>184</v>
      </c>
      <c r="D30" s="88">
        <v>5</v>
      </c>
      <c r="E30" s="90" t="s">
        <v>295</v>
      </c>
      <c r="F30" s="67">
        <v>10</v>
      </c>
      <c r="G30" s="33"/>
      <c r="H30" s="33"/>
      <c r="I30" s="20" t="s">
        <v>38</v>
      </c>
      <c r="J30" s="22">
        <f t="shared" si="0"/>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1"/>
        <v>0</v>
      </c>
      <c r="BB30" s="64">
        <f t="shared" si="2"/>
        <v>0</v>
      </c>
      <c r="BC30" s="30" t="str">
        <f t="shared" si="3"/>
        <v>INR Zero Only</v>
      </c>
      <c r="IE30" s="32">
        <v>2</v>
      </c>
      <c r="IF30" s="32" t="s">
        <v>34</v>
      </c>
      <c r="IG30" s="32" t="s">
        <v>42</v>
      </c>
      <c r="IH30" s="32">
        <v>10</v>
      </c>
      <c r="II30" s="32" t="s">
        <v>37</v>
      </c>
    </row>
    <row r="31" spans="1:243" s="31" customFormat="1" ht="15">
      <c r="A31" s="109">
        <v>1.18</v>
      </c>
      <c r="B31" s="75" t="s">
        <v>69</v>
      </c>
      <c r="C31" s="19" t="s">
        <v>185</v>
      </c>
      <c r="D31" s="88">
        <v>1</v>
      </c>
      <c r="E31" s="90" t="s">
        <v>295</v>
      </c>
      <c r="F31" s="67">
        <v>10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1"/>
        <v>0</v>
      </c>
      <c r="BB31" s="64">
        <f t="shared" si="2"/>
        <v>0</v>
      </c>
      <c r="BC31" s="30" t="str">
        <f t="shared" si="3"/>
        <v>INR Zero Only</v>
      </c>
      <c r="IE31" s="32">
        <v>3</v>
      </c>
      <c r="IF31" s="32" t="s">
        <v>43</v>
      </c>
      <c r="IG31" s="32" t="s">
        <v>44</v>
      </c>
      <c r="IH31" s="32">
        <v>10</v>
      </c>
      <c r="II31" s="32" t="s">
        <v>37</v>
      </c>
    </row>
    <row r="32" spans="1:243" s="31" customFormat="1" ht="15">
      <c r="A32" s="109">
        <v>1.19</v>
      </c>
      <c r="B32" s="80" t="s">
        <v>70</v>
      </c>
      <c r="C32" s="19" t="s">
        <v>186</v>
      </c>
      <c r="D32" s="88"/>
      <c r="E32" s="89"/>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1.01</v>
      </c>
      <c r="IF32" s="32" t="s">
        <v>39</v>
      </c>
      <c r="IG32" s="32" t="s">
        <v>35</v>
      </c>
      <c r="IH32" s="32">
        <v>123.223</v>
      </c>
      <c r="II32" s="32" t="s">
        <v>37</v>
      </c>
    </row>
    <row r="33" spans="1:243" s="31" customFormat="1" ht="25.5">
      <c r="A33" s="112">
        <v>1.2</v>
      </c>
      <c r="B33" s="69" t="s">
        <v>71</v>
      </c>
      <c r="C33" s="19" t="s">
        <v>187</v>
      </c>
      <c r="D33" s="88">
        <v>4</v>
      </c>
      <c r="E33" s="90" t="s">
        <v>295</v>
      </c>
      <c r="F33" s="67">
        <v>10</v>
      </c>
      <c r="G33" s="33"/>
      <c r="H33" s="33"/>
      <c r="I33" s="20" t="s">
        <v>38</v>
      </c>
      <c r="J33" s="22">
        <f t="shared" si="0"/>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1"/>
        <v>0</v>
      </c>
      <c r="BB33" s="64">
        <f t="shared" si="2"/>
        <v>0</v>
      </c>
      <c r="BC33" s="30" t="str">
        <f t="shared" si="3"/>
        <v>INR Zero Only</v>
      </c>
      <c r="IE33" s="32">
        <v>1.02</v>
      </c>
      <c r="IF33" s="32" t="s">
        <v>40</v>
      </c>
      <c r="IG33" s="32" t="s">
        <v>41</v>
      </c>
      <c r="IH33" s="32">
        <v>213</v>
      </c>
      <c r="II33" s="32" t="s">
        <v>37</v>
      </c>
    </row>
    <row r="34" spans="1:243" s="31" customFormat="1" ht="191.25">
      <c r="A34" s="109">
        <v>1.21</v>
      </c>
      <c r="B34" s="122" t="s">
        <v>309</v>
      </c>
      <c r="C34" s="19" t="s">
        <v>188</v>
      </c>
      <c r="D34" s="88">
        <v>1</v>
      </c>
      <c r="E34" s="90" t="s">
        <v>295</v>
      </c>
      <c r="F34" s="67">
        <v>10</v>
      </c>
      <c r="G34" s="33"/>
      <c r="H34" s="33"/>
      <c r="I34" s="20" t="s">
        <v>38</v>
      </c>
      <c r="J34" s="22">
        <f t="shared" si="0"/>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1"/>
        <v>0</v>
      </c>
      <c r="BB34" s="64">
        <f t="shared" si="2"/>
        <v>0</v>
      </c>
      <c r="BC34" s="30" t="str">
        <f t="shared" si="3"/>
        <v>INR Zero Only</v>
      </c>
      <c r="IE34" s="32">
        <v>2</v>
      </c>
      <c r="IF34" s="32" t="s">
        <v>34</v>
      </c>
      <c r="IG34" s="32" t="s">
        <v>42</v>
      </c>
      <c r="IH34" s="32">
        <v>10</v>
      </c>
      <c r="II34" s="32" t="s">
        <v>37</v>
      </c>
    </row>
    <row r="35" spans="1:243" s="31" customFormat="1" ht="25.5">
      <c r="A35" s="109">
        <v>1.22</v>
      </c>
      <c r="B35" s="69" t="s">
        <v>72</v>
      </c>
      <c r="C35" s="19" t="s">
        <v>189</v>
      </c>
      <c r="D35" s="88">
        <v>550</v>
      </c>
      <c r="E35" s="90" t="s">
        <v>296</v>
      </c>
      <c r="F35" s="67">
        <v>100</v>
      </c>
      <c r="G35" s="33"/>
      <c r="H35" s="33"/>
      <c r="I35" s="20" t="s">
        <v>38</v>
      </c>
      <c r="J35" s="22">
        <f t="shared" si="0"/>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1"/>
        <v>0</v>
      </c>
      <c r="BB35" s="64">
        <f t="shared" si="2"/>
        <v>0</v>
      </c>
      <c r="BC35" s="30" t="str">
        <f t="shared" si="3"/>
        <v>INR Zero Only</v>
      </c>
      <c r="IE35" s="32">
        <v>1.02</v>
      </c>
      <c r="IF35" s="32" t="s">
        <v>40</v>
      </c>
      <c r="IG35" s="32" t="s">
        <v>41</v>
      </c>
      <c r="IH35" s="32">
        <v>213</v>
      </c>
      <c r="II35" s="32" t="s">
        <v>37</v>
      </c>
    </row>
    <row r="36" spans="1:243" s="31" customFormat="1" ht="15">
      <c r="A36" s="109">
        <v>2</v>
      </c>
      <c r="B36" s="111" t="s">
        <v>73</v>
      </c>
      <c r="C36" s="19" t="s">
        <v>190</v>
      </c>
      <c r="D36" s="88"/>
      <c r="E36" s="89"/>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2</v>
      </c>
      <c r="IF36" s="32" t="s">
        <v>34</v>
      </c>
      <c r="IG36" s="32" t="s">
        <v>42</v>
      </c>
      <c r="IH36" s="32">
        <v>10</v>
      </c>
      <c r="II36" s="32" t="s">
        <v>37</v>
      </c>
    </row>
    <row r="37" spans="1:243" s="31" customFormat="1" ht="191.25">
      <c r="A37" s="109">
        <v>2.01</v>
      </c>
      <c r="B37" s="75" t="s">
        <v>74</v>
      </c>
      <c r="C37" s="19" t="s">
        <v>191</v>
      </c>
      <c r="D37" s="88"/>
      <c r="E37" s="89"/>
      <c r="F37" s="20"/>
      <c r="G37" s="21"/>
      <c r="H37" s="21"/>
      <c r="I37" s="20"/>
      <c r="J37" s="22"/>
      <c r="K37" s="23"/>
      <c r="L37" s="23"/>
      <c r="M37" s="24"/>
      <c r="N37" s="25"/>
      <c r="O37" s="25"/>
      <c r="P37" s="26"/>
      <c r="Q37" s="25"/>
      <c r="R37" s="25"/>
      <c r="S37" s="27"/>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8"/>
      <c r="BB37" s="29"/>
      <c r="BC37" s="30"/>
      <c r="IE37" s="32">
        <v>3</v>
      </c>
      <c r="IF37" s="32" t="s">
        <v>43</v>
      </c>
      <c r="IG37" s="32" t="s">
        <v>44</v>
      </c>
      <c r="IH37" s="32">
        <v>10</v>
      </c>
      <c r="II37" s="32" t="s">
        <v>37</v>
      </c>
    </row>
    <row r="38" spans="1:243" s="31" customFormat="1" ht="15">
      <c r="A38" s="109">
        <v>2.02</v>
      </c>
      <c r="B38" s="83" t="s">
        <v>75</v>
      </c>
      <c r="C38" s="19" t="s">
        <v>192</v>
      </c>
      <c r="D38" s="88">
        <v>4</v>
      </c>
      <c r="E38" s="90" t="s">
        <v>295</v>
      </c>
      <c r="F38" s="67">
        <v>10</v>
      </c>
      <c r="G38" s="33"/>
      <c r="H38" s="33"/>
      <c r="I38" s="20" t="s">
        <v>38</v>
      </c>
      <c r="J38" s="22">
        <f t="shared" si="0"/>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1"/>
        <v>0</v>
      </c>
      <c r="BB38" s="64">
        <f t="shared" si="2"/>
        <v>0</v>
      </c>
      <c r="BC38" s="30" t="str">
        <f t="shared" si="3"/>
        <v>INR Zero Only</v>
      </c>
      <c r="IE38" s="32">
        <v>1.01</v>
      </c>
      <c r="IF38" s="32" t="s">
        <v>39</v>
      </c>
      <c r="IG38" s="32" t="s">
        <v>35</v>
      </c>
      <c r="IH38" s="32">
        <v>123.223</v>
      </c>
      <c r="II38" s="32" t="s">
        <v>37</v>
      </c>
    </row>
    <row r="39" spans="1:243" s="31" customFormat="1" ht="15">
      <c r="A39" s="109">
        <v>3</v>
      </c>
      <c r="B39" s="113" t="s">
        <v>76</v>
      </c>
      <c r="C39" s="19" t="s">
        <v>193</v>
      </c>
      <c r="D39" s="88"/>
      <c r="E39" s="89"/>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1.02</v>
      </c>
      <c r="IF39" s="32" t="s">
        <v>40</v>
      </c>
      <c r="IG39" s="32" t="s">
        <v>41</v>
      </c>
      <c r="IH39" s="32">
        <v>213</v>
      </c>
      <c r="II39" s="32" t="s">
        <v>37</v>
      </c>
    </row>
    <row r="40" spans="1:243" s="31" customFormat="1" ht="76.5">
      <c r="A40" s="109">
        <v>3.01</v>
      </c>
      <c r="B40" s="75" t="s">
        <v>77</v>
      </c>
      <c r="C40" s="19" t="s">
        <v>194</v>
      </c>
      <c r="D40" s="88"/>
      <c r="E40" s="89"/>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2</v>
      </c>
      <c r="IF40" s="32" t="s">
        <v>34</v>
      </c>
      <c r="IG40" s="32" t="s">
        <v>42</v>
      </c>
      <c r="IH40" s="32">
        <v>10</v>
      </c>
      <c r="II40" s="32" t="s">
        <v>37</v>
      </c>
    </row>
    <row r="41" spans="1:243" s="31" customFormat="1" ht="25.5">
      <c r="A41" s="109">
        <v>3.02</v>
      </c>
      <c r="B41" s="70" t="s">
        <v>78</v>
      </c>
      <c r="C41" s="19" t="s">
        <v>195</v>
      </c>
      <c r="D41" s="91">
        <v>140</v>
      </c>
      <c r="E41" s="90" t="s">
        <v>296</v>
      </c>
      <c r="F41" s="67">
        <v>10</v>
      </c>
      <c r="G41" s="33"/>
      <c r="H41" s="33"/>
      <c r="I41" s="20" t="s">
        <v>38</v>
      </c>
      <c r="J41" s="22">
        <f t="shared" si="0"/>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t="shared" si="1"/>
        <v>0</v>
      </c>
      <c r="BB41" s="64">
        <f t="shared" si="2"/>
        <v>0</v>
      </c>
      <c r="BC41" s="30" t="str">
        <f t="shared" si="3"/>
        <v>INR Zero Only</v>
      </c>
      <c r="IE41" s="32">
        <v>3</v>
      </c>
      <c r="IF41" s="32" t="s">
        <v>43</v>
      </c>
      <c r="IG41" s="32" t="s">
        <v>44</v>
      </c>
      <c r="IH41" s="32">
        <v>10</v>
      </c>
      <c r="II41" s="32" t="s">
        <v>37</v>
      </c>
    </row>
    <row r="42" spans="1:243" s="31" customFormat="1" ht="25.5">
      <c r="A42" s="109">
        <v>3.03</v>
      </c>
      <c r="B42" s="70" t="s">
        <v>79</v>
      </c>
      <c r="C42" s="19" t="s">
        <v>196</v>
      </c>
      <c r="D42" s="91">
        <v>180</v>
      </c>
      <c r="E42" s="90" t="s">
        <v>296</v>
      </c>
      <c r="F42" s="67">
        <v>10</v>
      </c>
      <c r="G42" s="33"/>
      <c r="H42" s="33"/>
      <c r="I42" s="20" t="s">
        <v>38</v>
      </c>
      <c r="J42" s="22">
        <f t="shared" si="0"/>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1"/>
        <v>0</v>
      </c>
      <c r="BB42" s="64">
        <f t="shared" si="2"/>
        <v>0</v>
      </c>
      <c r="BC42" s="30" t="str">
        <f t="shared" si="3"/>
        <v>INR Zero Only</v>
      </c>
      <c r="IE42" s="32">
        <v>1.01</v>
      </c>
      <c r="IF42" s="32" t="s">
        <v>39</v>
      </c>
      <c r="IG42" s="32" t="s">
        <v>35</v>
      </c>
      <c r="IH42" s="32">
        <v>123.223</v>
      </c>
      <c r="II42" s="32" t="s">
        <v>37</v>
      </c>
    </row>
    <row r="43" spans="1:243" s="31" customFormat="1" ht="25.5">
      <c r="A43" s="109">
        <v>3.04</v>
      </c>
      <c r="B43" s="70" t="s">
        <v>80</v>
      </c>
      <c r="C43" s="19" t="s">
        <v>197</v>
      </c>
      <c r="D43" s="91">
        <v>155</v>
      </c>
      <c r="E43" s="90" t="s">
        <v>296</v>
      </c>
      <c r="F43" s="67">
        <v>10</v>
      </c>
      <c r="G43" s="33"/>
      <c r="H43" s="33"/>
      <c r="I43" s="20" t="s">
        <v>38</v>
      </c>
      <c r="J43" s="22">
        <f t="shared" si="0"/>
        <v>1</v>
      </c>
      <c r="K43" s="23" t="s">
        <v>48</v>
      </c>
      <c r="L43" s="23" t="s">
        <v>7</v>
      </c>
      <c r="M43" s="66"/>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4">
        <f t="shared" si="1"/>
        <v>0</v>
      </c>
      <c r="BB43" s="64">
        <f t="shared" si="2"/>
        <v>0</v>
      </c>
      <c r="BC43" s="30" t="str">
        <f t="shared" si="3"/>
        <v>INR Zero Only</v>
      </c>
      <c r="IE43" s="32">
        <v>1.02</v>
      </c>
      <c r="IF43" s="32" t="s">
        <v>40</v>
      </c>
      <c r="IG43" s="32" t="s">
        <v>41</v>
      </c>
      <c r="IH43" s="32">
        <v>213</v>
      </c>
      <c r="II43" s="32" t="s">
        <v>37</v>
      </c>
    </row>
    <row r="44" spans="1:243" s="31" customFormat="1" ht="25.5">
      <c r="A44" s="109">
        <v>3.05</v>
      </c>
      <c r="B44" s="71" t="s">
        <v>81</v>
      </c>
      <c r="C44" s="19" t="s">
        <v>198</v>
      </c>
      <c r="D44" s="92">
        <v>200</v>
      </c>
      <c r="E44" s="93" t="s">
        <v>296</v>
      </c>
      <c r="F44" s="67">
        <v>10</v>
      </c>
      <c r="G44" s="33"/>
      <c r="H44" s="33"/>
      <c r="I44" s="20" t="s">
        <v>38</v>
      </c>
      <c r="J44" s="22">
        <f t="shared" si="0"/>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1"/>
        <v>0</v>
      </c>
      <c r="BB44" s="64">
        <f t="shared" si="2"/>
        <v>0</v>
      </c>
      <c r="BC44" s="30" t="str">
        <f t="shared" si="3"/>
        <v>INR Zero Only</v>
      </c>
      <c r="IE44" s="32">
        <v>2</v>
      </c>
      <c r="IF44" s="32" t="s">
        <v>34</v>
      </c>
      <c r="IG44" s="32" t="s">
        <v>42</v>
      </c>
      <c r="IH44" s="32">
        <v>10</v>
      </c>
      <c r="II44" s="32" t="s">
        <v>37</v>
      </c>
    </row>
    <row r="45" spans="1:243" s="31" customFormat="1" ht="25.5">
      <c r="A45" s="109">
        <v>3.06</v>
      </c>
      <c r="B45" s="71" t="s">
        <v>82</v>
      </c>
      <c r="C45" s="19" t="s">
        <v>199</v>
      </c>
      <c r="D45" s="92">
        <v>90</v>
      </c>
      <c r="E45" s="93" t="s">
        <v>296</v>
      </c>
      <c r="F45" s="67">
        <v>100</v>
      </c>
      <c r="G45" s="33"/>
      <c r="H45" s="33"/>
      <c r="I45" s="20" t="s">
        <v>38</v>
      </c>
      <c r="J45" s="22">
        <f t="shared" si="0"/>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1"/>
        <v>0</v>
      </c>
      <c r="BB45" s="64">
        <f t="shared" si="2"/>
        <v>0</v>
      </c>
      <c r="BC45" s="30" t="str">
        <f t="shared" si="3"/>
        <v>INR Zero Only</v>
      </c>
      <c r="IE45" s="32">
        <v>1.02</v>
      </c>
      <c r="IF45" s="32" t="s">
        <v>40</v>
      </c>
      <c r="IG45" s="32" t="s">
        <v>41</v>
      </c>
      <c r="IH45" s="32">
        <v>213</v>
      </c>
      <c r="II45" s="32" t="s">
        <v>37</v>
      </c>
    </row>
    <row r="46" spans="1:243" s="31" customFormat="1" ht="25.5">
      <c r="A46" s="112">
        <v>3.07</v>
      </c>
      <c r="B46" s="71" t="s">
        <v>83</v>
      </c>
      <c r="C46" s="19" t="s">
        <v>200</v>
      </c>
      <c r="D46" s="92">
        <v>80</v>
      </c>
      <c r="E46" s="93" t="s">
        <v>296</v>
      </c>
      <c r="F46" s="67">
        <v>10</v>
      </c>
      <c r="G46" s="33"/>
      <c r="H46" s="33"/>
      <c r="I46" s="20" t="s">
        <v>38</v>
      </c>
      <c r="J46" s="22">
        <f t="shared" si="0"/>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 t="shared" si="1"/>
        <v>0</v>
      </c>
      <c r="BB46" s="64">
        <f t="shared" si="2"/>
        <v>0</v>
      </c>
      <c r="BC46" s="30" t="str">
        <f t="shared" si="3"/>
        <v>INR Zero Only</v>
      </c>
      <c r="IE46" s="32">
        <v>2</v>
      </c>
      <c r="IF46" s="32" t="s">
        <v>34</v>
      </c>
      <c r="IG46" s="32" t="s">
        <v>42</v>
      </c>
      <c r="IH46" s="32">
        <v>10</v>
      </c>
      <c r="II46" s="32" t="s">
        <v>37</v>
      </c>
    </row>
    <row r="47" spans="1:243" s="31" customFormat="1" ht="25.5">
      <c r="A47" s="109">
        <v>3.08</v>
      </c>
      <c r="B47" s="71" t="s">
        <v>84</v>
      </c>
      <c r="C47" s="19" t="s">
        <v>201</v>
      </c>
      <c r="D47" s="92">
        <v>40</v>
      </c>
      <c r="E47" s="93" t="s">
        <v>296</v>
      </c>
      <c r="F47" s="67">
        <v>10</v>
      </c>
      <c r="G47" s="33"/>
      <c r="H47" s="33"/>
      <c r="I47" s="20" t="s">
        <v>38</v>
      </c>
      <c r="J47" s="22">
        <f t="shared" si="0"/>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1"/>
        <v>0</v>
      </c>
      <c r="BB47" s="64">
        <f t="shared" si="2"/>
        <v>0</v>
      </c>
      <c r="BC47" s="30" t="str">
        <f t="shared" si="3"/>
        <v>INR Zero Only</v>
      </c>
      <c r="IE47" s="32">
        <v>3</v>
      </c>
      <c r="IF47" s="32" t="s">
        <v>43</v>
      </c>
      <c r="IG47" s="32" t="s">
        <v>44</v>
      </c>
      <c r="IH47" s="32">
        <v>10</v>
      </c>
      <c r="II47" s="32" t="s">
        <v>37</v>
      </c>
    </row>
    <row r="48" spans="1:243" s="31" customFormat="1" ht="25.5">
      <c r="A48" s="109">
        <v>3.09</v>
      </c>
      <c r="B48" s="71" t="s">
        <v>85</v>
      </c>
      <c r="C48" s="19" t="s">
        <v>202</v>
      </c>
      <c r="D48" s="92">
        <v>40</v>
      </c>
      <c r="E48" s="93" t="s">
        <v>296</v>
      </c>
      <c r="F48" s="67">
        <v>10</v>
      </c>
      <c r="G48" s="33"/>
      <c r="H48" s="33"/>
      <c r="I48" s="20" t="s">
        <v>38</v>
      </c>
      <c r="J48" s="22">
        <f t="shared" si="0"/>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1"/>
        <v>0</v>
      </c>
      <c r="BB48" s="64">
        <f t="shared" si="2"/>
        <v>0</v>
      </c>
      <c r="BC48" s="30" t="str">
        <f t="shared" si="3"/>
        <v>INR Zero Only</v>
      </c>
      <c r="IE48" s="32">
        <v>1.01</v>
      </c>
      <c r="IF48" s="32" t="s">
        <v>39</v>
      </c>
      <c r="IG48" s="32" t="s">
        <v>35</v>
      </c>
      <c r="IH48" s="32">
        <v>123.223</v>
      </c>
      <c r="II48" s="32" t="s">
        <v>37</v>
      </c>
    </row>
    <row r="49" spans="1:243" s="31" customFormat="1" ht="25.5">
      <c r="A49" s="112">
        <v>3.1</v>
      </c>
      <c r="B49" s="71" t="s">
        <v>86</v>
      </c>
      <c r="C49" s="19" t="s">
        <v>203</v>
      </c>
      <c r="D49" s="92">
        <v>60</v>
      </c>
      <c r="E49" s="93" t="s">
        <v>296</v>
      </c>
      <c r="F49" s="67">
        <v>10</v>
      </c>
      <c r="G49" s="33"/>
      <c r="H49" s="33"/>
      <c r="I49" s="20" t="s">
        <v>38</v>
      </c>
      <c r="J49" s="22">
        <f t="shared" si="0"/>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8"/>
      <c r="AV49" s="37"/>
      <c r="AW49" s="37"/>
      <c r="AX49" s="37"/>
      <c r="AY49" s="37"/>
      <c r="AZ49" s="37"/>
      <c r="BA49" s="64">
        <f t="shared" si="1"/>
        <v>0</v>
      </c>
      <c r="BB49" s="64">
        <f t="shared" si="2"/>
        <v>0</v>
      </c>
      <c r="BC49" s="30" t="str">
        <f t="shared" si="3"/>
        <v>INR Zero Only</v>
      </c>
      <c r="IE49" s="32">
        <v>1.02</v>
      </c>
      <c r="IF49" s="32" t="s">
        <v>40</v>
      </c>
      <c r="IG49" s="32" t="s">
        <v>41</v>
      </c>
      <c r="IH49" s="32">
        <v>213</v>
      </c>
      <c r="II49" s="32" t="s">
        <v>37</v>
      </c>
    </row>
    <row r="50" spans="1:243" s="31" customFormat="1" ht="25.5">
      <c r="A50" s="109">
        <v>3.11</v>
      </c>
      <c r="B50" s="71" t="s">
        <v>87</v>
      </c>
      <c r="C50" s="19" t="s">
        <v>204</v>
      </c>
      <c r="D50" s="92">
        <v>40</v>
      </c>
      <c r="E50" s="93" t="s">
        <v>296</v>
      </c>
      <c r="F50" s="67">
        <v>10</v>
      </c>
      <c r="G50" s="33"/>
      <c r="H50" s="33"/>
      <c r="I50" s="20" t="s">
        <v>38</v>
      </c>
      <c r="J50" s="22">
        <f t="shared" si="0"/>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1"/>
        <v>0</v>
      </c>
      <c r="BB50" s="64">
        <f t="shared" si="2"/>
        <v>0</v>
      </c>
      <c r="BC50" s="30" t="str">
        <f t="shared" si="3"/>
        <v>INR Zero Only</v>
      </c>
      <c r="IE50" s="32">
        <v>2</v>
      </c>
      <c r="IF50" s="32" t="s">
        <v>34</v>
      </c>
      <c r="IG50" s="32" t="s">
        <v>42</v>
      </c>
      <c r="IH50" s="32">
        <v>10</v>
      </c>
      <c r="II50" s="32" t="s">
        <v>37</v>
      </c>
    </row>
    <row r="51" spans="1:243" s="31" customFormat="1" ht="25.5">
      <c r="A51" s="109">
        <v>3.12</v>
      </c>
      <c r="B51" s="71" t="s">
        <v>88</v>
      </c>
      <c r="C51" s="19" t="s">
        <v>205</v>
      </c>
      <c r="D51" s="92">
        <v>80</v>
      </c>
      <c r="E51" s="93" t="s">
        <v>296</v>
      </c>
      <c r="F51" s="67">
        <v>10</v>
      </c>
      <c r="G51" s="33"/>
      <c r="H51" s="33"/>
      <c r="I51" s="20" t="s">
        <v>38</v>
      </c>
      <c r="J51" s="22">
        <f t="shared" si="0"/>
        <v>1</v>
      </c>
      <c r="K51" s="23" t="s">
        <v>48</v>
      </c>
      <c r="L51" s="23" t="s">
        <v>7</v>
      </c>
      <c r="M51" s="66"/>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4">
        <f t="shared" si="1"/>
        <v>0</v>
      </c>
      <c r="BB51" s="64">
        <f t="shared" si="2"/>
        <v>0</v>
      </c>
      <c r="BC51" s="30" t="str">
        <f t="shared" si="3"/>
        <v>INR Zero Only</v>
      </c>
      <c r="IE51" s="32">
        <v>3</v>
      </c>
      <c r="IF51" s="32" t="s">
        <v>43</v>
      </c>
      <c r="IG51" s="32" t="s">
        <v>44</v>
      </c>
      <c r="IH51" s="32">
        <v>10</v>
      </c>
      <c r="II51" s="32" t="s">
        <v>37</v>
      </c>
    </row>
    <row r="52" spans="1:243" s="31" customFormat="1" ht="25.5">
      <c r="A52" s="109">
        <v>3.13</v>
      </c>
      <c r="B52" s="71" t="s">
        <v>89</v>
      </c>
      <c r="C52" s="19" t="s">
        <v>206</v>
      </c>
      <c r="D52" s="92">
        <v>80</v>
      </c>
      <c r="E52" s="93" t="s">
        <v>296</v>
      </c>
      <c r="F52" s="67">
        <v>10</v>
      </c>
      <c r="G52" s="33"/>
      <c r="H52" s="33"/>
      <c r="I52" s="20" t="s">
        <v>38</v>
      </c>
      <c r="J52" s="22">
        <f t="shared" si="0"/>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1"/>
        <v>0</v>
      </c>
      <c r="BB52" s="64">
        <f t="shared" si="2"/>
        <v>0</v>
      </c>
      <c r="BC52" s="30" t="str">
        <f t="shared" si="3"/>
        <v>INR Zero Only</v>
      </c>
      <c r="IE52" s="32">
        <v>1.01</v>
      </c>
      <c r="IF52" s="32" t="s">
        <v>39</v>
      </c>
      <c r="IG52" s="32" t="s">
        <v>35</v>
      </c>
      <c r="IH52" s="32">
        <v>123.223</v>
      </c>
      <c r="II52" s="32" t="s">
        <v>37</v>
      </c>
    </row>
    <row r="53" spans="1:243" s="31" customFormat="1" ht="15">
      <c r="A53" s="109">
        <v>4</v>
      </c>
      <c r="B53" s="68" t="s">
        <v>90</v>
      </c>
      <c r="C53" s="19" t="s">
        <v>207</v>
      </c>
      <c r="D53" s="88"/>
      <c r="E53" s="89"/>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1.02</v>
      </c>
      <c r="IF53" s="32" t="s">
        <v>40</v>
      </c>
      <c r="IG53" s="32" t="s">
        <v>41</v>
      </c>
      <c r="IH53" s="32">
        <v>213</v>
      </c>
      <c r="II53" s="32" t="s">
        <v>37</v>
      </c>
    </row>
    <row r="54" spans="1:243" s="31" customFormat="1" ht="75">
      <c r="A54" s="109">
        <v>4.01</v>
      </c>
      <c r="B54" s="123" t="s">
        <v>310</v>
      </c>
      <c r="C54" s="19" t="s">
        <v>208</v>
      </c>
      <c r="D54" s="88"/>
      <c r="E54" s="89"/>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1.02</v>
      </c>
      <c r="IF54" s="32" t="s">
        <v>40</v>
      </c>
      <c r="IG54" s="32" t="s">
        <v>41</v>
      </c>
      <c r="IH54" s="32">
        <v>213</v>
      </c>
      <c r="II54" s="32" t="s">
        <v>37</v>
      </c>
    </row>
    <row r="55" spans="1:243" s="31" customFormat="1" ht="15">
      <c r="A55" s="109">
        <v>4.02</v>
      </c>
      <c r="B55" s="69" t="s">
        <v>91</v>
      </c>
      <c r="C55" s="19" t="s">
        <v>209</v>
      </c>
      <c r="D55" s="91">
        <v>42</v>
      </c>
      <c r="E55" s="90" t="s">
        <v>297</v>
      </c>
      <c r="F55" s="67">
        <v>10</v>
      </c>
      <c r="G55" s="33"/>
      <c r="H55" s="33"/>
      <c r="I55" s="20" t="s">
        <v>38</v>
      </c>
      <c r="J55" s="22">
        <f>IF(I55="Less(-)",-1,1)</f>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4">
        <f aca="true" t="shared" si="4" ref="BA55:BA92">total_amount_ba($B$2,$D$2,D55,F55,J55,K55,M55)</f>
        <v>0</v>
      </c>
      <c r="BB55" s="64">
        <f aca="true" t="shared" si="5" ref="BB55:BB92">BA55+SUM(N55:AZ55)</f>
        <v>0</v>
      </c>
      <c r="BC55" s="30" t="str">
        <f aca="true" t="shared" si="6" ref="BC55:BC92">SpellNumber(L55,BB55)</f>
        <v>INR Zero Only</v>
      </c>
      <c r="IE55" s="32">
        <v>2</v>
      </c>
      <c r="IF55" s="32" t="s">
        <v>34</v>
      </c>
      <c r="IG55" s="32" t="s">
        <v>42</v>
      </c>
      <c r="IH55" s="32">
        <v>10</v>
      </c>
      <c r="II55" s="32" t="s">
        <v>37</v>
      </c>
    </row>
    <row r="56" spans="1:243" s="31" customFormat="1" ht="15">
      <c r="A56" s="109">
        <v>4.03</v>
      </c>
      <c r="B56" s="70" t="s">
        <v>92</v>
      </c>
      <c r="C56" s="19" t="s">
        <v>210</v>
      </c>
      <c r="D56" s="91">
        <v>4</v>
      </c>
      <c r="E56" s="90" t="s">
        <v>297</v>
      </c>
      <c r="F56" s="67">
        <v>10</v>
      </c>
      <c r="G56" s="33"/>
      <c r="H56" s="33"/>
      <c r="I56" s="20" t="s">
        <v>38</v>
      </c>
      <c r="J56" s="22">
        <f>IF(I56="Less(-)",-1,1)</f>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4"/>
        <v>0</v>
      </c>
      <c r="BB56" s="64">
        <f t="shared" si="5"/>
        <v>0</v>
      </c>
      <c r="BC56" s="30" t="str">
        <f t="shared" si="6"/>
        <v>INR Zero Only</v>
      </c>
      <c r="IE56" s="32">
        <v>3</v>
      </c>
      <c r="IF56" s="32" t="s">
        <v>43</v>
      </c>
      <c r="IG56" s="32" t="s">
        <v>44</v>
      </c>
      <c r="IH56" s="32">
        <v>10</v>
      </c>
      <c r="II56" s="32" t="s">
        <v>37</v>
      </c>
    </row>
    <row r="57" spans="1:243" s="31" customFormat="1" ht="15">
      <c r="A57" s="109">
        <v>5</v>
      </c>
      <c r="B57" s="73" t="s">
        <v>93</v>
      </c>
      <c r="C57" s="19" t="s">
        <v>211</v>
      </c>
      <c r="D57" s="88"/>
      <c r="E57" s="89"/>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1.01</v>
      </c>
      <c r="IF57" s="32" t="s">
        <v>39</v>
      </c>
      <c r="IG57" s="32" t="s">
        <v>35</v>
      </c>
      <c r="IH57" s="32">
        <v>123.223</v>
      </c>
      <c r="II57" s="32" t="s">
        <v>37</v>
      </c>
    </row>
    <row r="58" spans="1:243" s="31" customFormat="1" ht="45">
      <c r="A58" s="109">
        <v>5.01</v>
      </c>
      <c r="B58" s="72" t="s">
        <v>94</v>
      </c>
      <c r="C58" s="19" t="s">
        <v>212</v>
      </c>
      <c r="D58" s="94">
        <v>120</v>
      </c>
      <c r="E58" s="95" t="s">
        <v>298</v>
      </c>
      <c r="F58" s="67">
        <v>10</v>
      </c>
      <c r="G58" s="33"/>
      <c r="H58" s="33"/>
      <c r="I58" s="20" t="s">
        <v>38</v>
      </c>
      <c r="J58" s="22">
        <f>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8"/>
      <c r="AV58" s="37"/>
      <c r="AW58" s="37"/>
      <c r="AX58" s="37"/>
      <c r="AY58" s="37"/>
      <c r="AZ58" s="37"/>
      <c r="BA58" s="64">
        <f t="shared" si="4"/>
        <v>0</v>
      </c>
      <c r="BB58" s="64">
        <f t="shared" si="5"/>
        <v>0</v>
      </c>
      <c r="BC58" s="30" t="str">
        <f t="shared" si="6"/>
        <v>INR Zero Only</v>
      </c>
      <c r="IE58" s="32">
        <v>1.02</v>
      </c>
      <c r="IF58" s="32" t="s">
        <v>40</v>
      </c>
      <c r="IG58" s="32" t="s">
        <v>41</v>
      </c>
      <c r="IH58" s="32">
        <v>213</v>
      </c>
      <c r="II58" s="32" t="s">
        <v>37</v>
      </c>
    </row>
    <row r="59" spans="1:243" s="31" customFormat="1" ht="15">
      <c r="A59" s="109">
        <v>6</v>
      </c>
      <c r="B59" s="80" t="s">
        <v>95</v>
      </c>
      <c r="C59" s="19" t="s">
        <v>213</v>
      </c>
      <c r="D59" s="88"/>
      <c r="E59" s="89"/>
      <c r="F59" s="20"/>
      <c r="G59" s="21"/>
      <c r="H59" s="21"/>
      <c r="I59" s="20"/>
      <c r="J59" s="22"/>
      <c r="K59" s="23"/>
      <c r="L59" s="23"/>
      <c r="M59" s="24"/>
      <c r="N59" s="25"/>
      <c r="O59" s="25"/>
      <c r="P59" s="26"/>
      <c r="Q59" s="25"/>
      <c r="R59" s="25"/>
      <c r="S59" s="27"/>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8"/>
      <c r="BB59" s="29"/>
      <c r="BC59" s="30"/>
      <c r="IE59" s="32">
        <v>2</v>
      </c>
      <c r="IF59" s="32" t="s">
        <v>34</v>
      </c>
      <c r="IG59" s="32" t="s">
        <v>42</v>
      </c>
      <c r="IH59" s="32">
        <v>10</v>
      </c>
      <c r="II59" s="32" t="s">
        <v>37</v>
      </c>
    </row>
    <row r="60" spans="1:243" s="31" customFormat="1" ht="51">
      <c r="A60" s="109">
        <v>6.01</v>
      </c>
      <c r="B60" s="75" t="s">
        <v>96</v>
      </c>
      <c r="C60" s="19" t="s">
        <v>214</v>
      </c>
      <c r="D60" s="88">
        <v>350</v>
      </c>
      <c r="E60" s="90" t="s">
        <v>298</v>
      </c>
      <c r="F60" s="67">
        <v>10</v>
      </c>
      <c r="G60" s="33"/>
      <c r="H60" s="33"/>
      <c r="I60" s="20" t="s">
        <v>38</v>
      </c>
      <c r="J60" s="22">
        <f>IF(I60="Less(-)",-1,1)</f>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4"/>
        <v>0</v>
      </c>
      <c r="BB60" s="64">
        <f t="shared" si="5"/>
        <v>0</v>
      </c>
      <c r="BC60" s="30" t="str">
        <f t="shared" si="6"/>
        <v>INR Zero Only</v>
      </c>
      <c r="IE60" s="32">
        <v>3</v>
      </c>
      <c r="IF60" s="32" t="s">
        <v>43</v>
      </c>
      <c r="IG60" s="32" t="s">
        <v>44</v>
      </c>
      <c r="IH60" s="32">
        <v>10</v>
      </c>
      <c r="II60" s="32" t="s">
        <v>37</v>
      </c>
    </row>
    <row r="61" spans="1:243" s="31" customFormat="1" ht="25.5">
      <c r="A61" s="109">
        <v>7</v>
      </c>
      <c r="B61" s="114" t="s">
        <v>97</v>
      </c>
      <c r="C61" s="19" t="s">
        <v>215</v>
      </c>
      <c r="D61" s="88"/>
      <c r="E61" s="89"/>
      <c r="F61" s="20"/>
      <c r="G61" s="21"/>
      <c r="H61" s="21"/>
      <c r="I61" s="20"/>
      <c r="J61" s="22"/>
      <c r="K61" s="23"/>
      <c r="L61" s="23"/>
      <c r="M61" s="24"/>
      <c r="N61" s="25"/>
      <c r="O61" s="25"/>
      <c r="P61" s="26"/>
      <c r="Q61" s="25"/>
      <c r="R61" s="25"/>
      <c r="S61" s="27"/>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8"/>
      <c r="BB61" s="29"/>
      <c r="BC61" s="30"/>
      <c r="IE61" s="32">
        <v>1.01</v>
      </c>
      <c r="IF61" s="32" t="s">
        <v>39</v>
      </c>
      <c r="IG61" s="32" t="s">
        <v>35</v>
      </c>
      <c r="IH61" s="32">
        <v>123.223</v>
      </c>
      <c r="II61" s="32" t="s">
        <v>37</v>
      </c>
    </row>
    <row r="62" spans="1:243" s="31" customFormat="1" ht="114.75">
      <c r="A62" s="109">
        <v>7.01</v>
      </c>
      <c r="B62" s="75" t="s">
        <v>98</v>
      </c>
      <c r="C62" s="19" t="s">
        <v>216</v>
      </c>
      <c r="D62" s="88"/>
      <c r="E62" s="89"/>
      <c r="F62" s="20"/>
      <c r="G62" s="21"/>
      <c r="H62" s="21"/>
      <c r="I62" s="20"/>
      <c r="J62" s="22"/>
      <c r="K62" s="23"/>
      <c r="L62" s="23"/>
      <c r="M62" s="24"/>
      <c r="N62" s="25"/>
      <c r="O62" s="25"/>
      <c r="P62" s="26"/>
      <c r="Q62" s="25"/>
      <c r="R62" s="25"/>
      <c r="S62" s="27"/>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8"/>
      <c r="BB62" s="29"/>
      <c r="BC62" s="30"/>
      <c r="IE62" s="32">
        <v>1.02</v>
      </c>
      <c r="IF62" s="32" t="s">
        <v>40</v>
      </c>
      <c r="IG62" s="32" t="s">
        <v>41</v>
      </c>
      <c r="IH62" s="32">
        <v>213</v>
      </c>
      <c r="II62" s="32" t="s">
        <v>37</v>
      </c>
    </row>
    <row r="63" spans="1:243" s="31" customFormat="1" ht="15">
      <c r="A63" s="109">
        <v>7.02</v>
      </c>
      <c r="B63" s="75" t="s">
        <v>99</v>
      </c>
      <c r="C63" s="19" t="s">
        <v>217</v>
      </c>
      <c r="D63" s="88">
        <v>200</v>
      </c>
      <c r="E63" s="96" t="s">
        <v>296</v>
      </c>
      <c r="F63" s="67">
        <v>10</v>
      </c>
      <c r="G63" s="33"/>
      <c r="H63" s="33"/>
      <c r="I63" s="20" t="s">
        <v>38</v>
      </c>
      <c r="J63" s="22">
        <f>IF(I63="Less(-)",-1,1)</f>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4">
        <f t="shared" si="4"/>
        <v>0</v>
      </c>
      <c r="BB63" s="64">
        <f t="shared" si="5"/>
        <v>0</v>
      </c>
      <c r="BC63" s="30" t="str">
        <f t="shared" si="6"/>
        <v>INR Zero Only</v>
      </c>
      <c r="IE63" s="32">
        <v>2</v>
      </c>
      <c r="IF63" s="32" t="s">
        <v>34</v>
      </c>
      <c r="IG63" s="32" t="s">
        <v>42</v>
      </c>
      <c r="IH63" s="32">
        <v>10</v>
      </c>
      <c r="II63" s="32" t="s">
        <v>37</v>
      </c>
    </row>
    <row r="64" spans="1:243" s="31" customFormat="1" ht="15">
      <c r="A64" s="109">
        <v>7.03</v>
      </c>
      <c r="B64" s="75" t="s">
        <v>100</v>
      </c>
      <c r="C64" s="19" t="s">
        <v>218</v>
      </c>
      <c r="D64" s="88">
        <v>150</v>
      </c>
      <c r="E64" s="96" t="s">
        <v>296</v>
      </c>
      <c r="F64" s="67">
        <v>100</v>
      </c>
      <c r="G64" s="33"/>
      <c r="H64" s="33"/>
      <c r="I64" s="20" t="s">
        <v>38</v>
      </c>
      <c r="J64" s="22">
        <f>IF(I64="Less(-)",-1,1)</f>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t="shared" si="4"/>
        <v>0</v>
      </c>
      <c r="BB64" s="64">
        <f t="shared" si="5"/>
        <v>0</v>
      </c>
      <c r="BC64" s="30" t="str">
        <f t="shared" si="6"/>
        <v>INR Zero Only</v>
      </c>
      <c r="IE64" s="32">
        <v>1.02</v>
      </c>
      <c r="IF64" s="32" t="s">
        <v>40</v>
      </c>
      <c r="IG64" s="32" t="s">
        <v>41</v>
      </c>
      <c r="IH64" s="32">
        <v>213</v>
      </c>
      <c r="II64" s="32" t="s">
        <v>37</v>
      </c>
    </row>
    <row r="65" spans="1:243" s="31" customFormat="1" ht="15">
      <c r="A65" s="109">
        <v>8</v>
      </c>
      <c r="B65" s="115" t="s">
        <v>101</v>
      </c>
      <c r="C65" s="19" t="s">
        <v>219</v>
      </c>
      <c r="D65" s="88"/>
      <c r="E65" s="89"/>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2</v>
      </c>
      <c r="IF65" s="32" t="s">
        <v>34</v>
      </c>
      <c r="IG65" s="32" t="s">
        <v>42</v>
      </c>
      <c r="IH65" s="32">
        <v>10</v>
      </c>
      <c r="II65" s="32" t="s">
        <v>37</v>
      </c>
    </row>
    <row r="66" spans="1:243" s="31" customFormat="1" ht="51">
      <c r="A66" s="109">
        <v>8.01</v>
      </c>
      <c r="B66" s="75" t="s">
        <v>102</v>
      </c>
      <c r="C66" s="19" t="s">
        <v>220</v>
      </c>
      <c r="D66" s="88"/>
      <c r="E66" s="89"/>
      <c r="F66" s="20"/>
      <c r="G66" s="21"/>
      <c r="H66" s="21"/>
      <c r="I66" s="20"/>
      <c r="J66" s="22"/>
      <c r="K66" s="23"/>
      <c r="L66" s="23"/>
      <c r="M66" s="24"/>
      <c r="N66" s="25"/>
      <c r="O66" s="25"/>
      <c r="P66" s="26"/>
      <c r="Q66" s="25"/>
      <c r="R66" s="25"/>
      <c r="S66" s="27"/>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28"/>
      <c r="BB66" s="29"/>
      <c r="BC66" s="30"/>
      <c r="IE66" s="32">
        <v>3</v>
      </c>
      <c r="IF66" s="32" t="s">
        <v>43</v>
      </c>
      <c r="IG66" s="32" t="s">
        <v>44</v>
      </c>
      <c r="IH66" s="32">
        <v>10</v>
      </c>
      <c r="II66" s="32" t="s">
        <v>37</v>
      </c>
    </row>
    <row r="67" spans="1:243" s="31" customFormat="1" ht="15">
      <c r="A67" s="109">
        <v>8.02</v>
      </c>
      <c r="B67" s="116" t="s">
        <v>103</v>
      </c>
      <c r="C67" s="19" t="s">
        <v>221</v>
      </c>
      <c r="D67" s="91">
        <v>150</v>
      </c>
      <c r="E67" s="97" t="s">
        <v>296</v>
      </c>
      <c r="F67" s="67">
        <v>10</v>
      </c>
      <c r="G67" s="33"/>
      <c r="H67" s="33"/>
      <c r="I67" s="20" t="s">
        <v>38</v>
      </c>
      <c r="J67" s="22">
        <f>IF(I67="Less(-)",-1,1)</f>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 t="shared" si="4"/>
        <v>0</v>
      </c>
      <c r="BB67" s="64">
        <f t="shared" si="5"/>
        <v>0</v>
      </c>
      <c r="BC67" s="30" t="str">
        <f t="shared" si="6"/>
        <v>INR Zero Only</v>
      </c>
      <c r="IE67" s="32">
        <v>1.01</v>
      </c>
      <c r="IF67" s="32" t="s">
        <v>39</v>
      </c>
      <c r="IG67" s="32" t="s">
        <v>35</v>
      </c>
      <c r="IH67" s="32">
        <v>123.223</v>
      </c>
      <c r="II67" s="32" t="s">
        <v>37</v>
      </c>
    </row>
    <row r="68" spans="1:243" s="31" customFormat="1" ht="15">
      <c r="A68" s="109">
        <v>8.03</v>
      </c>
      <c r="B68" s="116" t="s">
        <v>104</v>
      </c>
      <c r="C68" s="19" t="s">
        <v>222</v>
      </c>
      <c r="D68" s="91">
        <v>200</v>
      </c>
      <c r="E68" s="97" t="s">
        <v>296</v>
      </c>
      <c r="F68" s="67">
        <v>10</v>
      </c>
      <c r="G68" s="33"/>
      <c r="H68" s="33"/>
      <c r="I68" s="20" t="s">
        <v>38</v>
      </c>
      <c r="J68" s="22">
        <f>IF(I68="Less(-)",-1,1)</f>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8"/>
      <c r="AV68" s="37"/>
      <c r="AW68" s="37"/>
      <c r="AX68" s="37"/>
      <c r="AY68" s="37"/>
      <c r="AZ68" s="37"/>
      <c r="BA68" s="64">
        <f t="shared" si="4"/>
        <v>0</v>
      </c>
      <c r="BB68" s="64">
        <f t="shared" si="5"/>
        <v>0</v>
      </c>
      <c r="BC68" s="30" t="str">
        <f t="shared" si="6"/>
        <v>INR Zero Only</v>
      </c>
      <c r="IE68" s="32">
        <v>1.02</v>
      </c>
      <c r="IF68" s="32" t="s">
        <v>40</v>
      </c>
      <c r="IG68" s="32" t="s">
        <v>41</v>
      </c>
      <c r="IH68" s="32">
        <v>213</v>
      </c>
      <c r="II68" s="32" t="s">
        <v>37</v>
      </c>
    </row>
    <row r="69" spans="1:243" s="31" customFormat="1" ht="15">
      <c r="A69" s="109">
        <v>9</v>
      </c>
      <c r="B69" s="110" t="s">
        <v>105</v>
      </c>
      <c r="C69" s="19" t="s">
        <v>223</v>
      </c>
      <c r="D69" s="88"/>
      <c r="E69" s="89"/>
      <c r="F69" s="20"/>
      <c r="G69" s="21"/>
      <c r="H69" s="21"/>
      <c r="I69" s="20"/>
      <c r="J69" s="22"/>
      <c r="K69" s="23"/>
      <c r="L69" s="23"/>
      <c r="M69" s="24"/>
      <c r="N69" s="25"/>
      <c r="O69" s="25"/>
      <c r="P69" s="26"/>
      <c r="Q69" s="25"/>
      <c r="R69" s="25"/>
      <c r="S69" s="27"/>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8"/>
      <c r="BB69" s="29"/>
      <c r="BC69" s="30"/>
      <c r="IE69" s="32">
        <v>2</v>
      </c>
      <c r="IF69" s="32" t="s">
        <v>34</v>
      </c>
      <c r="IG69" s="32" t="s">
        <v>42</v>
      </c>
      <c r="IH69" s="32">
        <v>10</v>
      </c>
      <c r="II69" s="32" t="s">
        <v>37</v>
      </c>
    </row>
    <row r="70" spans="1:243" s="31" customFormat="1" ht="15">
      <c r="A70" s="109">
        <v>9.01</v>
      </c>
      <c r="B70" s="74" t="s">
        <v>106</v>
      </c>
      <c r="C70" s="19" t="s">
        <v>224</v>
      </c>
      <c r="D70" s="88"/>
      <c r="E70" s="89"/>
      <c r="F70" s="20"/>
      <c r="G70" s="21"/>
      <c r="H70" s="21"/>
      <c r="I70" s="20"/>
      <c r="J70" s="22"/>
      <c r="K70" s="23"/>
      <c r="L70" s="23"/>
      <c r="M70" s="24"/>
      <c r="N70" s="25"/>
      <c r="O70" s="25"/>
      <c r="P70" s="26"/>
      <c r="Q70" s="25"/>
      <c r="R70" s="25"/>
      <c r="S70" s="2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8"/>
      <c r="BB70" s="29"/>
      <c r="BC70" s="30"/>
      <c r="IE70" s="32">
        <v>3</v>
      </c>
      <c r="IF70" s="32" t="s">
        <v>43</v>
      </c>
      <c r="IG70" s="32" t="s">
        <v>44</v>
      </c>
      <c r="IH70" s="32">
        <v>10</v>
      </c>
      <c r="II70" s="32" t="s">
        <v>37</v>
      </c>
    </row>
    <row r="71" spans="1:243" s="31" customFormat="1" ht="89.25">
      <c r="A71" s="109">
        <v>9.02</v>
      </c>
      <c r="B71" s="75" t="s">
        <v>107</v>
      </c>
      <c r="C71" s="19" t="s">
        <v>225</v>
      </c>
      <c r="D71" s="88"/>
      <c r="E71" s="89"/>
      <c r="F71" s="20"/>
      <c r="G71" s="21"/>
      <c r="H71" s="21"/>
      <c r="I71" s="20"/>
      <c r="J71" s="22"/>
      <c r="K71" s="23"/>
      <c r="L71" s="23"/>
      <c r="M71" s="24"/>
      <c r="N71" s="25"/>
      <c r="O71" s="25"/>
      <c r="P71" s="26"/>
      <c r="Q71" s="25"/>
      <c r="R71" s="25"/>
      <c r="S71" s="27"/>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28"/>
      <c r="BB71" s="29"/>
      <c r="BC71" s="30"/>
      <c r="IE71" s="32">
        <v>1.01</v>
      </c>
      <c r="IF71" s="32" t="s">
        <v>39</v>
      </c>
      <c r="IG71" s="32" t="s">
        <v>35</v>
      </c>
      <c r="IH71" s="32">
        <v>123.223</v>
      </c>
      <c r="II71" s="32" t="s">
        <v>37</v>
      </c>
    </row>
    <row r="72" spans="1:243" s="31" customFormat="1" ht="15">
      <c r="A72" s="109">
        <v>9.03</v>
      </c>
      <c r="B72" s="75" t="s">
        <v>108</v>
      </c>
      <c r="C72" s="19" t="s">
        <v>226</v>
      </c>
      <c r="D72" s="98">
        <v>530</v>
      </c>
      <c r="E72" s="99" t="s">
        <v>299</v>
      </c>
      <c r="F72" s="67">
        <v>10</v>
      </c>
      <c r="G72" s="33"/>
      <c r="H72" s="33"/>
      <c r="I72" s="20" t="s">
        <v>38</v>
      </c>
      <c r="J72" s="22">
        <f>IF(I72="Less(-)",-1,1)</f>
        <v>1</v>
      </c>
      <c r="K72" s="23" t="s">
        <v>48</v>
      </c>
      <c r="L72" s="23" t="s">
        <v>7</v>
      </c>
      <c r="M72" s="66"/>
      <c r="N72" s="34"/>
      <c r="O72" s="34"/>
      <c r="P72" s="35"/>
      <c r="Q72" s="34"/>
      <c r="R72" s="34"/>
      <c r="S72" s="36"/>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4">
        <f t="shared" si="4"/>
        <v>0</v>
      </c>
      <c r="BB72" s="64">
        <f t="shared" si="5"/>
        <v>0</v>
      </c>
      <c r="BC72" s="30" t="str">
        <f t="shared" si="6"/>
        <v>INR Zero Only</v>
      </c>
      <c r="IE72" s="32">
        <v>1.02</v>
      </c>
      <c r="IF72" s="32" t="s">
        <v>40</v>
      </c>
      <c r="IG72" s="32" t="s">
        <v>41</v>
      </c>
      <c r="IH72" s="32">
        <v>213</v>
      </c>
      <c r="II72" s="32" t="s">
        <v>37</v>
      </c>
    </row>
    <row r="73" spans="1:243" s="31" customFormat="1" ht="15">
      <c r="A73" s="109">
        <v>9.04</v>
      </c>
      <c r="B73" s="75" t="s">
        <v>109</v>
      </c>
      <c r="C73" s="19" t="s">
        <v>227</v>
      </c>
      <c r="D73" s="100">
        <v>50</v>
      </c>
      <c r="E73" s="99" t="s">
        <v>299</v>
      </c>
      <c r="F73" s="67">
        <v>10</v>
      </c>
      <c r="G73" s="33"/>
      <c r="H73" s="33"/>
      <c r="I73" s="20" t="s">
        <v>38</v>
      </c>
      <c r="J73" s="22">
        <f>IF(I73="Less(-)",-1,1)</f>
        <v>1</v>
      </c>
      <c r="K73" s="23" t="s">
        <v>48</v>
      </c>
      <c r="L73" s="23" t="s">
        <v>7</v>
      </c>
      <c r="M73" s="66"/>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4">
        <f t="shared" si="4"/>
        <v>0</v>
      </c>
      <c r="BB73" s="64">
        <f t="shared" si="5"/>
        <v>0</v>
      </c>
      <c r="BC73" s="30" t="str">
        <f t="shared" si="6"/>
        <v>INR Zero Only</v>
      </c>
      <c r="IE73" s="32">
        <v>2</v>
      </c>
      <c r="IF73" s="32" t="s">
        <v>34</v>
      </c>
      <c r="IG73" s="32" t="s">
        <v>42</v>
      </c>
      <c r="IH73" s="32">
        <v>10</v>
      </c>
      <c r="II73" s="32" t="s">
        <v>37</v>
      </c>
    </row>
    <row r="74" spans="1:243" s="31" customFormat="1" ht="15">
      <c r="A74" s="109">
        <v>9.05</v>
      </c>
      <c r="B74" s="74" t="s">
        <v>110</v>
      </c>
      <c r="C74" s="19" t="s">
        <v>228</v>
      </c>
      <c r="D74" s="88"/>
      <c r="E74" s="89"/>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8"/>
      <c r="BB74" s="29"/>
      <c r="BC74" s="30"/>
      <c r="IE74" s="32">
        <v>1.02</v>
      </c>
      <c r="IF74" s="32" t="s">
        <v>40</v>
      </c>
      <c r="IG74" s="32" t="s">
        <v>41</v>
      </c>
      <c r="IH74" s="32">
        <v>213</v>
      </c>
      <c r="II74" s="32" t="s">
        <v>37</v>
      </c>
    </row>
    <row r="75" spans="1:243" s="31" customFormat="1" ht="89.25">
      <c r="A75" s="109">
        <v>9.06</v>
      </c>
      <c r="B75" s="75" t="s">
        <v>111</v>
      </c>
      <c r="C75" s="19" t="s">
        <v>229</v>
      </c>
      <c r="D75" s="88"/>
      <c r="E75" s="89"/>
      <c r="F75" s="20"/>
      <c r="G75" s="21"/>
      <c r="H75" s="21"/>
      <c r="I75" s="20"/>
      <c r="J75" s="22"/>
      <c r="K75" s="23"/>
      <c r="L75" s="23"/>
      <c r="M75" s="24"/>
      <c r="N75" s="25"/>
      <c r="O75" s="25"/>
      <c r="P75" s="26"/>
      <c r="Q75" s="25"/>
      <c r="R75" s="25"/>
      <c r="S75" s="27"/>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28"/>
      <c r="BB75" s="29"/>
      <c r="BC75" s="30"/>
      <c r="IE75" s="32">
        <v>2</v>
      </c>
      <c r="IF75" s="32" t="s">
        <v>34</v>
      </c>
      <c r="IG75" s="32" t="s">
        <v>42</v>
      </c>
      <c r="IH75" s="32">
        <v>10</v>
      </c>
      <c r="II75" s="32" t="s">
        <v>37</v>
      </c>
    </row>
    <row r="76" spans="1:243" s="31" customFormat="1" ht="15">
      <c r="A76" s="109">
        <v>9.07</v>
      </c>
      <c r="B76" s="75" t="s">
        <v>108</v>
      </c>
      <c r="C76" s="19" t="s">
        <v>230</v>
      </c>
      <c r="D76" s="98">
        <v>100</v>
      </c>
      <c r="E76" s="99" t="s">
        <v>299</v>
      </c>
      <c r="F76" s="67">
        <v>10</v>
      </c>
      <c r="G76" s="33"/>
      <c r="H76" s="33"/>
      <c r="I76" s="20" t="s">
        <v>38</v>
      </c>
      <c r="J76" s="22">
        <f>IF(I76="Less(-)",-1,1)</f>
        <v>1</v>
      </c>
      <c r="K76" s="23" t="s">
        <v>48</v>
      </c>
      <c r="L76" s="23" t="s">
        <v>7</v>
      </c>
      <c r="M76" s="66"/>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4">
        <f t="shared" si="4"/>
        <v>0</v>
      </c>
      <c r="BB76" s="64">
        <f t="shared" si="5"/>
        <v>0</v>
      </c>
      <c r="BC76" s="30" t="str">
        <f t="shared" si="6"/>
        <v>INR Zero Only</v>
      </c>
      <c r="IE76" s="32">
        <v>3</v>
      </c>
      <c r="IF76" s="32" t="s">
        <v>43</v>
      </c>
      <c r="IG76" s="32" t="s">
        <v>44</v>
      </c>
      <c r="IH76" s="32">
        <v>10</v>
      </c>
      <c r="II76" s="32" t="s">
        <v>37</v>
      </c>
    </row>
    <row r="77" spans="1:243" s="31" customFormat="1" ht="15">
      <c r="A77" s="109">
        <v>9.08</v>
      </c>
      <c r="B77" s="75" t="s">
        <v>109</v>
      </c>
      <c r="C77" s="19" t="s">
        <v>231</v>
      </c>
      <c r="D77" s="100">
        <v>20</v>
      </c>
      <c r="E77" s="99" t="s">
        <v>299</v>
      </c>
      <c r="F77" s="67">
        <v>10</v>
      </c>
      <c r="G77" s="33"/>
      <c r="H77" s="33"/>
      <c r="I77" s="20" t="s">
        <v>38</v>
      </c>
      <c r="J77" s="22">
        <f>IF(I77="Less(-)",-1,1)</f>
        <v>1</v>
      </c>
      <c r="K77" s="23" t="s">
        <v>48</v>
      </c>
      <c r="L77" s="23" t="s">
        <v>7</v>
      </c>
      <c r="M77" s="66"/>
      <c r="N77" s="34"/>
      <c r="O77" s="34"/>
      <c r="P77" s="35"/>
      <c r="Q77" s="34"/>
      <c r="R77" s="34"/>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64">
        <f t="shared" si="4"/>
        <v>0</v>
      </c>
      <c r="BB77" s="64">
        <f t="shared" si="5"/>
        <v>0</v>
      </c>
      <c r="BC77" s="30" t="str">
        <f t="shared" si="6"/>
        <v>INR Zero Only</v>
      </c>
      <c r="IE77" s="32">
        <v>1.01</v>
      </c>
      <c r="IF77" s="32" t="s">
        <v>39</v>
      </c>
      <c r="IG77" s="32" t="s">
        <v>35</v>
      </c>
      <c r="IH77" s="32">
        <v>123.223</v>
      </c>
      <c r="II77" s="32" t="s">
        <v>37</v>
      </c>
    </row>
    <row r="78" spans="1:243" s="31" customFormat="1" ht="15">
      <c r="A78" s="109">
        <v>10</v>
      </c>
      <c r="B78" s="76" t="s">
        <v>112</v>
      </c>
      <c r="C78" s="19" t="s">
        <v>232</v>
      </c>
      <c r="D78" s="88"/>
      <c r="E78" s="89"/>
      <c r="F78" s="20"/>
      <c r="G78" s="21"/>
      <c r="H78" s="21"/>
      <c r="I78" s="20"/>
      <c r="J78" s="22"/>
      <c r="K78" s="23"/>
      <c r="L78" s="23"/>
      <c r="M78" s="24"/>
      <c r="N78" s="25"/>
      <c r="O78" s="25"/>
      <c r="P78" s="26"/>
      <c r="Q78" s="25"/>
      <c r="R78" s="25"/>
      <c r="S78" s="27"/>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28"/>
      <c r="BB78" s="29"/>
      <c r="BC78" s="30"/>
      <c r="IE78" s="32">
        <v>1.02</v>
      </c>
      <c r="IF78" s="32" t="s">
        <v>40</v>
      </c>
      <c r="IG78" s="32" t="s">
        <v>41</v>
      </c>
      <c r="IH78" s="32">
        <v>213</v>
      </c>
      <c r="II78" s="32" t="s">
        <v>37</v>
      </c>
    </row>
    <row r="79" spans="1:243" s="31" customFormat="1" ht="51">
      <c r="A79" s="109">
        <v>10.01</v>
      </c>
      <c r="B79" s="75" t="s">
        <v>113</v>
      </c>
      <c r="C79" s="19" t="s">
        <v>233</v>
      </c>
      <c r="D79" s="91">
        <v>15</v>
      </c>
      <c r="E79" s="101" t="s">
        <v>299</v>
      </c>
      <c r="F79" s="67">
        <v>10</v>
      </c>
      <c r="G79" s="33"/>
      <c r="H79" s="33"/>
      <c r="I79" s="20" t="s">
        <v>38</v>
      </c>
      <c r="J79" s="22">
        <f>IF(I79="Less(-)",-1,1)</f>
        <v>1</v>
      </c>
      <c r="K79" s="23" t="s">
        <v>48</v>
      </c>
      <c r="L79" s="23" t="s">
        <v>7</v>
      </c>
      <c r="M79" s="66"/>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4">
        <f t="shared" si="4"/>
        <v>0</v>
      </c>
      <c r="BB79" s="64">
        <f t="shared" si="5"/>
        <v>0</v>
      </c>
      <c r="BC79" s="30" t="str">
        <f t="shared" si="6"/>
        <v>INR Zero Only</v>
      </c>
      <c r="IE79" s="32">
        <v>2</v>
      </c>
      <c r="IF79" s="32" t="s">
        <v>34</v>
      </c>
      <c r="IG79" s="32" t="s">
        <v>42</v>
      </c>
      <c r="IH79" s="32">
        <v>10</v>
      </c>
      <c r="II79" s="32" t="s">
        <v>37</v>
      </c>
    </row>
    <row r="80" spans="1:243" s="31" customFormat="1" ht="15">
      <c r="A80" s="109">
        <v>10.02</v>
      </c>
      <c r="B80" s="76" t="s">
        <v>114</v>
      </c>
      <c r="C80" s="19" t="s">
        <v>234</v>
      </c>
      <c r="D80" s="88"/>
      <c r="E80" s="89"/>
      <c r="F80" s="20"/>
      <c r="G80" s="21"/>
      <c r="H80" s="21"/>
      <c r="I80" s="20"/>
      <c r="J80" s="22"/>
      <c r="K80" s="23"/>
      <c r="L80" s="23"/>
      <c r="M80" s="24"/>
      <c r="N80" s="25"/>
      <c r="O80" s="25"/>
      <c r="P80" s="26"/>
      <c r="Q80" s="25"/>
      <c r="R80" s="25"/>
      <c r="S80" s="27"/>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8"/>
      <c r="BB80" s="29"/>
      <c r="BC80" s="30"/>
      <c r="IE80" s="32">
        <v>3</v>
      </c>
      <c r="IF80" s="32" t="s">
        <v>43</v>
      </c>
      <c r="IG80" s="32" t="s">
        <v>44</v>
      </c>
      <c r="IH80" s="32">
        <v>10</v>
      </c>
      <c r="II80" s="32" t="s">
        <v>37</v>
      </c>
    </row>
    <row r="81" spans="1:243" s="31" customFormat="1" ht="51">
      <c r="A81" s="109">
        <v>10.03</v>
      </c>
      <c r="B81" s="75" t="s">
        <v>115</v>
      </c>
      <c r="C81" s="19" t="s">
        <v>235</v>
      </c>
      <c r="D81" s="91">
        <v>45</v>
      </c>
      <c r="E81" s="101" t="s">
        <v>299</v>
      </c>
      <c r="F81" s="67">
        <v>10</v>
      </c>
      <c r="G81" s="33"/>
      <c r="H81" s="33"/>
      <c r="I81" s="20" t="s">
        <v>38</v>
      </c>
      <c r="J81" s="22">
        <f>IF(I81="Less(-)",-1,1)</f>
        <v>1</v>
      </c>
      <c r="K81" s="23" t="s">
        <v>48</v>
      </c>
      <c r="L81" s="23" t="s">
        <v>7</v>
      </c>
      <c r="M81" s="66"/>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4">
        <f t="shared" si="4"/>
        <v>0</v>
      </c>
      <c r="BB81" s="64">
        <f t="shared" si="5"/>
        <v>0</v>
      </c>
      <c r="BC81" s="30" t="str">
        <f t="shared" si="6"/>
        <v>INR Zero Only</v>
      </c>
      <c r="IE81" s="32">
        <v>1.01</v>
      </c>
      <c r="IF81" s="32" t="s">
        <v>39</v>
      </c>
      <c r="IG81" s="32" t="s">
        <v>35</v>
      </c>
      <c r="IH81" s="32">
        <v>123.223</v>
      </c>
      <c r="II81" s="32" t="s">
        <v>37</v>
      </c>
    </row>
    <row r="82" spans="1:243" s="31" customFormat="1" ht="15">
      <c r="A82" s="109">
        <v>10.04</v>
      </c>
      <c r="B82" s="76" t="s">
        <v>116</v>
      </c>
      <c r="C82" s="19" t="s">
        <v>236</v>
      </c>
      <c r="D82" s="88"/>
      <c r="E82" s="89"/>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8"/>
      <c r="BB82" s="29"/>
      <c r="BC82" s="30"/>
      <c r="IE82" s="32">
        <v>1.02</v>
      </c>
      <c r="IF82" s="32" t="s">
        <v>40</v>
      </c>
      <c r="IG82" s="32" t="s">
        <v>41</v>
      </c>
      <c r="IH82" s="32">
        <v>213</v>
      </c>
      <c r="II82" s="32" t="s">
        <v>37</v>
      </c>
    </row>
    <row r="83" spans="1:243" s="31" customFormat="1" ht="51">
      <c r="A83" s="109">
        <v>10.05</v>
      </c>
      <c r="B83" s="75" t="s">
        <v>117</v>
      </c>
      <c r="C83" s="19" t="s">
        <v>237</v>
      </c>
      <c r="D83" s="91">
        <v>4</v>
      </c>
      <c r="E83" s="101" t="s">
        <v>299</v>
      </c>
      <c r="F83" s="67">
        <v>10</v>
      </c>
      <c r="G83" s="33"/>
      <c r="H83" s="33"/>
      <c r="I83" s="20" t="s">
        <v>38</v>
      </c>
      <c r="J83" s="22">
        <f>IF(I83="Less(-)",-1,1)</f>
        <v>1</v>
      </c>
      <c r="K83" s="23" t="s">
        <v>48</v>
      </c>
      <c r="L83" s="23" t="s">
        <v>7</v>
      </c>
      <c r="M83" s="66"/>
      <c r="N83" s="34"/>
      <c r="O83" s="34"/>
      <c r="P83" s="35"/>
      <c r="Q83" s="34"/>
      <c r="R83" s="34"/>
      <c r="S83" s="36"/>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64">
        <f t="shared" si="4"/>
        <v>0</v>
      </c>
      <c r="BB83" s="64">
        <f t="shared" si="5"/>
        <v>0</v>
      </c>
      <c r="BC83" s="30" t="str">
        <f t="shared" si="6"/>
        <v>INR Zero Only</v>
      </c>
      <c r="IE83" s="32">
        <v>2</v>
      </c>
      <c r="IF83" s="32" t="s">
        <v>34</v>
      </c>
      <c r="IG83" s="32" t="s">
        <v>42</v>
      </c>
      <c r="IH83" s="32">
        <v>10</v>
      </c>
      <c r="II83" s="32" t="s">
        <v>37</v>
      </c>
    </row>
    <row r="84" spans="1:243" s="31" customFormat="1" ht="15">
      <c r="A84" s="109">
        <v>10.06</v>
      </c>
      <c r="B84" s="77" t="s">
        <v>118</v>
      </c>
      <c r="C84" s="19" t="s">
        <v>238</v>
      </c>
      <c r="D84" s="88"/>
      <c r="E84" s="89"/>
      <c r="F84" s="20"/>
      <c r="G84" s="21"/>
      <c r="H84" s="21"/>
      <c r="I84" s="20"/>
      <c r="J84" s="22"/>
      <c r="K84" s="23"/>
      <c r="L84" s="23"/>
      <c r="M84" s="24"/>
      <c r="N84" s="25"/>
      <c r="O84" s="25"/>
      <c r="P84" s="26"/>
      <c r="Q84" s="25"/>
      <c r="R84" s="25"/>
      <c r="S84" s="27"/>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28"/>
      <c r="BB84" s="29"/>
      <c r="BC84" s="30"/>
      <c r="IE84" s="32">
        <v>1.02</v>
      </c>
      <c r="IF84" s="32" t="s">
        <v>40</v>
      </c>
      <c r="IG84" s="32" t="s">
        <v>41</v>
      </c>
      <c r="IH84" s="32">
        <v>213</v>
      </c>
      <c r="II84" s="32" t="s">
        <v>37</v>
      </c>
    </row>
    <row r="85" spans="1:243" s="31" customFormat="1" ht="89.25">
      <c r="A85" s="109">
        <v>10.07</v>
      </c>
      <c r="B85" s="75" t="s">
        <v>119</v>
      </c>
      <c r="C85" s="19" t="s">
        <v>239</v>
      </c>
      <c r="D85" s="88"/>
      <c r="E85" s="89"/>
      <c r="F85" s="20"/>
      <c r="G85" s="21"/>
      <c r="H85" s="21"/>
      <c r="I85" s="20"/>
      <c r="J85" s="22"/>
      <c r="K85" s="23"/>
      <c r="L85" s="23"/>
      <c r="M85" s="24"/>
      <c r="N85" s="25"/>
      <c r="O85" s="25"/>
      <c r="P85" s="26"/>
      <c r="Q85" s="25"/>
      <c r="R85" s="25"/>
      <c r="S85" s="27"/>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28"/>
      <c r="BB85" s="29"/>
      <c r="BC85" s="30"/>
      <c r="IE85" s="32">
        <v>2</v>
      </c>
      <c r="IF85" s="32" t="s">
        <v>34</v>
      </c>
      <c r="IG85" s="32" t="s">
        <v>42</v>
      </c>
      <c r="IH85" s="32">
        <v>10</v>
      </c>
      <c r="II85" s="32" t="s">
        <v>37</v>
      </c>
    </row>
    <row r="86" spans="1:243" s="31" customFormat="1" ht="15">
      <c r="A86" s="109">
        <v>10.08</v>
      </c>
      <c r="B86" s="78" t="s">
        <v>120</v>
      </c>
      <c r="C86" s="19" t="s">
        <v>240</v>
      </c>
      <c r="D86" s="91">
        <v>2</v>
      </c>
      <c r="E86" s="101" t="s">
        <v>299</v>
      </c>
      <c r="F86" s="67">
        <v>10</v>
      </c>
      <c r="G86" s="33"/>
      <c r="H86" s="33"/>
      <c r="I86" s="20" t="s">
        <v>38</v>
      </c>
      <c r="J86" s="22">
        <f>IF(I86="Less(-)",-1,1)</f>
        <v>1</v>
      </c>
      <c r="K86" s="23" t="s">
        <v>48</v>
      </c>
      <c r="L86" s="23" t="s">
        <v>7</v>
      </c>
      <c r="M86" s="66"/>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4">
        <f t="shared" si="4"/>
        <v>0</v>
      </c>
      <c r="BB86" s="64">
        <f t="shared" si="5"/>
        <v>0</v>
      </c>
      <c r="BC86" s="30" t="str">
        <f t="shared" si="6"/>
        <v>INR Zero Only</v>
      </c>
      <c r="IE86" s="32">
        <v>3</v>
      </c>
      <c r="IF86" s="32" t="s">
        <v>43</v>
      </c>
      <c r="IG86" s="32" t="s">
        <v>44</v>
      </c>
      <c r="IH86" s="32">
        <v>10</v>
      </c>
      <c r="II86" s="32" t="s">
        <v>37</v>
      </c>
    </row>
    <row r="87" spans="1:243" s="31" customFormat="1" ht="15">
      <c r="A87" s="109">
        <v>10.09</v>
      </c>
      <c r="B87" s="79" t="s">
        <v>121</v>
      </c>
      <c r="C87" s="19" t="s">
        <v>241</v>
      </c>
      <c r="D87" s="91">
        <v>4</v>
      </c>
      <c r="E87" s="102" t="s">
        <v>300</v>
      </c>
      <c r="F87" s="67">
        <v>10</v>
      </c>
      <c r="G87" s="33"/>
      <c r="H87" s="33"/>
      <c r="I87" s="20" t="s">
        <v>38</v>
      </c>
      <c r="J87" s="22">
        <f>IF(I87="Less(-)",-1,1)</f>
        <v>1</v>
      </c>
      <c r="K87" s="23" t="s">
        <v>48</v>
      </c>
      <c r="L87" s="23" t="s">
        <v>7</v>
      </c>
      <c r="M87" s="66"/>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4">
        <f t="shared" si="4"/>
        <v>0</v>
      </c>
      <c r="BB87" s="64">
        <f t="shared" si="5"/>
        <v>0</v>
      </c>
      <c r="BC87" s="30" t="str">
        <f t="shared" si="6"/>
        <v>INR Zero Only</v>
      </c>
      <c r="IE87" s="32">
        <v>1.01</v>
      </c>
      <c r="IF87" s="32" t="s">
        <v>39</v>
      </c>
      <c r="IG87" s="32" t="s">
        <v>35</v>
      </c>
      <c r="IH87" s="32">
        <v>123.223</v>
      </c>
      <c r="II87" s="32" t="s">
        <v>37</v>
      </c>
    </row>
    <row r="88" spans="1:243" s="31" customFormat="1" ht="15">
      <c r="A88" s="109">
        <v>11</v>
      </c>
      <c r="B88" s="74" t="s">
        <v>122</v>
      </c>
      <c r="C88" s="19" t="s">
        <v>242</v>
      </c>
      <c r="D88" s="88"/>
      <c r="E88" s="89"/>
      <c r="F88" s="20"/>
      <c r="G88" s="21"/>
      <c r="H88" s="21"/>
      <c r="I88" s="20"/>
      <c r="J88" s="22"/>
      <c r="K88" s="23"/>
      <c r="L88" s="23"/>
      <c r="M88" s="24"/>
      <c r="N88" s="25"/>
      <c r="O88" s="25"/>
      <c r="P88" s="26"/>
      <c r="Q88" s="25"/>
      <c r="R88" s="25"/>
      <c r="S88" s="27"/>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28"/>
      <c r="BB88" s="29"/>
      <c r="BC88" s="30"/>
      <c r="IE88" s="32">
        <v>1.02</v>
      </c>
      <c r="IF88" s="32" t="s">
        <v>40</v>
      </c>
      <c r="IG88" s="32" t="s">
        <v>41</v>
      </c>
      <c r="IH88" s="32">
        <v>213</v>
      </c>
      <c r="II88" s="32" t="s">
        <v>37</v>
      </c>
    </row>
    <row r="89" spans="1:243" s="31" customFormat="1" ht="102">
      <c r="A89" s="109">
        <v>11.01</v>
      </c>
      <c r="B89" s="75" t="s">
        <v>123</v>
      </c>
      <c r="C89" s="19" t="s">
        <v>243</v>
      </c>
      <c r="D89" s="91">
        <v>2</v>
      </c>
      <c r="E89" s="101" t="s">
        <v>299</v>
      </c>
      <c r="F89" s="67">
        <v>10</v>
      </c>
      <c r="G89" s="33"/>
      <c r="H89" s="33"/>
      <c r="I89" s="20" t="s">
        <v>38</v>
      </c>
      <c r="J89" s="22">
        <f>IF(I89="Less(-)",-1,1)</f>
        <v>1</v>
      </c>
      <c r="K89" s="23" t="s">
        <v>48</v>
      </c>
      <c r="L89" s="23" t="s">
        <v>7</v>
      </c>
      <c r="M89" s="66"/>
      <c r="N89" s="34"/>
      <c r="O89" s="34"/>
      <c r="P89" s="35"/>
      <c r="Q89" s="34"/>
      <c r="R89" s="34"/>
      <c r="S89" s="36"/>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4">
        <f t="shared" si="4"/>
        <v>0</v>
      </c>
      <c r="BB89" s="64">
        <f t="shared" si="5"/>
        <v>0</v>
      </c>
      <c r="BC89" s="30" t="str">
        <f t="shared" si="6"/>
        <v>INR Zero Only</v>
      </c>
      <c r="IE89" s="32">
        <v>2</v>
      </c>
      <c r="IF89" s="32" t="s">
        <v>34</v>
      </c>
      <c r="IG89" s="32" t="s">
        <v>42</v>
      </c>
      <c r="IH89" s="32">
        <v>10</v>
      </c>
      <c r="II89" s="32" t="s">
        <v>37</v>
      </c>
    </row>
    <row r="90" spans="1:243" s="31" customFormat="1" ht="15">
      <c r="A90" s="109">
        <v>11.02</v>
      </c>
      <c r="B90" s="74" t="s">
        <v>124</v>
      </c>
      <c r="C90" s="19" t="s">
        <v>244</v>
      </c>
      <c r="D90" s="88"/>
      <c r="E90" s="89"/>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8"/>
      <c r="BB90" s="29"/>
      <c r="BC90" s="30"/>
      <c r="IE90" s="32">
        <v>3</v>
      </c>
      <c r="IF90" s="32" t="s">
        <v>43</v>
      </c>
      <c r="IG90" s="32" t="s">
        <v>44</v>
      </c>
      <c r="IH90" s="32">
        <v>10</v>
      </c>
      <c r="II90" s="32" t="s">
        <v>37</v>
      </c>
    </row>
    <row r="91" spans="1:243" s="31" customFormat="1" ht="51">
      <c r="A91" s="109">
        <v>11.03</v>
      </c>
      <c r="B91" s="75" t="s">
        <v>125</v>
      </c>
      <c r="C91" s="19" t="s">
        <v>245</v>
      </c>
      <c r="D91" s="88"/>
      <c r="E91" s="89"/>
      <c r="F91" s="20"/>
      <c r="G91" s="21"/>
      <c r="H91" s="21"/>
      <c r="I91" s="20"/>
      <c r="J91" s="22"/>
      <c r="K91" s="23"/>
      <c r="L91" s="23"/>
      <c r="M91" s="24"/>
      <c r="N91" s="25"/>
      <c r="O91" s="25"/>
      <c r="P91" s="26"/>
      <c r="Q91" s="25"/>
      <c r="R91" s="25"/>
      <c r="S91" s="27"/>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28"/>
      <c r="BB91" s="29"/>
      <c r="BC91" s="30"/>
      <c r="IE91" s="32">
        <v>1.01</v>
      </c>
      <c r="IF91" s="32" t="s">
        <v>39</v>
      </c>
      <c r="IG91" s="32" t="s">
        <v>35</v>
      </c>
      <c r="IH91" s="32">
        <v>123.223</v>
      </c>
      <c r="II91" s="32" t="s">
        <v>37</v>
      </c>
    </row>
    <row r="92" spans="1:243" s="31" customFormat="1" ht="15">
      <c r="A92" s="109">
        <v>11.04</v>
      </c>
      <c r="B92" s="79" t="s">
        <v>126</v>
      </c>
      <c r="C92" s="19" t="s">
        <v>246</v>
      </c>
      <c r="D92" s="91">
        <v>45</v>
      </c>
      <c r="E92" s="97" t="s">
        <v>296</v>
      </c>
      <c r="F92" s="67">
        <v>10</v>
      </c>
      <c r="G92" s="33"/>
      <c r="H92" s="33"/>
      <c r="I92" s="20" t="s">
        <v>38</v>
      </c>
      <c r="J92" s="22">
        <f>IF(I92="Less(-)",-1,1)</f>
        <v>1</v>
      </c>
      <c r="K92" s="23" t="s">
        <v>48</v>
      </c>
      <c r="L92" s="23" t="s">
        <v>7</v>
      </c>
      <c r="M92" s="66"/>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4">
        <f t="shared" si="4"/>
        <v>0</v>
      </c>
      <c r="BB92" s="64">
        <f t="shared" si="5"/>
        <v>0</v>
      </c>
      <c r="BC92" s="30" t="str">
        <f t="shared" si="6"/>
        <v>INR Zero Only</v>
      </c>
      <c r="IE92" s="32">
        <v>1.02</v>
      </c>
      <c r="IF92" s="32" t="s">
        <v>40</v>
      </c>
      <c r="IG92" s="32" t="s">
        <v>41</v>
      </c>
      <c r="IH92" s="32">
        <v>213</v>
      </c>
      <c r="II92" s="32" t="s">
        <v>37</v>
      </c>
    </row>
    <row r="93" spans="1:243" s="31" customFormat="1" ht="15">
      <c r="A93" s="109">
        <v>12</v>
      </c>
      <c r="B93" s="110" t="s">
        <v>127</v>
      </c>
      <c r="C93" s="19" t="s">
        <v>247</v>
      </c>
      <c r="D93" s="88"/>
      <c r="E93" s="89"/>
      <c r="F93" s="20"/>
      <c r="G93" s="21"/>
      <c r="H93" s="21"/>
      <c r="I93" s="20"/>
      <c r="J93" s="22"/>
      <c r="K93" s="23"/>
      <c r="L93" s="23"/>
      <c r="M93" s="24"/>
      <c r="N93" s="25"/>
      <c r="O93" s="25"/>
      <c r="P93" s="26"/>
      <c r="Q93" s="25"/>
      <c r="R93" s="25"/>
      <c r="S93" s="27"/>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28"/>
      <c r="BB93" s="29"/>
      <c r="BC93" s="30"/>
      <c r="IE93" s="32">
        <v>1.02</v>
      </c>
      <c r="IF93" s="32" t="s">
        <v>40</v>
      </c>
      <c r="IG93" s="32" t="s">
        <v>41</v>
      </c>
      <c r="IH93" s="32">
        <v>213</v>
      </c>
      <c r="II93" s="32" t="s">
        <v>37</v>
      </c>
    </row>
    <row r="94" spans="1:243" s="31" customFormat="1" ht="15">
      <c r="A94" s="109">
        <v>12.01</v>
      </c>
      <c r="B94" s="80" t="s">
        <v>128</v>
      </c>
      <c r="C94" s="19" t="s">
        <v>248</v>
      </c>
      <c r="D94" s="88"/>
      <c r="E94" s="89"/>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2</v>
      </c>
      <c r="IF94" s="32" t="s">
        <v>34</v>
      </c>
      <c r="IG94" s="32" t="s">
        <v>42</v>
      </c>
      <c r="IH94" s="32">
        <v>10</v>
      </c>
      <c r="II94" s="32" t="s">
        <v>37</v>
      </c>
    </row>
    <row r="95" spans="1:243" s="31" customFormat="1" ht="273.75">
      <c r="A95" s="109">
        <v>12.02</v>
      </c>
      <c r="B95" s="75" t="s">
        <v>129</v>
      </c>
      <c r="C95" s="19" t="s">
        <v>249</v>
      </c>
      <c r="D95" s="88"/>
      <c r="E95" s="89"/>
      <c r="F95" s="20"/>
      <c r="G95" s="21"/>
      <c r="H95" s="21"/>
      <c r="I95" s="20"/>
      <c r="J95" s="22"/>
      <c r="K95" s="23"/>
      <c r="L95" s="23"/>
      <c r="M95" s="24"/>
      <c r="N95" s="25"/>
      <c r="O95" s="25"/>
      <c r="P95" s="26"/>
      <c r="Q95" s="25"/>
      <c r="R95" s="25"/>
      <c r="S95" s="27"/>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28"/>
      <c r="BB95" s="29"/>
      <c r="BC95" s="30"/>
      <c r="IE95" s="32">
        <v>3</v>
      </c>
      <c r="IF95" s="32" t="s">
        <v>43</v>
      </c>
      <c r="IG95" s="32" t="s">
        <v>44</v>
      </c>
      <c r="IH95" s="32">
        <v>10</v>
      </c>
      <c r="II95" s="32" t="s">
        <v>37</v>
      </c>
    </row>
    <row r="96" spans="1:243" s="31" customFormat="1" ht="15">
      <c r="A96" s="109">
        <v>12.03</v>
      </c>
      <c r="B96" s="69" t="s">
        <v>130</v>
      </c>
      <c r="C96" s="19" t="s">
        <v>250</v>
      </c>
      <c r="D96" s="103">
        <v>50</v>
      </c>
      <c r="E96" s="102" t="s">
        <v>299</v>
      </c>
      <c r="F96" s="67">
        <v>10</v>
      </c>
      <c r="G96" s="33"/>
      <c r="H96" s="33"/>
      <c r="I96" s="20" t="s">
        <v>38</v>
      </c>
      <c r="J96" s="22">
        <f>IF(I96="Less(-)",-1,1)</f>
        <v>1</v>
      </c>
      <c r="K96" s="23" t="s">
        <v>48</v>
      </c>
      <c r="L96" s="23" t="s">
        <v>7</v>
      </c>
      <c r="M96" s="66"/>
      <c r="N96" s="34"/>
      <c r="O96" s="34"/>
      <c r="P96" s="35"/>
      <c r="Q96" s="34"/>
      <c r="R96" s="34"/>
      <c r="S96" s="36"/>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4">
        <f>total_amount_ba($B$2,$D$2,D96,F96,J96,K96,M96)</f>
        <v>0</v>
      </c>
      <c r="BB96" s="64">
        <f>BA96+SUM(N96:AZ96)</f>
        <v>0</v>
      </c>
      <c r="BC96" s="30" t="str">
        <f>SpellNumber(L96,BB96)</f>
        <v>INR Zero Only</v>
      </c>
      <c r="IE96" s="32">
        <v>1.01</v>
      </c>
      <c r="IF96" s="32" t="s">
        <v>39</v>
      </c>
      <c r="IG96" s="32" t="s">
        <v>35</v>
      </c>
      <c r="IH96" s="32">
        <v>123.223</v>
      </c>
      <c r="II96" s="32" t="s">
        <v>37</v>
      </c>
    </row>
    <row r="97" spans="1:243" s="31" customFormat="1" ht="15">
      <c r="A97" s="109">
        <v>12.04</v>
      </c>
      <c r="B97" s="69" t="s">
        <v>131</v>
      </c>
      <c r="C97" s="19" t="s">
        <v>251</v>
      </c>
      <c r="D97" s="91">
        <v>700</v>
      </c>
      <c r="E97" s="102" t="s">
        <v>299</v>
      </c>
      <c r="F97" s="67">
        <v>10</v>
      </c>
      <c r="G97" s="33"/>
      <c r="H97" s="33"/>
      <c r="I97" s="20" t="s">
        <v>38</v>
      </c>
      <c r="J97" s="22">
        <f>IF(I97="Less(-)",-1,1)</f>
        <v>1</v>
      </c>
      <c r="K97" s="23" t="s">
        <v>48</v>
      </c>
      <c r="L97" s="23" t="s">
        <v>7</v>
      </c>
      <c r="M97" s="66"/>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8"/>
      <c r="AV97" s="37"/>
      <c r="AW97" s="37"/>
      <c r="AX97" s="37"/>
      <c r="AY97" s="37"/>
      <c r="AZ97" s="37"/>
      <c r="BA97" s="64">
        <f>total_amount_ba($B$2,$D$2,D97,F97,J97,K97,M97)</f>
        <v>0</v>
      </c>
      <c r="BB97" s="64">
        <f>BA97+SUM(N97:AZ97)</f>
        <v>0</v>
      </c>
      <c r="BC97" s="30" t="str">
        <f>SpellNumber(L97,BB97)</f>
        <v>INR Zero Only</v>
      </c>
      <c r="IE97" s="32">
        <v>1.02</v>
      </c>
      <c r="IF97" s="32" t="s">
        <v>40</v>
      </c>
      <c r="IG97" s="32" t="s">
        <v>41</v>
      </c>
      <c r="IH97" s="32">
        <v>213</v>
      </c>
      <c r="II97" s="32" t="s">
        <v>37</v>
      </c>
    </row>
    <row r="98" spans="1:243" s="31" customFormat="1" ht="15">
      <c r="A98" s="109">
        <v>13</v>
      </c>
      <c r="B98" s="80" t="s">
        <v>132</v>
      </c>
      <c r="C98" s="19" t="s">
        <v>252</v>
      </c>
      <c r="D98" s="88"/>
      <c r="E98" s="89"/>
      <c r="F98" s="20"/>
      <c r="G98" s="21"/>
      <c r="H98" s="21"/>
      <c r="I98" s="20"/>
      <c r="J98" s="22"/>
      <c r="K98" s="23"/>
      <c r="L98" s="23"/>
      <c r="M98" s="24"/>
      <c r="N98" s="25"/>
      <c r="O98" s="25"/>
      <c r="P98" s="26"/>
      <c r="Q98" s="25"/>
      <c r="R98" s="25"/>
      <c r="S98" s="27"/>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8"/>
      <c r="BB98" s="29"/>
      <c r="BC98" s="30"/>
      <c r="IE98" s="32">
        <v>2</v>
      </c>
      <c r="IF98" s="32" t="s">
        <v>34</v>
      </c>
      <c r="IG98" s="32" t="s">
        <v>42</v>
      </c>
      <c r="IH98" s="32">
        <v>10</v>
      </c>
      <c r="II98" s="32" t="s">
        <v>37</v>
      </c>
    </row>
    <row r="99" spans="1:243" s="31" customFormat="1" ht="114.75">
      <c r="A99" s="109">
        <v>13.01</v>
      </c>
      <c r="B99" s="75" t="s">
        <v>133</v>
      </c>
      <c r="C99" s="19" t="s">
        <v>253</v>
      </c>
      <c r="D99" s="88"/>
      <c r="E99" s="89"/>
      <c r="F99" s="20"/>
      <c r="G99" s="21"/>
      <c r="H99" s="21"/>
      <c r="I99" s="20"/>
      <c r="J99" s="22"/>
      <c r="K99" s="23"/>
      <c r="L99" s="23"/>
      <c r="M99" s="24"/>
      <c r="N99" s="25"/>
      <c r="O99" s="25"/>
      <c r="P99" s="26"/>
      <c r="Q99" s="25"/>
      <c r="R99" s="25"/>
      <c r="S99" s="2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8"/>
      <c r="BB99" s="29"/>
      <c r="BC99" s="30"/>
      <c r="IE99" s="32">
        <v>3</v>
      </c>
      <c r="IF99" s="32" t="s">
        <v>43</v>
      </c>
      <c r="IG99" s="32" t="s">
        <v>44</v>
      </c>
      <c r="IH99" s="32">
        <v>10</v>
      </c>
      <c r="II99" s="32" t="s">
        <v>37</v>
      </c>
    </row>
    <row r="100" spans="1:243" s="31" customFormat="1" ht="38.25">
      <c r="A100" s="109">
        <v>13.02</v>
      </c>
      <c r="B100" s="117" t="s">
        <v>134</v>
      </c>
      <c r="C100" s="19" t="s">
        <v>254</v>
      </c>
      <c r="D100" s="91">
        <v>200</v>
      </c>
      <c r="E100" s="102" t="s">
        <v>299</v>
      </c>
      <c r="F100" s="67">
        <v>10</v>
      </c>
      <c r="G100" s="33"/>
      <c r="H100" s="33"/>
      <c r="I100" s="20" t="s">
        <v>38</v>
      </c>
      <c r="J100" s="22">
        <f>IF(I100="Less(-)",-1,1)</f>
        <v>1</v>
      </c>
      <c r="K100" s="23" t="s">
        <v>48</v>
      </c>
      <c r="L100" s="23" t="s">
        <v>7</v>
      </c>
      <c r="M100" s="66"/>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4">
        <f>total_amount_ba($B$2,$D$2,D100,F100,J100,K100,M100)</f>
        <v>0</v>
      </c>
      <c r="BB100" s="64">
        <f>BA100+SUM(N100:AZ100)</f>
        <v>0</v>
      </c>
      <c r="BC100" s="30" t="str">
        <f>SpellNumber(L100,BB100)</f>
        <v>INR Zero Only</v>
      </c>
      <c r="IE100" s="32">
        <v>1.01</v>
      </c>
      <c r="IF100" s="32" t="s">
        <v>39</v>
      </c>
      <c r="IG100" s="32" t="s">
        <v>35</v>
      </c>
      <c r="IH100" s="32">
        <v>123.223</v>
      </c>
      <c r="II100" s="32" t="s">
        <v>37</v>
      </c>
    </row>
    <row r="101" spans="1:243" s="31" customFormat="1" ht="15">
      <c r="A101" s="109">
        <v>14</v>
      </c>
      <c r="B101" s="80" t="s">
        <v>135</v>
      </c>
      <c r="C101" s="19" t="s">
        <v>255</v>
      </c>
      <c r="D101" s="88"/>
      <c r="E101" s="89"/>
      <c r="F101" s="20"/>
      <c r="G101" s="21"/>
      <c r="H101" s="21"/>
      <c r="I101" s="20"/>
      <c r="J101" s="22"/>
      <c r="K101" s="23"/>
      <c r="L101" s="23"/>
      <c r="M101" s="24"/>
      <c r="N101" s="25"/>
      <c r="O101" s="25"/>
      <c r="P101" s="26"/>
      <c r="Q101" s="25"/>
      <c r="R101" s="25"/>
      <c r="S101" s="2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28"/>
      <c r="BB101" s="29"/>
      <c r="BC101" s="30"/>
      <c r="IE101" s="32">
        <v>1.02</v>
      </c>
      <c r="IF101" s="32" t="s">
        <v>40</v>
      </c>
      <c r="IG101" s="32" t="s">
        <v>41</v>
      </c>
      <c r="IH101" s="32">
        <v>213</v>
      </c>
      <c r="II101" s="32" t="s">
        <v>37</v>
      </c>
    </row>
    <row r="102" spans="1:243" s="31" customFormat="1" ht="165.75">
      <c r="A102" s="109">
        <v>14.01</v>
      </c>
      <c r="B102" s="75" t="s">
        <v>136</v>
      </c>
      <c r="C102" s="19" t="s">
        <v>256</v>
      </c>
      <c r="D102" s="88"/>
      <c r="E102" s="89"/>
      <c r="F102" s="20"/>
      <c r="G102" s="21"/>
      <c r="H102" s="21"/>
      <c r="I102" s="20"/>
      <c r="J102" s="22"/>
      <c r="K102" s="23"/>
      <c r="L102" s="23"/>
      <c r="M102" s="24"/>
      <c r="N102" s="25"/>
      <c r="O102" s="25"/>
      <c r="P102" s="26"/>
      <c r="Q102" s="25"/>
      <c r="R102" s="25"/>
      <c r="S102" s="27"/>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28"/>
      <c r="BB102" s="29"/>
      <c r="BC102" s="30"/>
      <c r="IE102" s="32">
        <v>2</v>
      </c>
      <c r="IF102" s="32" t="s">
        <v>34</v>
      </c>
      <c r="IG102" s="32" t="s">
        <v>42</v>
      </c>
      <c r="IH102" s="32">
        <v>10</v>
      </c>
      <c r="II102" s="32" t="s">
        <v>37</v>
      </c>
    </row>
    <row r="103" spans="1:243" s="31" customFormat="1" ht="76.5">
      <c r="A103" s="109">
        <v>14.02</v>
      </c>
      <c r="B103" s="75" t="s">
        <v>137</v>
      </c>
      <c r="C103" s="19" t="s">
        <v>257</v>
      </c>
      <c r="D103" s="88"/>
      <c r="E103" s="89"/>
      <c r="F103" s="20"/>
      <c r="G103" s="21"/>
      <c r="H103" s="21"/>
      <c r="I103" s="20"/>
      <c r="J103" s="22"/>
      <c r="K103" s="23"/>
      <c r="L103" s="23"/>
      <c r="M103" s="24"/>
      <c r="N103" s="25"/>
      <c r="O103" s="25"/>
      <c r="P103" s="26"/>
      <c r="Q103" s="25"/>
      <c r="R103" s="25"/>
      <c r="S103" s="2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8"/>
      <c r="BB103" s="29"/>
      <c r="BC103" s="30"/>
      <c r="IE103" s="32">
        <v>1.02</v>
      </c>
      <c r="IF103" s="32" t="s">
        <v>40</v>
      </c>
      <c r="IG103" s="32" t="s">
        <v>41</v>
      </c>
      <c r="IH103" s="32">
        <v>213</v>
      </c>
      <c r="II103" s="32" t="s">
        <v>37</v>
      </c>
    </row>
    <row r="104" spans="1:243" s="31" customFormat="1" ht="102">
      <c r="A104" s="109">
        <v>14.03</v>
      </c>
      <c r="B104" s="75" t="s">
        <v>138</v>
      </c>
      <c r="C104" s="19" t="s">
        <v>258</v>
      </c>
      <c r="D104" s="88"/>
      <c r="E104" s="89"/>
      <c r="F104" s="20"/>
      <c r="G104" s="21"/>
      <c r="H104" s="21"/>
      <c r="I104" s="20"/>
      <c r="J104" s="22"/>
      <c r="K104" s="23"/>
      <c r="L104" s="23"/>
      <c r="M104" s="24"/>
      <c r="N104" s="25"/>
      <c r="O104" s="25"/>
      <c r="P104" s="26"/>
      <c r="Q104" s="25"/>
      <c r="R104" s="25"/>
      <c r="S104" s="27"/>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28"/>
      <c r="BB104" s="29"/>
      <c r="BC104" s="30"/>
      <c r="IE104" s="32">
        <v>2</v>
      </c>
      <c r="IF104" s="32" t="s">
        <v>34</v>
      </c>
      <c r="IG104" s="32" t="s">
        <v>42</v>
      </c>
      <c r="IH104" s="32">
        <v>10</v>
      </c>
      <c r="II104" s="32" t="s">
        <v>37</v>
      </c>
    </row>
    <row r="105" spans="1:243" s="31" customFormat="1" ht="15">
      <c r="A105" s="109">
        <v>14.04</v>
      </c>
      <c r="B105" s="69" t="s">
        <v>139</v>
      </c>
      <c r="C105" s="19" t="s">
        <v>259</v>
      </c>
      <c r="D105" s="91">
        <v>540</v>
      </c>
      <c r="E105" s="90" t="s">
        <v>299</v>
      </c>
      <c r="F105" s="67">
        <v>10</v>
      </c>
      <c r="G105" s="33"/>
      <c r="H105" s="33"/>
      <c r="I105" s="20" t="s">
        <v>38</v>
      </c>
      <c r="J105" s="22">
        <f>IF(I105="Less(-)",-1,1)</f>
        <v>1</v>
      </c>
      <c r="K105" s="23" t="s">
        <v>48</v>
      </c>
      <c r="L105" s="23" t="s">
        <v>7</v>
      </c>
      <c r="M105" s="66"/>
      <c r="N105" s="34"/>
      <c r="O105" s="34"/>
      <c r="P105" s="35"/>
      <c r="Q105" s="34"/>
      <c r="R105" s="34"/>
      <c r="S105" s="36"/>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4">
        <f>total_amount_ba($B$2,$D$2,D105,F105,J105,K105,M105)</f>
        <v>0</v>
      </c>
      <c r="BB105" s="64">
        <f>BA105+SUM(N105:AZ105)</f>
        <v>0</v>
      </c>
      <c r="BC105" s="30" t="str">
        <f>SpellNumber(L105,BB105)</f>
        <v>INR Zero Only</v>
      </c>
      <c r="IE105" s="32">
        <v>3</v>
      </c>
      <c r="IF105" s="32" t="s">
        <v>43</v>
      </c>
      <c r="IG105" s="32" t="s">
        <v>44</v>
      </c>
      <c r="IH105" s="32">
        <v>10</v>
      </c>
      <c r="II105" s="32" t="s">
        <v>37</v>
      </c>
    </row>
    <row r="106" spans="1:243" s="31" customFormat="1" ht="15">
      <c r="A106" s="109">
        <v>15</v>
      </c>
      <c r="B106" s="80" t="s">
        <v>140</v>
      </c>
      <c r="C106" s="19" t="s">
        <v>260</v>
      </c>
      <c r="D106" s="88"/>
      <c r="E106" s="89"/>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8"/>
      <c r="BB106" s="29"/>
      <c r="BC106" s="30"/>
      <c r="IE106" s="32">
        <v>1.01</v>
      </c>
      <c r="IF106" s="32" t="s">
        <v>39</v>
      </c>
      <c r="IG106" s="32" t="s">
        <v>35</v>
      </c>
      <c r="IH106" s="32">
        <v>123.223</v>
      </c>
      <c r="II106" s="32" t="s">
        <v>37</v>
      </c>
    </row>
    <row r="107" spans="1:243" s="31" customFormat="1" ht="63.75">
      <c r="A107" s="109">
        <v>15.01</v>
      </c>
      <c r="B107" s="75" t="s">
        <v>141</v>
      </c>
      <c r="C107" s="19" t="s">
        <v>261</v>
      </c>
      <c r="D107" s="91">
        <v>32</v>
      </c>
      <c r="E107" s="102" t="s">
        <v>300</v>
      </c>
      <c r="F107" s="67">
        <v>10</v>
      </c>
      <c r="G107" s="33"/>
      <c r="H107" s="33"/>
      <c r="I107" s="20" t="s">
        <v>38</v>
      </c>
      <c r="J107" s="22">
        <f>IF(I107="Less(-)",-1,1)</f>
        <v>1</v>
      </c>
      <c r="K107" s="23" t="s">
        <v>48</v>
      </c>
      <c r="L107" s="23" t="s">
        <v>7</v>
      </c>
      <c r="M107" s="66"/>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8"/>
      <c r="AV107" s="37"/>
      <c r="AW107" s="37"/>
      <c r="AX107" s="37"/>
      <c r="AY107" s="37"/>
      <c r="AZ107" s="37"/>
      <c r="BA107" s="64">
        <f>total_amount_ba($B$2,$D$2,D107,F107,J107,K107,M107)</f>
        <v>0</v>
      </c>
      <c r="BB107" s="64">
        <f>BA107+SUM(N107:AZ107)</f>
        <v>0</v>
      </c>
      <c r="BC107" s="30" t="str">
        <f>SpellNumber(L107,BB107)</f>
        <v>INR Zero Only</v>
      </c>
      <c r="IE107" s="32">
        <v>1.02</v>
      </c>
      <c r="IF107" s="32" t="s">
        <v>40</v>
      </c>
      <c r="IG107" s="32" t="s">
        <v>41</v>
      </c>
      <c r="IH107" s="32">
        <v>213</v>
      </c>
      <c r="II107" s="32" t="s">
        <v>37</v>
      </c>
    </row>
    <row r="108" spans="1:243" s="31" customFormat="1" ht="15">
      <c r="A108" s="109">
        <v>16</v>
      </c>
      <c r="B108" s="110" t="s">
        <v>142</v>
      </c>
      <c r="C108" s="19" t="s">
        <v>262</v>
      </c>
      <c r="D108" s="88"/>
      <c r="E108" s="89"/>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28"/>
      <c r="BB108" s="29"/>
      <c r="BC108" s="30"/>
      <c r="IE108" s="32">
        <v>2</v>
      </c>
      <c r="IF108" s="32" t="s">
        <v>34</v>
      </c>
      <c r="IG108" s="32" t="s">
        <v>42</v>
      </c>
      <c r="IH108" s="32">
        <v>10</v>
      </c>
      <c r="II108" s="32" t="s">
        <v>37</v>
      </c>
    </row>
    <row r="109" spans="1:243" s="31" customFormat="1" ht="25.5">
      <c r="A109" s="109">
        <v>16.01</v>
      </c>
      <c r="B109" s="74" t="s">
        <v>143</v>
      </c>
      <c r="C109" s="19" t="s">
        <v>263</v>
      </c>
      <c r="D109" s="88"/>
      <c r="E109" s="89"/>
      <c r="F109" s="20"/>
      <c r="G109" s="21"/>
      <c r="H109" s="21"/>
      <c r="I109" s="20"/>
      <c r="J109" s="22"/>
      <c r="K109" s="23"/>
      <c r="L109" s="23"/>
      <c r="M109" s="24"/>
      <c r="N109" s="25"/>
      <c r="O109" s="25"/>
      <c r="P109" s="26"/>
      <c r="Q109" s="25"/>
      <c r="R109" s="25"/>
      <c r="S109" s="2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28"/>
      <c r="BB109" s="29"/>
      <c r="BC109" s="30"/>
      <c r="IE109" s="32">
        <v>3</v>
      </c>
      <c r="IF109" s="32" t="s">
        <v>43</v>
      </c>
      <c r="IG109" s="32" t="s">
        <v>44</v>
      </c>
      <c r="IH109" s="32">
        <v>10</v>
      </c>
      <c r="II109" s="32" t="s">
        <v>37</v>
      </c>
    </row>
    <row r="110" spans="1:243" s="31" customFormat="1" ht="229.5">
      <c r="A110" s="109">
        <v>16.02</v>
      </c>
      <c r="B110" s="75" t="s">
        <v>144</v>
      </c>
      <c r="C110" s="19" t="s">
        <v>264</v>
      </c>
      <c r="D110" s="88"/>
      <c r="E110" s="89"/>
      <c r="F110" s="20"/>
      <c r="G110" s="21"/>
      <c r="H110" s="21"/>
      <c r="I110" s="20"/>
      <c r="J110" s="22"/>
      <c r="K110" s="23"/>
      <c r="L110" s="23"/>
      <c r="M110" s="24"/>
      <c r="N110" s="25"/>
      <c r="O110" s="25"/>
      <c r="P110" s="26"/>
      <c r="Q110" s="25"/>
      <c r="R110" s="25"/>
      <c r="S110" s="27"/>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8"/>
      <c r="BB110" s="29"/>
      <c r="BC110" s="30"/>
      <c r="IE110" s="32">
        <v>1.01</v>
      </c>
      <c r="IF110" s="32" t="s">
        <v>39</v>
      </c>
      <c r="IG110" s="32" t="s">
        <v>35</v>
      </c>
      <c r="IH110" s="32">
        <v>123.223</v>
      </c>
      <c r="II110" s="32" t="s">
        <v>37</v>
      </c>
    </row>
    <row r="111" spans="1:243" s="31" customFormat="1" ht="51">
      <c r="A111" s="109">
        <v>16.03</v>
      </c>
      <c r="B111" s="75" t="s">
        <v>145</v>
      </c>
      <c r="C111" s="19" t="s">
        <v>265</v>
      </c>
      <c r="D111" s="88"/>
      <c r="E111" s="89"/>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8"/>
      <c r="BB111" s="29"/>
      <c r="BC111" s="30"/>
      <c r="IE111" s="32">
        <v>1.02</v>
      </c>
      <c r="IF111" s="32" t="s">
        <v>40</v>
      </c>
      <c r="IG111" s="32" t="s">
        <v>41</v>
      </c>
      <c r="IH111" s="32">
        <v>213</v>
      </c>
      <c r="II111" s="32" t="s">
        <v>37</v>
      </c>
    </row>
    <row r="112" spans="1:243" s="31" customFormat="1" ht="25.5">
      <c r="A112" s="109">
        <v>16.04</v>
      </c>
      <c r="B112" s="75" t="s">
        <v>146</v>
      </c>
      <c r="C112" s="19" t="s">
        <v>266</v>
      </c>
      <c r="D112" s="88"/>
      <c r="E112" s="89"/>
      <c r="F112" s="20"/>
      <c r="G112" s="21"/>
      <c r="H112" s="21"/>
      <c r="I112" s="20"/>
      <c r="J112" s="22"/>
      <c r="K112" s="23"/>
      <c r="L112" s="23"/>
      <c r="M112" s="24"/>
      <c r="N112" s="25"/>
      <c r="O112" s="25"/>
      <c r="P112" s="26"/>
      <c r="Q112" s="25"/>
      <c r="R112" s="25"/>
      <c r="S112" s="27"/>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28"/>
      <c r="BB112" s="29"/>
      <c r="BC112" s="30"/>
      <c r="IE112" s="32">
        <v>2</v>
      </c>
      <c r="IF112" s="32" t="s">
        <v>34</v>
      </c>
      <c r="IG112" s="32" t="s">
        <v>42</v>
      </c>
      <c r="IH112" s="32">
        <v>10</v>
      </c>
      <c r="II112" s="32" t="s">
        <v>37</v>
      </c>
    </row>
    <row r="113" spans="1:243" s="31" customFormat="1" ht="25.5">
      <c r="A113" s="109">
        <v>16.05</v>
      </c>
      <c r="B113" s="79" t="s">
        <v>147</v>
      </c>
      <c r="C113" s="19" t="s">
        <v>267</v>
      </c>
      <c r="D113" s="104">
        <v>4</v>
      </c>
      <c r="E113" s="104" t="s">
        <v>300</v>
      </c>
      <c r="F113" s="67">
        <v>100</v>
      </c>
      <c r="G113" s="33"/>
      <c r="H113" s="33"/>
      <c r="I113" s="20" t="s">
        <v>38</v>
      </c>
      <c r="J113" s="22">
        <f>IF(I113="Less(-)",-1,1)</f>
        <v>1</v>
      </c>
      <c r="K113" s="23" t="s">
        <v>48</v>
      </c>
      <c r="L113" s="23" t="s">
        <v>7</v>
      </c>
      <c r="M113" s="66"/>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4">
        <f>total_amount_ba($B$2,$D$2,D113,F113,J113,K113,M113)</f>
        <v>0</v>
      </c>
      <c r="BB113" s="64">
        <f>BA113+SUM(N113:AZ113)</f>
        <v>0</v>
      </c>
      <c r="BC113" s="30" t="str">
        <f>SpellNumber(L113,BB113)</f>
        <v>INR Zero Only</v>
      </c>
      <c r="IE113" s="32">
        <v>1.02</v>
      </c>
      <c r="IF113" s="32" t="s">
        <v>40</v>
      </c>
      <c r="IG113" s="32" t="s">
        <v>41</v>
      </c>
      <c r="IH113" s="32">
        <v>213</v>
      </c>
      <c r="II113" s="32" t="s">
        <v>37</v>
      </c>
    </row>
    <row r="114" spans="1:243" s="31" customFormat="1" ht="15">
      <c r="A114" s="109">
        <v>17</v>
      </c>
      <c r="B114" s="81" t="s">
        <v>148</v>
      </c>
      <c r="C114" s="19" t="s">
        <v>268</v>
      </c>
      <c r="D114" s="88"/>
      <c r="E114" s="89"/>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28"/>
      <c r="BB114" s="29"/>
      <c r="BC114" s="30"/>
      <c r="IE114" s="32">
        <v>2</v>
      </c>
      <c r="IF114" s="32" t="s">
        <v>34</v>
      </c>
      <c r="IG114" s="32" t="s">
        <v>42</v>
      </c>
      <c r="IH114" s="32">
        <v>10</v>
      </c>
      <c r="II114" s="32" t="s">
        <v>37</v>
      </c>
    </row>
    <row r="115" spans="1:243" s="31" customFormat="1" ht="114.75">
      <c r="A115" s="109">
        <v>17.01</v>
      </c>
      <c r="B115" s="75" t="s">
        <v>149</v>
      </c>
      <c r="C115" s="19" t="s">
        <v>269</v>
      </c>
      <c r="D115" s="88"/>
      <c r="E115" s="89"/>
      <c r="F115" s="20"/>
      <c r="G115" s="21"/>
      <c r="H115" s="21"/>
      <c r="I115" s="20"/>
      <c r="J115" s="22"/>
      <c r="K115" s="23"/>
      <c r="L115" s="23"/>
      <c r="M115" s="24"/>
      <c r="N115" s="25"/>
      <c r="O115" s="25"/>
      <c r="P115" s="26"/>
      <c r="Q115" s="25"/>
      <c r="R115" s="25"/>
      <c r="S115" s="2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8"/>
      <c r="BB115" s="29"/>
      <c r="BC115" s="30"/>
      <c r="IE115" s="32">
        <v>3</v>
      </c>
      <c r="IF115" s="32" t="s">
        <v>43</v>
      </c>
      <c r="IG115" s="32" t="s">
        <v>44</v>
      </c>
      <c r="IH115" s="32">
        <v>10</v>
      </c>
      <c r="II115" s="32" t="s">
        <v>37</v>
      </c>
    </row>
    <row r="116" spans="1:243" s="31" customFormat="1" ht="15">
      <c r="A116" s="109">
        <v>17.02</v>
      </c>
      <c r="B116" s="82" t="s">
        <v>150</v>
      </c>
      <c r="C116" s="19" t="s">
        <v>270</v>
      </c>
      <c r="D116" s="105">
        <v>8</v>
      </c>
      <c r="E116" s="102" t="s">
        <v>300</v>
      </c>
      <c r="F116" s="67">
        <v>10</v>
      </c>
      <c r="G116" s="33"/>
      <c r="H116" s="33"/>
      <c r="I116" s="20" t="s">
        <v>38</v>
      </c>
      <c r="J116" s="22">
        <f>IF(I116="Less(-)",-1,1)</f>
        <v>1</v>
      </c>
      <c r="K116" s="23" t="s">
        <v>48</v>
      </c>
      <c r="L116" s="23" t="s">
        <v>7</v>
      </c>
      <c r="M116" s="66"/>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4">
        <f>total_amount_ba($B$2,$D$2,D116,F116,J116,K116,M116)</f>
        <v>0</v>
      </c>
      <c r="BB116" s="64">
        <f>BA116+SUM(N116:AZ116)</f>
        <v>0</v>
      </c>
      <c r="BC116" s="30" t="str">
        <f>SpellNumber(L116,BB116)</f>
        <v>INR Zero Only</v>
      </c>
      <c r="IE116" s="32">
        <v>1.01</v>
      </c>
      <c r="IF116" s="32" t="s">
        <v>39</v>
      </c>
      <c r="IG116" s="32" t="s">
        <v>35</v>
      </c>
      <c r="IH116" s="32">
        <v>123.223</v>
      </c>
      <c r="II116" s="32" t="s">
        <v>37</v>
      </c>
    </row>
    <row r="117" spans="1:243" s="31" customFormat="1" ht="15">
      <c r="A117" s="109">
        <v>17.03</v>
      </c>
      <c r="B117" s="82" t="s">
        <v>151</v>
      </c>
      <c r="C117" s="19" t="s">
        <v>271</v>
      </c>
      <c r="D117" s="105">
        <v>8</v>
      </c>
      <c r="E117" s="102" t="s">
        <v>300</v>
      </c>
      <c r="F117" s="67">
        <v>10</v>
      </c>
      <c r="G117" s="33"/>
      <c r="H117" s="33"/>
      <c r="I117" s="20" t="s">
        <v>38</v>
      </c>
      <c r="J117" s="22">
        <f>IF(I117="Less(-)",-1,1)</f>
        <v>1</v>
      </c>
      <c r="K117" s="23" t="s">
        <v>48</v>
      </c>
      <c r="L117" s="23" t="s">
        <v>7</v>
      </c>
      <c r="M117" s="66"/>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8"/>
      <c r="AV117" s="37"/>
      <c r="AW117" s="37"/>
      <c r="AX117" s="37"/>
      <c r="AY117" s="37"/>
      <c r="AZ117" s="37"/>
      <c r="BA117" s="64">
        <f>total_amount_ba($B$2,$D$2,D117,F117,J117,K117,M117)</f>
        <v>0</v>
      </c>
      <c r="BB117" s="64">
        <f>BA117+SUM(N117:AZ117)</f>
        <v>0</v>
      </c>
      <c r="BC117" s="30" t="str">
        <f>SpellNumber(L117,BB117)</f>
        <v>INR Zero Only</v>
      </c>
      <c r="IE117" s="32">
        <v>1.02</v>
      </c>
      <c r="IF117" s="32" t="s">
        <v>40</v>
      </c>
      <c r="IG117" s="32" t="s">
        <v>41</v>
      </c>
      <c r="IH117" s="32">
        <v>213</v>
      </c>
      <c r="II117" s="32" t="s">
        <v>37</v>
      </c>
    </row>
    <row r="118" spans="1:243" s="31" customFormat="1" ht="15">
      <c r="A118" s="109">
        <v>18</v>
      </c>
      <c r="B118" s="110" t="s">
        <v>152</v>
      </c>
      <c r="C118" s="19" t="s">
        <v>272</v>
      </c>
      <c r="D118" s="88"/>
      <c r="E118" s="89"/>
      <c r="F118" s="20"/>
      <c r="G118" s="21"/>
      <c r="H118" s="21"/>
      <c r="I118" s="20"/>
      <c r="J118" s="22"/>
      <c r="K118" s="23"/>
      <c r="L118" s="23"/>
      <c r="M118" s="24"/>
      <c r="N118" s="25"/>
      <c r="O118" s="25"/>
      <c r="P118" s="26"/>
      <c r="Q118" s="25"/>
      <c r="R118" s="25"/>
      <c r="S118" s="27"/>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28"/>
      <c r="BB118" s="29"/>
      <c r="BC118" s="30"/>
      <c r="IE118" s="32">
        <v>2</v>
      </c>
      <c r="IF118" s="32" t="s">
        <v>34</v>
      </c>
      <c r="IG118" s="32" t="s">
        <v>42</v>
      </c>
      <c r="IH118" s="32">
        <v>10</v>
      </c>
      <c r="II118" s="32" t="s">
        <v>37</v>
      </c>
    </row>
    <row r="119" spans="1:243" s="31" customFormat="1" ht="242.25">
      <c r="A119" s="109">
        <v>18.01</v>
      </c>
      <c r="B119" s="83" t="s">
        <v>153</v>
      </c>
      <c r="C119" s="19" t="s">
        <v>273</v>
      </c>
      <c r="D119" s="106">
        <v>1</v>
      </c>
      <c r="E119" s="107" t="s">
        <v>301</v>
      </c>
      <c r="F119" s="67">
        <v>10</v>
      </c>
      <c r="G119" s="33"/>
      <c r="H119" s="33"/>
      <c r="I119" s="20" t="s">
        <v>38</v>
      </c>
      <c r="J119" s="22">
        <f>IF(I119="Less(-)",-1,1)</f>
        <v>1</v>
      </c>
      <c r="K119" s="23" t="s">
        <v>48</v>
      </c>
      <c r="L119" s="23" t="s">
        <v>7</v>
      </c>
      <c r="M119" s="66"/>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4">
        <f>total_amount_ba($B$2,$D$2,D119,F119,J119,K119,M119)</f>
        <v>0</v>
      </c>
      <c r="BB119" s="64">
        <f>BA119+SUM(N119:AZ119)</f>
        <v>0</v>
      </c>
      <c r="BC119" s="30" t="str">
        <f>SpellNumber(L119,BB119)</f>
        <v>INR Zero Only</v>
      </c>
      <c r="IE119" s="32">
        <v>3</v>
      </c>
      <c r="IF119" s="32" t="s">
        <v>43</v>
      </c>
      <c r="IG119" s="32" t="s">
        <v>44</v>
      </c>
      <c r="IH119" s="32">
        <v>10</v>
      </c>
      <c r="II119" s="32" t="s">
        <v>37</v>
      </c>
    </row>
    <row r="120" spans="1:243" s="31" customFormat="1" ht="15">
      <c r="A120" s="109">
        <v>18.02</v>
      </c>
      <c r="B120" s="84" t="s">
        <v>154</v>
      </c>
      <c r="C120" s="19" t="s">
        <v>274</v>
      </c>
      <c r="D120" s="88"/>
      <c r="E120" s="89"/>
      <c r="F120" s="20"/>
      <c r="G120" s="21"/>
      <c r="H120" s="21"/>
      <c r="I120" s="20"/>
      <c r="J120" s="22"/>
      <c r="K120" s="23"/>
      <c r="L120" s="23"/>
      <c r="M120" s="24"/>
      <c r="N120" s="25"/>
      <c r="O120" s="25"/>
      <c r="P120" s="26"/>
      <c r="Q120" s="25"/>
      <c r="R120" s="25"/>
      <c r="S120" s="27"/>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28"/>
      <c r="BB120" s="29"/>
      <c r="BC120" s="30"/>
      <c r="IE120" s="32">
        <v>1.01</v>
      </c>
      <c r="IF120" s="32" t="s">
        <v>39</v>
      </c>
      <c r="IG120" s="32" t="s">
        <v>35</v>
      </c>
      <c r="IH120" s="32">
        <v>123.223</v>
      </c>
      <c r="II120" s="32" t="s">
        <v>37</v>
      </c>
    </row>
    <row r="121" spans="1:243" s="31" customFormat="1" ht="63.75">
      <c r="A121" s="109">
        <v>18.03</v>
      </c>
      <c r="B121" s="83" t="s">
        <v>155</v>
      </c>
      <c r="C121" s="19" t="s">
        <v>275</v>
      </c>
      <c r="D121" s="88"/>
      <c r="E121" s="89"/>
      <c r="F121" s="20"/>
      <c r="G121" s="21"/>
      <c r="H121" s="21"/>
      <c r="I121" s="20"/>
      <c r="J121" s="22"/>
      <c r="K121" s="23"/>
      <c r="L121" s="23"/>
      <c r="M121" s="24"/>
      <c r="N121" s="25"/>
      <c r="O121" s="25"/>
      <c r="P121" s="26"/>
      <c r="Q121" s="25"/>
      <c r="R121" s="25"/>
      <c r="S121" s="2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28"/>
      <c r="BB121" s="29"/>
      <c r="BC121" s="30"/>
      <c r="IE121" s="32">
        <v>1.02</v>
      </c>
      <c r="IF121" s="32" t="s">
        <v>40</v>
      </c>
      <c r="IG121" s="32" t="s">
        <v>41</v>
      </c>
      <c r="IH121" s="32">
        <v>213</v>
      </c>
      <c r="II121" s="32" t="s">
        <v>37</v>
      </c>
    </row>
    <row r="122" spans="1:243" s="31" customFormat="1" ht="15">
      <c r="A122" s="109">
        <v>18.04</v>
      </c>
      <c r="B122" s="85" t="s">
        <v>156</v>
      </c>
      <c r="C122" s="19" t="s">
        <v>276</v>
      </c>
      <c r="D122" s="88"/>
      <c r="E122" s="89"/>
      <c r="F122" s="20"/>
      <c r="G122" s="21"/>
      <c r="H122" s="21"/>
      <c r="I122" s="20"/>
      <c r="J122" s="22"/>
      <c r="K122" s="23"/>
      <c r="L122" s="23"/>
      <c r="M122" s="24"/>
      <c r="N122" s="25"/>
      <c r="O122" s="25"/>
      <c r="P122" s="26"/>
      <c r="Q122" s="25"/>
      <c r="R122" s="25"/>
      <c r="S122" s="27"/>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28"/>
      <c r="BB122" s="29"/>
      <c r="BC122" s="30"/>
      <c r="IE122" s="32">
        <v>2</v>
      </c>
      <c r="IF122" s="32" t="s">
        <v>34</v>
      </c>
      <c r="IG122" s="32" t="s">
        <v>42</v>
      </c>
      <c r="IH122" s="32">
        <v>10</v>
      </c>
      <c r="II122" s="32" t="s">
        <v>37</v>
      </c>
    </row>
    <row r="123" spans="1:243" s="31" customFormat="1" ht="51">
      <c r="A123" s="109">
        <v>18.05</v>
      </c>
      <c r="B123" s="83" t="s">
        <v>157</v>
      </c>
      <c r="C123" s="19" t="s">
        <v>277</v>
      </c>
      <c r="D123" s="88"/>
      <c r="E123" s="89"/>
      <c r="F123" s="20"/>
      <c r="G123" s="21"/>
      <c r="H123" s="21"/>
      <c r="I123" s="20"/>
      <c r="J123" s="22"/>
      <c r="K123" s="23"/>
      <c r="L123" s="23"/>
      <c r="M123" s="24"/>
      <c r="N123" s="25"/>
      <c r="O123" s="25"/>
      <c r="P123" s="26"/>
      <c r="Q123" s="25"/>
      <c r="R123" s="25"/>
      <c r="S123" s="2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28"/>
      <c r="BB123" s="29"/>
      <c r="BC123" s="30"/>
      <c r="IE123" s="32">
        <v>1.02</v>
      </c>
      <c r="IF123" s="32" t="s">
        <v>40</v>
      </c>
      <c r="IG123" s="32" t="s">
        <v>41</v>
      </c>
      <c r="IH123" s="32">
        <v>213</v>
      </c>
      <c r="II123" s="32" t="s">
        <v>37</v>
      </c>
    </row>
    <row r="124" spans="1:243" s="31" customFormat="1" ht="15">
      <c r="A124" s="109">
        <v>18.06</v>
      </c>
      <c r="B124" s="110" t="s">
        <v>158</v>
      </c>
      <c r="C124" s="19" t="s">
        <v>278</v>
      </c>
      <c r="D124" s="88"/>
      <c r="E124" s="89"/>
      <c r="F124" s="20"/>
      <c r="G124" s="21"/>
      <c r="H124" s="21"/>
      <c r="I124" s="20"/>
      <c r="J124" s="22"/>
      <c r="K124" s="23"/>
      <c r="L124" s="23"/>
      <c r="M124" s="24"/>
      <c r="N124" s="25"/>
      <c r="O124" s="25"/>
      <c r="P124" s="26"/>
      <c r="Q124" s="25"/>
      <c r="R124" s="25"/>
      <c r="S124" s="27"/>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28"/>
      <c r="BB124" s="29"/>
      <c r="BC124" s="30"/>
      <c r="IE124" s="32">
        <v>2</v>
      </c>
      <c r="IF124" s="32" t="s">
        <v>34</v>
      </c>
      <c r="IG124" s="32" t="s">
        <v>42</v>
      </c>
      <c r="IH124" s="32">
        <v>10</v>
      </c>
      <c r="II124" s="32" t="s">
        <v>37</v>
      </c>
    </row>
    <row r="125" spans="1:243" s="31" customFormat="1" ht="114.75">
      <c r="A125" s="109">
        <v>18.07</v>
      </c>
      <c r="B125" s="75" t="s">
        <v>159</v>
      </c>
      <c r="C125" s="19" t="s">
        <v>279</v>
      </c>
      <c r="D125" s="88"/>
      <c r="E125" s="89"/>
      <c r="F125" s="20"/>
      <c r="G125" s="21"/>
      <c r="H125" s="21"/>
      <c r="I125" s="20"/>
      <c r="J125" s="22"/>
      <c r="K125" s="23"/>
      <c r="L125" s="23"/>
      <c r="M125" s="24"/>
      <c r="N125" s="25"/>
      <c r="O125" s="25"/>
      <c r="P125" s="26"/>
      <c r="Q125" s="25"/>
      <c r="R125" s="25"/>
      <c r="S125" s="27"/>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28"/>
      <c r="BB125" s="29"/>
      <c r="BC125" s="30"/>
      <c r="IE125" s="32">
        <v>3</v>
      </c>
      <c r="IF125" s="32" t="s">
        <v>43</v>
      </c>
      <c r="IG125" s="32" t="s">
        <v>44</v>
      </c>
      <c r="IH125" s="32">
        <v>10</v>
      </c>
      <c r="II125" s="32" t="s">
        <v>37</v>
      </c>
    </row>
    <row r="126" spans="1:243" s="31" customFormat="1" ht="15">
      <c r="A126" s="109">
        <v>18.08</v>
      </c>
      <c r="B126" s="118" t="s">
        <v>160</v>
      </c>
      <c r="C126" s="19" t="s">
        <v>280</v>
      </c>
      <c r="D126" s="108">
        <v>80</v>
      </c>
      <c r="E126" s="95" t="s">
        <v>302</v>
      </c>
      <c r="F126" s="67">
        <v>10</v>
      </c>
      <c r="G126" s="33"/>
      <c r="H126" s="33"/>
      <c r="I126" s="20" t="s">
        <v>38</v>
      </c>
      <c r="J126" s="22">
        <f>IF(I126="Less(-)",-1,1)</f>
        <v>1</v>
      </c>
      <c r="K126" s="23" t="s">
        <v>48</v>
      </c>
      <c r="L126" s="23" t="s">
        <v>7</v>
      </c>
      <c r="M126" s="66"/>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4">
        <f>total_amount_ba($B$2,$D$2,D126,F126,J126,K126,M126)</f>
        <v>0</v>
      </c>
      <c r="BB126" s="64">
        <f>BA126+SUM(N126:AZ126)</f>
        <v>0</v>
      </c>
      <c r="BC126" s="30" t="str">
        <f>SpellNumber(L126,BB126)</f>
        <v>INR Zero Only</v>
      </c>
      <c r="IE126" s="32">
        <v>1.01</v>
      </c>
      <c r="IF126" s="32" t="s">
        <v>39</v>
      </c>
      <c r="IG126" s="32" t="s">
        <v>35</v>
      </c>
      <c r="IH126" s="32">
        <v>123.223</v>
      </c>
      <c r="II126" s="32" t="s">
        <v>37</v>
      </c>
    </row>
    <row r="127" spans="1:243" s="31" customFormat="1" ht="15">
      <c r="A127" s="109">
        <v>19</v>
      </c>
      <c r="B127" s="110" t="s">
        <v>161</v>
      </c>
      <c r="C127" s="19" t="s">
        <v>281</v>
      </c>
      <c r="D127" s="88"/>
      <c r="E127" s="89"/>
      <c r="F127" s="20"/>
      <c r="G127" s="21"/>
      <c r="H127" s="21"/>
      <c r="I127" s="20"/>
      <c r="J127" s="22"/>
      <c r="K127" s="23"/>
      <c r="L127" s="23"/>
      <c r="M127" s="24"/>
      <c r="N127" s="25"/>
      <c r="O127" s="25"/>
      <c r="P127" s="26"/>
      <c r="Q127" s="25"/>
      <c r="R127" s="25"/>
      <c r="S127" s="27"/>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28"/>
      <c r="BB127" s="29"/>
      <c r="BC127" s="30"/>
      <c r="IE127" s="32">
        <v>1.02</v>
      </c>
      <c r="IF127" s="32" t="s">
        <v>40</v>
      </c>
      <c r="IG127" s="32" t="s">
        <v>41</v>
      </c>
      <c r="IH127" s="32">
        <v>213</v>
      </c>
      <c r="II127" s="32" t="s">
        <v>37</v>
      </c>
    </row>
    <row r="128" spans="1:243" s="31" customFormat="1" ht="216.75">
      <c r="A128" s="109">
        <v>19.01</v>
      </c>
      <c r="B128" s="75" t="s">
        <v>162</v>
      </c>
      <c r="C128" s="19" t="s">
        <v>282</v>
      </c>
      <c r="D128" s="88"/>
      <c r="E128" s="89"/>
      <c r="F128" s="20"/>
      <c r="G128" s="21"/>
      <c r="H128" s="21"/>
      <c r="I128" s="20"/>
      <c r="J128" s="22"/>
      <c r="K128" s="23"/>
      <c r="L128" s="23"/>
      <c r="M128" s="24"/>
      <c r="N128" s="25"/>
      <c r="O128" s="25"/>
      <c r="P128" s="26"/>
      <c r="Q128" s="25"/>
      <c r="R128" s="25"/>
      <c r="S128" s="27"/>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28"/>
      <c r="BB128" s="29"/>
      <c r="BC128" s="30"/>
      <c r="IE128" s="32">
        <v>2</v>
      </c>
      <c r="IF128" s="32" t="s">
        <v>34</v>
      </c>
      <c r="IG128" s="32" t="s">
        <v>42</v>
      </c>
      <c r="IH128" s="32">
        <v>10</v>
      </c>
      <c r="II128" s="32" t="s">
        <v>37</v>
      </c>
    </row>
    <row r="129" spans="1:243" s="31" customFormat="1" ht="15">
      <c r="A129" s="109">
        <v>19.02</v>
      </c>
      <c r="B129" s="119" t="s">
        <v>163</v>
      </c>
      <c r="C129" s="19" t="s">
        <v>283</v>
      </c>
      <c r="D129" s="88">
        <v>120</v>
      </c>
      <c r="E129" s="95" t="s">
        <v>302</v>
      </c>
      <c r="F129" s="67">
        <v>10</v>
      </c>
      <c r="G129" s="33"/>
      <c r="H129" s="33"/>
      <c r="I129" s="20" t="s">
        <v>38</v>
      </c>
      <c r="J129" s="22">
        <f>IF(I129="Less(-)",-1,1)</f>
        <v>1</v>
      </c>
      <c r="K129" s="23" t="s">
        <v>48</v>
      </c>
      <c r="L129" s="23" t="s">
        <v>7</v>
      </c>
      <c r="M129" s="66"/>
      <c r="N129" s="34"/>
      <c r="O129" s="34"/>
      <c r="P129" s="35"/>
      <c r="Q129" s="34"/>
      <c r="R129" s="34"/>
      <c r="S129" s="36"/>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4">
        <f>total_amount_ba($B$2,$D$2,D129,F129,J129,K129,M129)</f>
        <v>0</v>
      </c>
      <c r="BB129" s="64">
        <f>BA129+SUM(N129:AZ129)</f>
        <v>0</v>
      </c>
      <c r="BC129" s="30" t="str">
        <f>SpellNumber(L129,BB129)</f>
        <v>INR Zero Only</v>
      </c>
      <c r="IE129" s="32">
        <v>3</v>
      </c>
      <c r="IF129" s="32" t="s">
        <v>43</v>
      </c>
      <c r="IG129" s="32" t="s">
        <v>44</v>
      </c>
      <c r="IH129" s="32">
        <v>10</v>
      </c>
      <c r="II129" s="32" t="s">
        <v>37</v>
      </c>
    </row>
    <row r="130" spans="1:243" s="31" customFormat="1" ht="15">
      <c r="A130" s="109">
        <v>19.03</v>
      </c>
      <c r="B130" s="119" t="s">
        <v>164</v>
      </c>
      <c r="C130" s="19" t="s">
        <v>284</v>
      </c>
      <c r="D130" s="88">
        <v>40</v>
      </c>
      <c r="E130" s="95" t="s">
        <v>302</v>
      </c>
      <c r="F130" s="67">
        <v>10</v>
      </c>
      <c r="G130" s="33"/>
      <c r="H130" s="33"/>
      <c r="I130" s="20" t="s">
        <v>38</v>
      </c>
      <c r="J130" s="22">
        <f>IF(I130="Less(-)",-1,1)</f>
        <v>1</v>
      </c>
      <c r="K130" s="23" t="s">
        <v>48</v>
      </c>
      <c r="L130" s="23" t="s">
        <v>7</v>
      </c>
      <c r="M130" s="66"/>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4">
        <f>total_amount_ba($B$2,$D$2,D130,F130,J130,K130,M130)</f>
        <v>0</v>
      </c>
      <c r="BB130" s="64">
        <f>BA130+SUM(N130:AZ130)</f>
        <v>0</v>
      </c>
      <c r="BC130" s="30" t="str">
        <f>SpellNumber(L130,BB130)</f>
        <v>INR Zero Only</v>
      </c>
      <c r="IE130" s="32">
        <v>1.01</v>
      </c>
      <c r="IF130" s="32" t="s">
        <v>39</v>
      </c>
      <c r="IG130" s="32" t="s">
        <v>35</v>
      </c>
      <c r="IH130" s="32">
        <v>123.223</v>
      </c>
      <c r="II130" s="32" t="s">
        <v>37</v>
      </c>
    </row>
    <row r="131" spans="1:243" s="31" customFormat="1" ht="127.5">
      <c r="A131" s="109">
        <v>19.04</v>
      </c>
      <c r="B131" s="75" t="s">
        <v>165</v>
      </c>
      <c r="C131" s="19" t="s">
        <v>285</v>
      </c>
      <c r="D131" s="88"/>
      <c r="E131" s="89"/>
      <c r="F131" s="20"/>
      <c r="G131" s="21"/>
      <c r="H131" s="21"/>
      <c r="I131" s="20"/>
      <c r="J131" s="22"/>
      <c r="K131" s="23"/>
      <c r="L131" s="23"/>
      <c r="M131" s="24"/>
      <c r="N131" s="25"/>
      <c r="O131" s="25"/>
      <c r="P131" s="26"/>
      <c r="Q131" s="25"/>
      <c r="R131" s="25"/>
      <c r="S131" s="27"/>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8"/>
      <c r="BB131" s="29"/>
      <c r="BC131" s="30"/>
      <c r="IE131" s="32">
        <v>1.02</v>
      </c>
      <c r="IF131" s="32" t="s">
        <v>40</v>
      </c>
      <c r="IG131" s="32" t="s">
        <v>41</v>
      </c>
      <c r="IH131" s="32">
        <v>213</v>
      </c>
      <c r="II131" s="32" t="s">
        <v>37</v>
      </c>
    </row>
    <row r="132" spans="1:243" s="31" customFormat="1" ht="15">
      <c r="A132" s="109">
        <v>19.05</v>
      </c>
      <c r="B132" s="119" t="s">
        <v>163</v>
      </c>
      <c r="C132" s="19" t="s">
        <v>286</v>
      </c>
      <c r="D132" s="88">
        <v>16</v>
      </c>
      <c r="E132" s="108" t="s">
        <v>301</v>
      </c>
      <c r="F132" s="67">
        <v>100</v>
      </c>
      <c r="G132" s="33"/>
      <c r="H132" s="33"/>
      <c r="I132" s="20" t="s">
        <v>38</v>
      </c>
      <c r="J132" s="22">
        <f>IF(I132="Less(-)",-1,1)</f>
        <v>1</v>
      </c>
      <c r="K132" s="23" t="s">
        <v>48</v>
      </c>
      <c r="L132" s="23" t="s">
        <v>7</v>
      </c>
      <c r="M132" s="66"/>
      <c r="N132" s="34"/>
      <c r="O132" s="34"/>
      <c r="P132" s="35"/>
      <c r="Q132" s="34"/>
      <c r="R132" s="34"/>
      <c r="S132" s="36"/>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4">
        <f aca="true" t="shared" si="7" ref="BA132:BA140">total_amount_ba($B$2,$D$2,D132,F132,J132,K132,M132)</f>
        <v>0</v>
      </c>
      <c r="BB132" s="64">
        <f aca="true" t="shared" si="8" ref="BB132:BB140">BA132+SUM(N132:AZ132)</f>
        <v>0</v>
      </c>
      <c r="BC132" s="30" t="str">
        <f aca="true" t="shared" si="9" ref="BC132:BC140">SpellNumber(L132,BB132)</f>
        <v>INR Zero Only</v>
      </c>
      <c r="IE132" s="32">
        <v>1.02</v>
      </c>
      <c r="IF132" s="32" t="s">
        <v>40</v>
      </c>
      <c r="IG132" s="32" t="s">
        <v>41</v>
      </c>
      <c r="IH132" s="32">
        <v>213</v>
      </c>
      <c r="II132" s="32" t="s">
        <v>37</v>
      </c>
    </row>
    <row r="133" spans="1:243" s="31" customFormat="1" ht="15">
      <c r="A133" s="109">
        <v>19.06</v>
      </c>
      <c r="B133" s="119" t="s">
        <v>164</v>
      </c>
      <c r="C133" s="19" t="s">
        <v>287</v>
      </c>
      <c r="D133" s="88">
        <v>4</v>
      </c>
      <c r="E133" s="108" t="s">
        <v>301</v>
      </c>
      <c r="F133" s="67">
        <v>10</v>
      </c>
      <c r="G133" s="33"/>
      <c r="H133" s="33"/>
      <c r="I133" s="20" t="s">
        <v>38</v>
      </c>
      <c r="J133" s="22">
        <f>IF(I133="Less(-)",-1,1)</f>
        <v>1</v>
      </c>
      <c r="K133" s="23" t="s">
        <v>48</v>
      </c>
      <c r="L133" s="23" t="s">
        <v>7</v>
      </c>
      <c r="M133" s="66"/>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4">
        <f t="shared" si="7"/>
        <v>0</v>
      </c>
      <c r="BB133" s="64">
        <f t="shared" si="8"/>
        <v>0</v>
      </c>
      <c r="BC133" s="30" t="str">
        <f t="shared" si="9"/>
        <v>INR Zero Only</v>
      </c>
      <c r="IE133" s="32">
        <v>2</v>
      </c>
      <c r="IF133" s="32" t="s">
        <v>34</v>
      </c>
      <c r="IG133" s="32" t="s">
        <v>42</v>
      </c>
      <c r="IH133" s="32">
        <v>10</v>
      </c>
      <c r="II133" s="32" t="s">
        <v>37</v>
      </c>
    </row>
    <row r="134" spans="1:243" s="31" customFormat="1" ht="38.25">
      <c r="A134" s="109">
        <v>20</v>
      </c>
      <c r="B134" s="86" t="s">
        <v>311</v>
      </c>
      <c r="C134" s="19" t="s">
        <v>288</v>
      </c>
      <c r="D134" s="88"/>
      <c r="E134" s="89"/>
      <c r="F134" s="20"/>
      <c r="G134" s="21"/>
      <c r="H134" s="21"/>
      <c r="I134" s="20"/>
      <c r="J134" s="22"/>
      <c r="K134" s="23"/>
      <c r="L134" s="23"/>
      <c r="M134" s="24"/>
      <c r="N134" s="25"/>
      <c r="O134" s="25"/>
      <c r="P134" s="26"/>
      <c r="Q134" s="25"/>
      <c r="R134" s="25"/>
      <c r="S134" s="27"/>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28"/>
      <c r="BB134" s="29"/>
      <c r="BC134" s="30"/>
      <c r="IE134" s="32">
        <v>3</v>
      </c>
      <c r="IF134" s="32" t="s">
        <v>43</v>
      </c>
      <c r="IG134" s="32" t="s">
        <v>44</v>
      </c>
      <c r="IH134" s="32">
        <v>10</v>
      </c>
      <c r="II134" s="32" t="s">
        <v>37</v>
      </c>
    </row>
    <row r="135" spans="1:243" s="31" customFormat="1" ht="76.5">
      <c r="A135" s="109">
        <v>20.01</v>
      </c>
      <c r="B135" s="75" t="s">
        <v>166</v>
      </c>
      <c r="C135" s="19" t="s">
        <v>289</v>
      </c>
      <c r="D135" s="88"/>
      <c r="E135" s="89"/>
      <c r="F135" s="20"/>
      <c r="G135" s="21"/>
      <c r="H135" s="21"/>
      <c r="I135" s="20"/>
      <c r="J135" s="22"/>
      <c r="K135" s="23"/>
      <c r="L135" s="23"/>
      <c r="M135" s="24"/>
      <c r="N135" s="25"/>
      <c r="O135" s="25"/>
      <c r="P135" s="26"/>
      <c r="Q135" s="25"/>
      <c r="R135" s="25"/>
      <c r="S135" s="27"/>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28"/>
      <c r="BB135" s="29"/>
      <c r="BC135" s="30"/>
      <c r="IE135" s="32">
        <v>1.01</v>
      </c>
      <c r="IF135" s="32" t="s">
        <v>39</v>
      </c>
      <c r="IG135" s="32" t="s">
        <v>35</v>
      </c>
      <c r="IH135" s="32">
        <v>123.223</v>
      </c>
      <c r="II135" s="32" t="s">
        <v>37</v>
      </c>
    </row>
    <row r="136" spans="1:243" s="31" customFormat="1" ht="15">
      <c r="A136" s="109">
        <v>20.02</v>
      </c>
      <c r="B136" s="87" t="s">
        <v>167</v>
      </c>
      <c r="C136" s="19" t="s">
        <v>290</v>
      </c>
      <c r="D136" s="105">
        <v>12</v>
      </c>
      <c r="E136" s="104" t="s">
        <v>303</v>
      </c>
      <c r="F136" s="67">
        <v>10</v>
      </c>
      <c r="G136" s="33"/>
      <c r="H136" s="33"/>
      <c r="I136" s="20" t="s">
        <v>38</v>
      </c>
      <c r="J136" s="22">
        <f>IF(I136="Less(-)",-1,1)</f>
        <v>1</v>
      </c>
      <c r="K136" s="23" t="s">
        <v>48</v>
      </c>
      <c r="L136" s="23" t="s">
        <v>7</v>
      </c>
      <c r="M136" s="66"/>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8"/>
      <c r="AV136" s="37"/>
      <c r="AW136" s="37"/>
      <c r="AX136" s="37"/>
      <c r="AY136" s="37"/>
      <c r="AZ136" s="37"/>
      <c r="BA136" s="64">
        <f t="shared" si="7"/>
        <v>0</v>
      </c>
      <c r="BB136" s="64">
        <f t="shared" si="8"/>
        <v>0</v>
      </c>
      <c r="BC136" s="30" t="str">
        <f t="shared" si="9"/>
        <v>INR Zero Only</v>
      </c>
      <c r="IE136" s="32">
        <v>1.02</v>
      </c>
      <c r="IF136" s="32" t="s">
        <v>40</v>
      </c>
      <c r="IG136" s="32" t="s">
        <v>41</v>
      </c>
      <c r="IH136" s="32">
        <v>213</v>
      </c>
      <c r="II136" s="32" t="s">
        <v>37</v>
      </c>
    </row>
    <row r="137" spans="1:243" s="31" customFormat="1" ht="15">
      <c r="A137" s="109">
        <v>20.03</v>
      </c>
      <c r="B137" s="87" t="s">
        <v>168</v>
      </c>
      <c r="C137" s="19" t="s">
        <v>291</v>
      </c>
      <c r="D137" s="105">
        <v>12</v>
      </c>
      <c r="E137" s="104" t="s">
        <v>303</v>
      </c>
      <c r="F137" s="67">
        <v>10</v>
      </c>
      <c r="G137" s="33"/>
      <c r="H137" s="33"/>
      <c r="I137" s="20" t="s">
        <v>38</v>
      </c>
      <c r="J137" s="22">
        <f>IF(I137="Less(-)",-1,1)</f>
        <v>1</v>
      </c>
      <c r="K137" s="23" t="s">
        <v>48</v>
      </c>
      <c r="L137" s="23" t="s">
        <v>7</v>
      </c>
      <c r="M137" s="66"/>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4">
        <f t="shared" si="7"/>
        <v>0</v>
      </c>
      <c r="BB137" s="64">
        <f t="shared" si="8"/>
        <v>0</v>
      </c>
      <c r="BC137" s="30" t="str">
        <f t="shared" si="9"/>
        <v>INR Zero Only</v>
      </c>
      <c r="IE137" s="32">
        <v>2</v>
      </c>
      <c r="IF137" s="32" t="s">
        <v>34</v>
      </c>
      <c r="IG137" s="32" t="s">
        <v>42</v>
      </c>
      <c r="IH137" s="32">
        <v>10</v>
      </c>
      <c r="II137" s="32" t="s">
        <v>37</v>
      </c>
    </row>
    <row r="138" spans="1:243" s="31" customFormat="1" ht="15">
      <c r="A138" s="109">
        <v>20.04</v>
      </c>
      <c r="B138" s="87" t="s">
        <v>169</v>
      </c>
      <c r="C138" s="19" t="s">
        <v>292</v>
      </c>
      <c r="D138" s="105">
        <v>12</v>
      </c>
      <c r="E138" s="104" t="s">
        <v>303</v>
      </c>
      <c r="F138" s="67">
        <v>10</v>
      </c>
      <c r="G138" s="33"/>
      <c r="H138" s="33"/>
      <c r="I138" s="20" t="s">
        <v>38</v>
      </c>
      <c r="J138" s="22">
        <f>IF(I138="Less(-)",-1,1)</f>
        <v>1</v>
      </c>
      <c r="K138" s="23" t="s">
        <v>48</v>
      </c>
      <c r="L138" s="23" t="s">
        <v>7</v>
      </c>
      <c r="M138" s="66"/>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4">
        <f t="shared" si="7"/>
        <v>0</v>
      </c>
      <c r="BB138" s="64">
        <f t="shared" si="8"/>
        <v>0</v>
      </c>
      <c r="BC138" s="30" t="str">
        <f t="shared" si="9"/>
        <v>INR Zero Only</v>
      </c>
      <c r="IE138" s="32">
        <v>3</v>
      </c>
      <c r="IF138" s="32" t="s">
        <v>43</v>
      </c>
      <c r="IG138" s="32" t="s">
        <v>44</v>
      </c>
      <c r="IH138" s="32">
        <v>10</v>
      </c>
      <c r="II138" s="32" t="s">
        <v>37</v>
      </c>
    </row>
    <row r="139" spans="1:243" s="31" customFormat="1" ht="15">
      <c r="A139" s="109">
        <v>20.05</v>
      </c>
      <c r="B139" s="87" t="s">
        <v>170</v>
      </c>
      <c r="C139" s="19" t="s">
        <v>293</v>
      </c>
      <c r="D139" s="105">
        <v>12</v>
      </c>
      <c r="E139" s="104" t="s">
        <v>303</v>
      </c>
      <c r="F139" s="67">
        <v>10</v>
      </c>
      <c r="G139" s="33"/>
      <c r="H139" s="33"/>
      <c r="I139" s="20" t="s">
        <v>38</v>
      </c>
      <c r="J139" s="22">
        <f>IF(I139="Less(-)",-1,1)</f>
        <v>1</v>
      </c>
      <c r="K139" s="23" t="s">
        <v>48</v>
      </c>
      <c r="L139" s="23" t="s">
        <v>7</v>
      </c>
      <c r="M139" s="66"/>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4">
        <f t="shared" si="7"/>
        <v>0</v>
      </c>
      <c r="BB139" s="64">
        <f t="shared" si="8"/>
        <v>0</v>
      </c>
      <c r="BC139" s="30" t="str">
        <f t="shared" si="9"/>
        <v>INR Zero Only</v>
      </c>
      <c r="IE139" s="32">
        <v>1.01</v>
      </c>
      <c r="IF139" s="32" t="s">
        <v>39</v>
      </c>
      <c r="IG139" s="32" t="s">
        <v>35</v>
      </c>
      <c r="IH139" s="32">
        <v>123.223</v>
      </c>
      <c r="II139" s="32" t="s">
        <v>37</v>
      </c>
    </row>
    <row r="140" spans="1:243" s="31" customFormat="1" ht="15">
      <c r="A140" s="109">
        <v>20.06</v>
      </c>
      <c r="B140" s="87" t="s">
        <v>171</v>
      </c>
      <c r="C140" s="19" t="s">
        <v>294</v>
      </c>
      <c r="D140" s="105">
        <v>12</v>
      </c>
      <c r="E140" s="104" t="s">
        <v>303</v>
      </c>
      <c r="F140" s="67">
        <v>10</v>
      </c>
      <c r="G140" s="33"/>
      <c r="H140" s="33"/>
      <c r="I140" s="20" t="s">
        <v>38</v>
      </c>
      <c r="J140" s="22">
        <f>IF(I140="Less(-)",-1,1)</f>
        <v>1</v>
      </c>
      <c r="K140" s="23" t="s">
        <v>48</v>
      </c>
      <c r="L140" s="23" t="s">
        <v>7</v>
      </c>
      <c r="M140" s="66"/>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4">
        <f t="shared" si="7"/>
        <v>0</v>
      </c>
      <c r="BB140" s="64">
        <f t="shared" si="8"/>
        <v>0</v>
      </c>
      <c r="BC140" s="30" t="str">
        <f t="shared" si="9"/>
        <v>INR Zero Only</v>
      </c>
      <c r="IE140" s="32">
        <v>1.02</v>
      </c>
      <c r="IF140" s="32" t="s">
        <v>40</v>
      </c>
      <c r="IG140" s="32" t="s">
        <v>41</v>
      </c>
      <c r="IH140" s="32">
        <v>213</v>
      </c>
      <c r="II140" s="32" t="s">
        <v>37</v>
      </c>
    </row>
    <row r="141" spans="1:243" s="31" customFormat="1" ht="33" customHeight="1">
      <c r="A141" s="39" t="s">
        <v>46</v>
      </c>
      <c r="B141" s="40"/>
      <c r="C141" s="41"/>
      <c r="D141" s="42"/>
      <c r="E141" s="42"/>
      <c r="F141" s="42"/>
      <c r="G141" s="42"/>
      <c r="H141" s="43"/>
      <c r="I141" s="43"/>
      <c r="J141" s="43"/>
      <c r="K141" s="43"/>
      <c r="L141" s="44"/>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65">
        <f>SUM(BA13:BA140)</f>
        <v>0</v>
      </c>
      <c r="BB141" s="65">
        <f>SUM(BB13:BB140)</f>
        <v>0</v>
      </c>
      <c r="BC141" s="30" t="str">
        <f>SpellNumber($E$2,BB141)</f>
        <v>INR Zero Only</v>
      </c>
      <c r="IE141" s="32">
        <v>4</v>
      </c>
      <c r="IF141" s="32" t="s">
        <v>40</v>
      </c>
      <c r="IG141" s="32" t="s">
        <v>45</v>
      </c>
      <c r="IH141" s="32">
        <v>10</v>
      </c>
      <c r="II141" s="32" t="s">
        <v>37</v>
      </c>
    </row>
    <row r="142" spans="1:243" s="55" customFormat="1" ht="39" customHeight="1" hidden="1">
      <c r="A142" s="40" t="s">
        <v>50</v>
      </c>
      <c r="B142" s="46"/>
      <c r="C142" s="47"/>
      <c r="D142" s="48"/>
      <c r="E142" s="49" t="s">
        <v>47</v>
      </c>
      <c r="F142" s="62"/>
      <c r="G142" s="50"/>
      <c r="H142" s="51"/>
      <c r="I142" s="51"/>
      <c r="J142" s="51"/>
      <c r="K142" s="52"/>
      <c r="L142" s="53"/>
      <c r="M142" s="54"/>
      <c r="O142" s="31"/>
      <c r="P142" s="31"/>
      <c r="Q142" s="31"/>
      <c r="R142" s="31"/>
      <c r="S142" s="31"/>
      <c r="BA142" s="60">
        <f>IF(ISBLANK(F142),0,IF(E142="Excess (+)",ROUND(BA141+(BA141*F142),2),IF(E142="Less (-)",ROUND(BA141+(BA141*F142*(-1)),2),0)))</f>
        <v>0</v>
      </c>
      <c r="BB142" s="61">
        <f>ROUND(BA142,0)</f>
        <v>0</v>
      </c>
      <c r="BC142" s="30" t="str">
        <f>SpellNumber(L142,BB142)</f>
        <v> Zero Only</v>
      </c>
      <c r="IE142" s="56"/>
      <c r="IF142" s="56"/>
      <c r="IG142" s="56"/>
      <c r="IH142" s="56"/>
      <c r="II142" s="56"/>
    </row>
    <row r="143" spans="1:243" s="55" customFormat="1" ht="51" customHeight="1">
      <c r="A143" s="39" t="s">
        <v>49</v>
      </c>
      <c r="B143" s="39"/>
      <c r="C143" s="127" t="str">
        <f>SpellNumber($E$2,BB141)</f>
        <v>INR Zero Only</v>
      </c>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9"/>
      <c r="IE143" s="56"/>
      <c r="IF143" s="56"/>
      <c r="IG143" s="56"/>
      <c r="IH143" s="56"/>
      <c r="II143" s="56"/>
    </row>
    <row r="144" spans="3:243" s="14" customFormat="1" ht="15">
      <c r="C144" s="57"/>
      <c r="D144" s="57"/>
      <c r="E144" s="57"/>
      <c r="F144" s="57"/>
      <c r="G144" s="57"/>
      <c r="H144" s="57"/>
      <c r="I144" s="57"/>
      <c r="J144" s="57"/>
      <c r="K144" s="57"/>
      <c r="L144" s="57"/>
      <c r="M144" s="57"/>
      <c r="O144" s="57"/>
      <c r="BA144" s="57"/>
      <c r="BC144" s="57"/>
      <c r="IE144" s="15"/>
      <c r="IF144" s="15"/>
      <c r="IG144" s="15"/>
      <c r="IH144" s="15"/>
      <c r="II144" s="15"/>
    </row>
  </sheetData>
  <sheetProtection password="EEC8" sheet="1" selectLockedCells="1"/>
  <mergeCells count="8">
    <mergeCell ref="A9:BC9"/>
    <mergeCell ref="C143:BC143"/>
    <mergeCell ref="A1:L1"/>
    <mergeCell ref="A4:BC4"/>
    <mergeCell ref="A5:BC5"/>
    <mergeCell ref="A6:BC6"/>
    <mergeCell ref="A7:BC7"/>
    <mergeCell ref="B8:BC8"/>
  </mergeCells>
  <dataValidations count="23">
    <dataValidation type="list" allowBlank="1" showInputMessage="1" showErrorMessage="1" sqref="L127 L128 L129 L130 L131 L132 L133 L134 L135 L136 L137 L138 L1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formula1>"INR"</formula1>
    </dataValidation>
    <dataValidation type="list" allowBlank="1" showInputMessage="1" showErrorMessage="1" sqref="L100 L101 L102 L103 L104 L105 L106 L107 L108 L109 L110 L111 L112 L113 L114 L115 L116 L117 L118 L119 L120 L121 L122 L123 L124 L125 L126 L140">
      <formula1>"INR"</formula1>
    </dataValidation>
    <dataValidation allowBlank="1" showInputMessage="1" showErrorMessage="1" promptTitle="Addition / Deduction" prompt="Please Choose the correct One" sqref="J13:J140"/>
    <dataValidation type="list" showInputMessage="1" showErrorMessage="1" sqref="I13:I14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2">
      <formula1>IF(ISBLANK(F142),$A$3:$C$3,$B$3:$C$3)</formula1>
    </dataValidation>
    <dataValidation type="decimal" allowBlank="1" showInputMessage="1" showErrorMessage="1" errorTitle="Invalid Entry" error="Only Numeric Values are allowed. " sqref="A13:A140">
      <formula1>0</formula1>
      <formula2>999999999999999</formula2>
    </dataValidation>
    <dataValidation allowBlank="1" showInputMessage="1" showErrorMessage="1" promptTitle="Item Description" prompt="Please enter Item Description in text" sqref="B136:B140 B127:B131 B117:B122 B107:B112 B97:B102 B88:B92 B78:B83 B68:B73 B58:B63 B49:B53 B39:B44 B29:B34 B19:B24"/>
    <dataValidation allowBlank="1" showInputMessage="1" showErrorMessage="1" promptTitle="Itemcode/Make" prompt="Please enter text" sqref="C13:C140"/>
    <dataValidation type="decimal" allowBlank="1" showInputMessage="1" showErrorMessage="1" promptTitle="Rate Entry" prompt="Please enter the Other Taxes2 in Rupees for this item. " errorTitle="Invaid Entry" error="Only Numeric Values are allowed. " sqref="N13:O1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0">
      <formula1>0</formula1>
      <formula2>999999999999999</formula2>
    </dataValidation>
    <dataValidation allowBlank="1" showInputMessage="1" showErrorMessage="1" promptTitle="Units" prompt="Please enter Units in text" sqref="E13:E140"/>
    <dataValidation type="decimal" allowBlank="1" showInputMessage="1" showErrorMessage="1" promptTitle="Quantity" prompt="Please enter the Quantity for this item. " errorTitle="Invalid Entry" error="Only Numeric Values are allowed. " sqref="F13:F140 D13:D14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2">
      <formula1>0</formula1>
      <formula2>IF(E142&lt;&gt;"Select",99.9,0)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2">
      <formula1>IF(E142&lt;&gt;"Select",0,-1)</formula1>
      <formula2>IF(E142&lt;&gt;"Select",99.99,-1)</formula2>
    </dataValidation>
    <dataValidation type="list" allowBlank="1" showInputMessage="1" showErrorMessage="1" sqref="C2">
      <formula1>"Normal, SingleWindow, Alternate"</formula1>
    </dataValidation>
    <dataValidation type="list" allowBlank="1" showInputMessage="1" showErrorMessage="1" sqref="K13:K14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7:M18 M22:M24 M28:M31 M33:M35 M38 M41:M52 M55:M56 M58 M60 M63:M64 M67:M68 M72:M73 M76:M77 M79 M81 M83 M86:M87 M89 M92 M96:M97 M100 M105 M107 M113 M116:M117 M119 M126 M129:M130 M132:M133 M136:M14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36" t="s">
        <v>2</v>
      </c>
      <c r="F6" s="136"/>
      <c r="G6" s="136"/>
      <c r="H6" s="136"/>
      <c r="I6" s="136"/>
      <c r="J6" s="136"/>
      <c r="K6" s="136"/>
    </row>
    <row r="7" spans="5:11" ht="15">
      <c r="E7" s="136"/>
      <c r="F7" s="136"/>
      <c r="G7" s="136"/>
      <c r="H7" s="136"/>
      <c r="I7" s="136"/>
      <c r="J7" s="136"/>
      <c r="K7" s="136"/>
    </row>
    <row r="8" spans="5:11" ht="15">
      <c r="E8" s="136"/>
      <c r="F8" s="136"/>
      <c r="G8" s="136"/>
      <c r="H8" s="136"/>
      <c r="I8" s="136"/>
      <c r="J8" s="136"/>
      <c r="K8" s="136"/>
    </row>
    <row r="9" spans="5:11" ht="15">
      <c r="E9" s="136"/>
      <c r="F9" s="136"/>
      <c r="G9" s="136"/>
      <c r="H9" s="136"/>
      <c r="I9" s="136"/>
      <c r="J9" s="136"/>
      <c r="K9" s="136"/>
    </row>
    <row r="10" spans="5:11" ht="15">
      <c r="E10" s="136"/>
      <c r="F10" s="136"/>
      <c r="G10" s="136"/>
      <c r="H10" s="136"/>
      <c r="I10" s="136"/>
      <c r="J10" s="136"/>
      <c r="K10" s="136"/>
    </row>
    <row r="11" spans="5:11" ht="15">
      <c r="E11" s="136"/>
      <c r="F11" s="136"/>
      <c r="G11" s="136"/>
      <c r="H11" s="136"/>
      <c r="I11" s="136"/>
      <c r="J11" s="136"/>
      <c r="K11" s="136"/>
    </row>
    <row r="12" spans="5:11" ht="15">
      <c r="E12" s="136"/>
      <c r="F12" s="136"/>
      <c r="G12" s="136"/>
      <c r="H12" s="136"/>
      <c r="I12" s="136"/>
      <c r="J12" s="136"/>
      <c r="K12" s="136"/>
    </row>
    <row r="13" spans="5:11" ht="15">
      <c r="E13" s="136"/>
      <c r="F13" s="136"/>
      <c r="G13" s="136"/>
      <c r="H13" s="136"/>
      <c r="I13" s="136"/>
      <c r="J13" s="136"/>
      <c r="K13" s="136"/>
    </row>
    <row r="14" spans="5:11" ht="15">
      <c r="E14" s="136"/>
      <c r="F14" s="136"/>
      <c r="G14" s="136"/>
      <c r="H14" s="136"/>
      <c r="I14" s="136"/>
      <c r="J14" s="136"/>
      <c r="K14" s="13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2020-12-24T07:35:44Z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