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<sst xmlns="http://schemas.openxmlformats.org/spreadsheetml/2006/main" count="281" uniqueCount="111">
  <si>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</si>
  <si>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</si>
  <si>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</si>
  <si>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</si>
  <si>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</si>
  <si>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</si>
  <si>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</si>
  <si>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</si>
  <si>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</si>
  <si>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</si>
  <si>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</si>
  <si>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</si>
  <si>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</si>
  <si>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</si>
  <si>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</si>
  <si>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</si>
  <si>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</si>
  <si>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</si>
  <si>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</si>
  <si>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</si>
  <si>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</si>
  <si>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</si>
  <si>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</si>
  <si>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</si>
  <si>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</si>
  <si>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</si>
  <si>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</si>
  <si>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</si>
  <si>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</si>
  <si>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</si>
  <si>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</si>
  <si>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</si>
  <si>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</si>
  <si>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</si>
  <si>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</si>
  <si>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</si>
  <si>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</si>
  <si>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</si>
  <si>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</si>
  <si>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</si>
  <si>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</si>
  <si>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</si>
  <si>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</si>
  <si>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</si>
  <si>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</si>
  <si>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</si>
  <si>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</si>
  <si>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</si>
  <si>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</si>
  <si>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</si>
  <si>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</si>
  <si>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</si>
  <si>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</si>
  <si>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</si>
  <si>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</si>
  <si>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</si>
  <si>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</si>
  <si>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</si>
  <si>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</si>
  <si>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</si>
  <si>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</si>
  <si>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</si>
  <si>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</si>
  <si>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</si>
  <si>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CONCRETE WORK</t>
  </si>
  <si>
    <t>cum</t>
  </si>
  <si>
    <t>FLOORING</t>
  </si>
  <si>
    <r>
      <t xml:space="preserve">TOTAL AMOUNT  
           in
     </t>
    </r>
    <r>
      <rPr>
        <b/>
        <sz val="11"/>
        <color indexed="10"/>
        <rFont val="Arial"/>
        <family val="2"/>
      </rPr>
      <t xml:space="preserve"> Rs.      P</t>
    </r>
  </si>
  <si>
    <t>EARTH WORK</t>
  </si>
  <si>
    <t>Providing and laying in position cement concrete of specified grade excluding the cost of centering and shuttering - All work up to plinth level :</t>
  </si>
  <si>
    <t>MASONRY WORK</t>
  </si>
  <si>
    <t>DISMANTLING AND DEMOLISHING</t>
  </si>
  <si>
    <t>Sqm</t>
  </si>
  <si>
    <t>12 mm cement plaster of mix :</t>
  </si>
  <si>
    <t>Contract No:   04/Civil/Div-2/2021-22/01</t>
  </si>
  <si>
    <t>Earth work in surface excavation not exceeding 30 cm in depth but exceeding 1.5 m in width as well as 10 sqm on plan including getting out and disposal of excavated earth upto 50 m and lift upto 1.5 m, as directed by Engineer-in- Charge:</t>
  </si>
  <si>
    <t>All kinds of soil</t>
  </si>
  <si>
    <t>1:2:4 (1 cement : 2 coarse sand (zone-III) derived from natural sources: 4 graded stone aggregate 20 mm nominal size derived from natural sources).</t>
  </si>
  <si>
    <t>Tile brick masonry work 5 cm thick with common burnt clay F.P.S. (non modular) tile bricks of class designation 10 in cement mortar 1:3 (1 cement : 3 coarse sand) in superstructure above plinth and upto floor five level.</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</si>
  <si>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</si>
  <si>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</si>
  <si>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</si>
  <si>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1:6 (1 cement: 6 coarse sand)</t>
  </si>
  <si>
    <t>15 mm cement plaster on rough side of single or half brick wall of mix:</t>
  </si>
  <si>
    <t>Pointing on tile brick work with cement mortar 1:3 (1 cement : 3 fine sand):</t>
  </si>
  <si>
    <t>Flush/ Ruled/ Struck or weathered pointing</t>
  </si>
  <si>
    <t>REPAIRS TO BUILDING</t>
  </si>
  <si>
    <t>Hacking of CC flooring including cleaning for surface etc. complete as per direction of the Engineer-in-Charge.</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</si>
  <si>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</si>
  <si>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</si>
  <si>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</si>
  <si>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Providing and laying matt finished ( CVT) vitrified tile 16 mm thick of size 600X600X16 mm having with water absorption less than 0.5% and conforming to IS:15622 of approved make in all colours and shade in for outdoor floors such as footpath, courtyard, multi modals location etc, laid on 20mm thick base of cement mortar 1:4 ( 1 cement :4 coarse sand ) in all shape &amp; pattern complete as per direction of Engineer in Charge.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</si>
  <si>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</si>
  <si>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</si>
  <si>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</si>
  <si>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</si>
  <si>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</si>
  <si>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</si>
  <si>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</si>
  <si>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</si>
  <si>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</si>
  <si>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</si>
  <si>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</si>
  <si>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</si>
  <si>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</si>
  <si>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</si>
  <si>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</si>
  <si>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</si>
  <si>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</si>
  <si>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Name of Work:  P/F Matt CVT 16 mm thick vitrified tiles ( Exterior grade ) on existing damage C.C driveway at directors residence.</t>
  </si>
  <si>
    <t>Tender Inviting Authority: Superintending Engineer, IWD, IIT, Kanpur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</si>
</sst>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2" fontId="7" fillId="0" borderId="22" xfId="56" applyNumberFormat="1" applyFont="1" applyFill="1" applyBorder="1" applyAlignment="1" applyProtection="1">
      <alignment horizontal="center" vertical="top"/>
      <protection/>
    </xf>
    <xf numFmtId="2" fontId="7" fillId="0" borderId="23" xfId="56" applyNumberFormat="1" applyFont="1" applyFill="1" applyBorder="1" applyAlignment="1" applyProtection="1">
      <alignment horizontal="center" vertical="top"/>
      <protection/>
    </xf>
    <xf numFmtId="2"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42"/>
  <sheetViews>
    <sheetView showGridLines="0" zoomScalePageLayoutView="0" workbookViewId="0" topLeftCell="A1">
      <selection activeCell="BD11" sqref="BD11"/>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110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109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74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0" t="s">
        <v>68</v>
      </c>
      <c r="C13" s="39"/>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68</v>
      </c>
      <c r="IE13" s="23"/>
      <c r="IF13" s="23" t="s">
        <v>34</v>
      </c>
      <c r="IG13" s="23" t="s">
        <v>35</v>
      </c>
      <c r="IH13" s="23">
        <v>10</v>
      </c>
      <c r="II13" s="23" t="s">
        <v>36</v>
      </c>
    </row>
    <row r="14" spans="1:243" s="22" customFormat="1" ht="93" customHeight="1">
      <c r="A14" s="59">
        <v>1.01</v>
      </c>
      <c r="B14" s="64" t="s">
        <v>75</v>
      </c>
      <c r="C14" s="39" t="s">
        <v>55</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75</v>
      </c>
      <c r="IC14" s="22" t="s">
        <v>55</v>
      </c>
      <c r="IE14" s="23"/>
      <c r="IF14" s="23" t="s">
        <v>40</v>
      </c>
      <c r="IG14" s="23" t="s">
        <v>35</v>
      </c>
      <c r="IH14" s="23">
        <v>123.223</v>
      </c>
      <c r="II14" s="23" t="s">
        <v>37</v>
      </c>
    </row>
    <row r="15" spans="1:243" s="22" customFormat="1" ht="17.25" customHeight="1">
      <c r="A15" s="59">
        <v>1.02</v>
      </c>
      <c r="B15" s="60" t="s">
        <v>76</v>
      </c>
      <c r="C15" s="39" t="s">
        <v>56</v>
      </c>
      <c r="D15" s="61">
        <v>10</v>
      </c>
      <c r="E15" s="62" t="s">
        <v>52</v>
      </c>
      <c r="F15" s="63">
        <v>81.14</v>
      </c>
      <c r="G15" s="40"/>
      <c r="H15" s="24"/>
      <c r="I15" s="47" t="s">
        <v>38</v>
      </c>
      <c r="J15" s="48">
        <f aca="true" t="shared" si="0" ref="J15:J39">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39">ROUND(total_amount_ba($B$2,$D$2,D15,F15,J15,K15,M15),0)</f>
        <v>811</v>
      </c>
      <c r="BB15" s="54">
        <f aca="true" t="shared" si="2" ref="BB15:BB39">BA15+SUM(N15:AZ15)</f>
        <v>811</v>
      </c>
      <c r="BC15" s="50" t="str">
        <f>SpellNumber(L15,BB15)</f>
        <v>INR  Eight Hundred &amp; Eleven  Only</v>
      </c>
      <c r="IA15" s="22">
        <v>1.02</v>
      </c>
      <c r="IB15" s="22" t="s">
        <v>76</v>
      </c>
      <c r="IC15" s="22" t="s">
        <v>56</v>
      </c>
      <c r="ID15" s="22">
        <v>10</v>
      </c>
      <c r="IE15" s="23" t="s">
        <v>52</v>
      </c>
      <c r="IF15" s="23" t="s">
        <v>41</v>
      </c>
      <c r="IG15" s="23" t="s">
        <v>42</v>
      </c>
      <c r="IH15" s="23">
        <v>213</v>
      </c>
      <c r="II15" s="23" t="s">
        <v>37</v>
      </c>
    </row>
    <row r="16" spans="1:243" s="22" customFormat="1" ht="17.25" customHeight="1">
      <c r="A16" s="59">
        <v>2</v>
      </c>
      <c r="B16" s="64" t="s">
        <v>64</v>
      </c>
      <c r="C16" s="39" t="s">
        <v>57</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64</v>
      </c>
      <c r="IC16" s="22" t="s">
        <v>57</v>
      </c>
      <c r="IE16" s="23"/>
      <c r="IF16" s="23"/>
      <c r="IG16" s="23"/>
      <c r="IH16" s="23"/>
      <c r="II16" s="23"/>
    </row>
    <row r="17" spans="1:243" s="22" customFormat="1" ht="61.5" customHeight="1">
      <c r="A17" s="59">
        <v>2.01</v>
      </c>
      <c r="B17" s="60" t="s">
        <v>69</v>
      </c>
      <c r="C17" s="39" t="s">
        <v>92</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69</v>
      </c>
      <c r="IC17" s="22" t="s">
        <v>92</v>
      </c>
      <c r="IE17" s="23"/>
      <c r="IF17" s="23"/>
      <c r="IG17" s="23"/>
      <c r="IH17" s="23"/>
      <c r="II17" s="23"/>
    </row>
    <row r="18" spans="1:243" s="22" customFormat="1" ht="57">
      <c r="A18" s="59">
        <v>2.02</v>
      </c>
      <c r="B18" s="60" t="s">
        <v>77</v>
      </c>
      <c r="C18" s="39" t="s">
        <v>58</v>
      </c>
      <c r="D18" s="61">
        <v>10.5</v>
      </c>
      <c r="E18" s="62" t="s">
        <v>65</v>
      </c>
      <c r="F18" s="63">
        <v>5952.3</v>
      </c>
      <c r="G18" s="40">
        <v>2695</v>
      </c>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62499</v>
      </c>
      <c r="BB18" s="54">
        <f t="shared" si="2"/>
        <v>62499</v>
      </c>
      <c r="BC18" s="50" t="str">
        <f>SpellNumber(L18,BB18)</f>
        <v>INR  Sixty Two Thousand Four Hundred &amp; Ninety Nine  Only</v>
      </c>
      <c r="IA18" s="22">
        <v>2.02</v>
      </c>
      <c r="IB18" s="22" t="s">
        <v>77</v>
      </c>
      <c r="IC18" s="22" t="s">
        <v>58</v>
      </c>
      <c r="ID18" s="22">
        <v>10.5</v>
      </c>
      <c r="IE18" s="23" t="s">
        <v>65</v>
      </c>
      <c r="IF18" s="23"/>
      <c r="IG18" s="23"/>
      <c r="IH18" s="23"/>
      <c r="II18" s="23"/>
    </row>
    <row r="19" spans="1:243" s="22" customFormat="1" ht="15.75">
      <c r="A19" s="59">
        <v>3</v>
      </c>
      <c r="B19" s="60" t="s">
        <v>70</v>
      </c>
      <c r="C19" s="39" t="s">
        <v>93</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3</v>
      </c>
      <c r="IB19" s="22" t="s">
        <v>70</v>
      </c>
      <c r="IC19" s="22" t="s">
        <v>93</v>
      </c>
      <c r="IE19" s="23"/>
      <c r="IF19" s="23"/>
      <c r="IG19" s="23"/>
      <c r="IH19" s="23"/>
      <c r="II19" s="23"/>
    </row>
    <row r="20" spans="1:243" s="22" customFormat="1" ht="30.75" customHeight="1">
      <c r="A20" s="59">
        <v>3.01</v>
      </c>
      <c r="B20" s="60" t="s">
        <v>78</v>
      </c>
      <c r="C20" s="39" t="s">
        <v>94</v>
      </c>
      <c r="D20" s="61">
        <v>10</v>
      </c>
      <c r="E20" s="62" t="s">
        <v>52</v>
      </c>
      <c r="F20" s="63">
        <v>677.99</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6780</v>
      </c>
      <c r="BB20" s="54">
        <f t="shared" si="2"/>
        <v>6780</v>
      </c>
      <c r="BC20" s="50" t="str">
        <f>SpellNumber(L20,BB20)</f>
        <v>INR  Six Thousand Seven Hundred &amp; Eighty  Only</v>
      </c>
      <c r="IA20" s="22">
        <v>3.01</v>
      </c>
      <c r="IB20" s="22" t="s">
        <v>78</v>
      </c>
      <c r="IC20" s="22" t="s">
        <v>94</v>
      </c>
      <c r="ID20" s="22">
        <v>10</v>
      </c>
      <c r="IE20" s="23" t="s">
        <v>52</v>
      </c>
      <c r="IF20" s="23" t="s">
        <v>34</v>
      </c>
      <c r="IG20" s="23" t="s">
        <v>43</v>
      </c>
      <c r="IH20" s="23">
        <v>10</v>
      </c>
      <c r="II20" s="23" t="s">
        <v>37</v>
      </c>
    </row>
    <row r="21" spans="1:243" s="22" customFormat="1" ht="15.75">
      <c r="A21" s="59">
        <v>4</v>
      </c>
      <c r="B21" s="60" t="s">
        <v>66</v>
      </c>
      <c r="C21" s="39" t="s">
        <v>59</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4</v>
      </c>
      <c r="IB21" s="22" t="s">
        <v>66</v>
      </c>
      <c r="IC21" s="22" t="s">
        <v>59</v>
      </c>
      <c r="IE21" s="23"/>
      <c r="IF21" s="23"/>
      <c r="IG21" s="23"/>
      <c r="IH21" s="23"/>
      <c r="II21" s="23"/>
    </row>
    <row r="22" spans="1:243" s="22" customFormat="1" ht="171">
      <c r="A22" s="59">
        <v>4.01</v>
      </c>
      <c r="B22" s="60" t="s">
        <v>79</v>
      </c>
      <c r="C22" s="39" t="s">
        <v>95</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4.01</v>
      </c>
      <c r="IB22" s="22" t="s">
        <v>79</v>
      </c>
      <c r="IC22" s="22" t="s">
        <v>95</v>
      </c>
      <c r="IE22" s="23"/>
      <c r="IF22" s="23" t="s">
        <v>40</v>
      </c>
      <c r="IG22" s="23" t="s">
        <v>35</v>
      </c>
      <c r="IH22" s="23">
        <v>123.223</v>
      </c>
      <c r="II22" s="23" t="s">
        <v>37</v>
      </c>
    </row>
    <row r="23" spans="1:243" s="22" customFormat="1" ht="30" customHeight="1">
      <c r="A23" s="59">
        <v>4.02</v>
      </c>
      <c r="B23" s="60" t="s">
        <v>80</v>
      </c>
      <c r="C23" s="39" t="s">
        <v>60</v>
      </c>
      <c r="D23" s="61">
        <v>3.75</v>
      </c>
      <c r="E23" s="62" t="s">
        <v>52</v>
      </c>
      <c r="F23" s="63">
        <v>1355.41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5083</v>
      </c>
      <c r="BB23" s="54">
        <f t="shared" si="2"/>
        <v>5083</v>
      </c>
      <c r="BC23" s="50" t="str">
        <f>SpellNumber(L23,BB23)</f>
        <v>INR  Five Thousand  &amp;Eighty Three  Only</v>
      </c>
      <c r="IA23" s="22">
        <v>4.02</v>
      </c>
      <c r="IB23" s="22" t="s">
        <v>80</v>
      </c>
      <c r="IC23" s="22" t="s">
        <v>60</v>
      </c>
      <c r="ID23" s="22">
        <v>3.75</v>
      </c>
      <c r="IE23" s="23" t="s">
        <v>52</v>
      </c>
      <c r="IF23" s="23" t="s">
        <v>44</v>
      </c>
      <c r="IG23" s="23" t="s">
        <v>45</v>
      </c>
      <c r="IH23" s="23">
        <v>10</v>
      </c>
      <c r="II23" s="23" t="s">
        <v>37</v>
      </c>
    </row>
    <row r="24" spans="1:243" s="22" customFormat="1" ht="60.75" customHeight="1">
      <c r="A24" s="59">
        <v>4.03</v>
      </c>
      <c r="B24" s="60" t="s">
        <v>81</v>
      </c>
      <c r="C24" s="39" t="s">
        <v>96</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4.03</v>
      </c>
      <c r="IB24" s="22" t="s">
        <v>81</v>
      </c>
      <c r="IC24" s="22" t="s">
        <v>96</v>
      </c>
      <c r="IE24" s="23"/>
      <c r="IF24" s="23"/>
      <c r="IG24" s="23"/>
      <c r="IH24" s="23"/>
      <c r="II24" s="23"/>
    </row>
    <row r="25" spans="1:243" s="22" customFormat="1" ht="28.5">
      <c r="A25" s="59">
        <v>4.04</v>
      </c>
      <c r="B25" s="60" t="s">
        <v>80</v>
      </c>
      <c r="C25" s="39" t="s">
        <v>97</v>
      </c>
      <c r="D25" s="61">
        <v>400</v>
      </c>
      <c r="E25" s="62" t="s">
        <v>52</v>
      </c>
      <c r="F25" s="63">
        <v>211.7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84680</v>
      </c>
      <c r="BB25" s="54">
        <f t="shared" si="2"/>
        <v>84680</v>
      </c>
      <c r="BC25" s="50" t="str">
        <f>SpellNumber(L25,BB25)</f>
        <v>INR  Eighty Four Thousand Six Hundred &amp; Eighty  Only</v>
      </c>
      <c r="IA25" s="22">
        <v>4.04</v>
      </c>
      <c r="IB25" s="22" t="s">
        <v>80</v>
      </c>
      <c r="IC25" s="22" t="s">
        <v>97</v>
      </c>
      <c r="ID25" s="22">
        <v>400</v>
      </c>
      <c r="IE25" s="23" t="s">
        <v>52</v>
      </c>
      <c r="IF25" s="23" t="s">
        <v>41</v>
      </c>
      <c r="IG25" s="23" t="s">
        <v>42</v>
      </c>
      <c r="IH25" s="23">
        <v>213</v>
      </c>
      <c r="II25" s="23" t="s">
        <v>37</v>
      </c>
    </row>
    <row r="26" spans="1:243" s="22" customFormat="1" ht="20.25" customHeight="1">
      <c r="A26" s="59">
        <v>5</v>
      </c>
      <c r="B26" s="60" t="s">
        <v>53</v>
      </c>
      <c r="C26" s="39" t="s">
        <v>98</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2">
        <v>5</v>
      </c>
      <c r="IB26" s="22" t="s">
        <v>53</v>
      </c>
      <c r="IC26" s="22" t="s">
        <v>98</v>
      </c>
      <c r="IE26" s="23"/>
      <c r="IF26" s="23"/>
      <c r="IG26" s="23"/>
      <c r="IH26" s="23"/>
      <c r="II26" s="23"/>
    </row>
    <row r="27" spans="1:243" s="22" customFormat="1" ht="15.75">
      <c r="A27" s="59">
        <v>5.01</v>
      </c>
      <c r="B27" s="60" t="s">
        <v>73</v>
      </c>
      <c r="C27" s="39" t="s">
        <v>99</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5.01</v>
      </c>
      <c r="IB27" s="22" t="s">
        <v>73</v>
      </c>
      <c r="IC27" s="22" t="s">
        <v>99</v>
      </c>
      <c r="IE27" s="23"/>
      <c r="IF27" s="23"/>
      <c r="IG27" s="23"/>
      <c r="IH27" s="23"/>
      <c r="II27" s="23"/>
    </row>
    <row r="28" spans="1:243" s="22" customFormat="1" ht="15" customHeight="1">
      <c r="A28" s="59">
        <v>5.02</v>
      </c>
      <c r="B28" s="60" t="s">
        <v>82</v>
      </c>
      <c r="C28" s="39" t="s">
        <v>100</v>
      </c>
      <c r="D28" s="61">
        <v>10</v>
      </c>
      <c r="E28" s="62" t="s">
        <v>52</v>
      </c>
      <c r="F28" s="63">
        <v>231.08</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2311</v>
      </c>
      <c r="BB28" s="54">
        <f t="shared" si="2"/>
        <v>2311</v>
      </c>
      <c r="BC28" s="50" t="str">
        <f>SpellNumber(L28,BB28)</f>
        <v>INR  Two Thousand Three Hundred &amp; Eleven  Only</v>
      </c>
      <c r="IA28" s="22">
        <v>5.02</v>
      </c>
      <c r="IB28" s="22" t="s">
        <v>82</v>
      </c>
      <c r="IC28" s="22" t="s">
        <v>100</v>
      </c>
      <c r="ID28" s="22">
        <v>10</v>
      </c>
      <c r="IE28" s="23" t="s">
        <v>52</v>
      </c>
      <c r="IF28" s="23"/>
      <c r="IG28" s="23"/>
      <c r="IH28" s="23"/>
      <c r="II28" s="23"/>
    </row>
    <row r="29" spans="1:243" s="22" customFormat="1" ht="28.5">
      <c r="A29" s="59">
        <v>5.03</v>
      </c>
      <c r="B29" s="60" t="s">
        <v>83</v>
      </c>
      <c r="C29" s="39" t="s">
        <v>101</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2">
        <v>5.03</v>
      </c>
      <c r="IB29" s="22" t="s">
        <v>83</v>
      </c>
      <c r="IC29" s="22" t="s">
        <v>101</v>
      </c>
      <c r="IE29" s="23"/>
      <c r="IF29" s="23"/>
      <c r="IG29" s="23"/>
      <c r="IH29" s="23"/>
      <c r="II29" s="23"/>
    </row>
    <row r="30" spans="1:243" s="22" customFormat="1" ht="27" customHeight="1">
      <c r="A30" s="59">
        <v>5.04</v>
      </c>
      <c r="B30" s="60" t="s">
        <v>82</v>
      </c>
      <c r="C30" s="39" t="s">
        <v>102</v>
      </c>
      <c r="D30" s="61">
        <v>10</v>
      </c>
      <c r="E30" s="62" t="s">
        <v>52</v>
      </c>
      <c r="F30" s="63">
        <v>266.46</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2665</v>
      </c>
      <c r="BB30" s="54">
        <f t="shared" si="2"/>
        <v>2665</v>
      </c>
      <c r="BC30" s="50" t="str">
        <f>SpellNumber(L30,BB30)</f>
        <v>INR  Two Thousand Six Hundred &amp; Sixty Five  Only</v>
      </c>
      <c r="IA30" s="22">
        <v>5.04</v>
      </c>
      <c r="IB30" s="22" t="s">
        <v>82</v>
      </c>
      <c r="IC30" s="22" t="s">
        <v>102</v>
      </c>
      <c r="ID30" s="22">
        <v>10</v>
      </c>
      <c r="IE30" s="23" t="s">
        <v>52</v>
      </c>
      <c r="IF30" s="23"/>
      <c r="IG30" s="23"/>
      <c r="IH30" s="23"/>
      <c r="II30" s="23"/>
    </row>
    <row r="31" spans="1:243" s="22" customFormat="1" ht="33.75" customHeight="1">
      <c r="A31" s="59">
        <v>5.05</v>
      </c>
      <c r="B31" s="60" t="s">
        <v>84</v>
      </c>
      <c r="C31" s="39" t="s">
        <v>61</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5.05</v>
      </c>
      <c r="IB31" s="22" t="s">
        <v>84</v>
      </c>
      <c r="IC31" s="22" t="s">
        <v>61</v>
      </c>
      <c r="IE31" s="23"/>
      <c r="IF31" s="23"/>
      <c r="IG31" s="23"/>
      <c r="IH31" s="23"/>
      <c r="II31" s="23"/>
    </row>
    <row r="32" spans="1:243" s="22" customFormat="1" ht="28.5">
      <c r="A32" s="59">
        <v>5.06</v>
      </c>
      <c r="B32" s="60" t="s">
        <v>85</v>
      </c>
      <c r="C32" s="39" t="s">
        <v>103</v>
      </c>
      <c r="D32" s="61">
        <v>10</v>
      </c>
      <c r="E32" s="62" t="s">
        <v>52</v>
      </c>
      <c r="F32" s="63">
        <v>228.75</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2288</v>
      </c>
      <c r="BB32" s="54">
        <f t="shared" si="2"/>
        <v>2288</v>
      </c>
      <c r="BC32" s="50" t="str">
        <f>SpellNumber(L32,BB32)</f>
        <v>INR  Two Thousand Two Hundred &amp; Eighty Eight  Only</v>
      </c>
      <c r="IA32" s="22">
        <v>5.06</v>
      </c>
      <c r="IB32" s="22" t="s">
        <v>85</v>
      </c>
      <c r="IC32" s="22" t="s">
        <v>103</v>
      </c>
      <c r="ID32" s="22">
        <v>10</v>
      </c>
      <c r="IE32" s="23" t="s">
        <v>52</v>
      </c>
      <c r="IF32" s="23"/>
      <c r="IG32" s="23"/>
      <c r="IH32" s="23"/>
      <c r="II32" s="23"/>
    </row>
    <row r="33" spans="1:243" s="22" customFormat="1" ht="24.75" customHeight="1">
      <c r="A33" s="59">
        <v>6</v>
      </c>
      <c r="B33" s="60" t="s">
        <v>86</v>
      </c>
      <c r="C33" s="39" t="s">
        <v>104</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6</v>
      </c>
      <c r="IB33" s="22" t="s">
        <v>86</v>
      </c>
      <c r="IC33" s="22" t="s">
        <v>104</v>
      </c>
      <c r="IE33" s="23"/>
      <c r="IF33" s="23"/>
      <c r="IG33" s="23"/>
      <c r="IH33" s="23"/>
      <c r="II33" s="23"/>
    </row>
    <row r="34" spans="1:243" s="22" customFormat="1" ht="42.75" customHeight="1">
      <c r="A34" s="59">
        <v>6.01</v>
      </c>
      <c r="B34" s="60" t="s">
        <v>87</v>
      </c>
      <c r="C34" s="39" t="s">
        <v>105</v>
      </c>
      <c r="D34" s="61">
        <v>390</v>
      </c>
      <c r="E34" s="62" t="s">
        <v>52</v>
      </c>
      <c r="F34" s="63">
        <v>2.19</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854</v>
      </c>
      <c r="BB34" s="54">
        <f t="shared" si="2"/>
        <v>854</v>
      </c>
      <c r="BC34" s="50" t="str">
        <f>SpellNumber(L34,BB34)</f>
        <v>INR  Eight Hundred &amp; Fifty Four  Only</v>
      </c>
      <c r="IA34" s="22">
        <v>6.01</v>
      </c>
      <c r="IB34" s="22" t="s">
        <v>87</v>
      </c>
      <c r="IC34" s="22" t="s">
        <v>105</v>
      </c>
      <c r="ID34" s="22">
        <v>390</v>
      </c>
      <c r="IE34" s="23" t="s">
        <v>52</v>
      </c>
      <c r="IF34" s="23"/>
      <c r="IG34" s="23"/>
      <c r="IH34" s="23"/>
      <c r="II34" s="23"/>
    </row>
    <row r="35" spans="1:243" s="22" customFormat="1" ht="19.5" customHeight="1">
      <c r="A35" s="59">
        <v>7.01</v>
      </c>
      <c r="B35" s="60" t="s">
        <v>71</v>
      </c>
      <c r="C35" s="39" t="s">
        <v>106</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7.01</v>
      </c>
      <c r="IB35" s="22" t="s">
        <v>71</v>
      </c>
      <c r="IC35" s="22" t="s">
        <v>106</v>
      </c>
      <c r="IE35" s="23"/>
      <c r="IF35" s="23"/>
      <c r="IG35" s="23"/>
      <c r="IH35" s="23"/>
      <c r="II35" s="23"/>
    </row>
    <row r="36" spans="1:243" s="22" customFormat="1" ht="30.75" customHeight="1">
      <c r="A36" s="59">
        <v>7.02</v>
      </c>
      <c r="B36" s="60" t="s">
        <v>88</v>
      </c>
      <c r="C36" s="39" t="s">
        <v>107</v>
      </c>
      <c r="D36" s="61">
        <v>3.75</v>
      </c>
      <c r="E36" s="62" t="s">
        <v>52</v>
      </c>
      <c r="F36" s="63">
        <v>34.19</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128</v>
      </c>
      <c r="BB36" s="54">
        <f t="shared" si="2"/>
        <v>128</v>
      </c>
      <c r="BC36" s="50" t="str">
        <f>SpellNumber(L36,BB36)</f>
        <v>INR  One Hundred &amp; Twenty Eight  Only</v>
      </c>
      <c r="IA36" s="22">
        <v>7.02</v>
      </c>
      <c r="IB36" s="22" t="s">
        <v>88</v>
      </c>
      <c r="IC36" s="22" t="s">
        <v>107</v>
      </c>
      <c r="ID36" s="22">
        <v>3.75</v>
      </c>
      <c r="IE36" s="23" t="s">
        <v>52</v>
      </c>
      <c r="IF36" s="23"/>
      <c r="IG36" s="23"/>
      <c r="IH36" s="23"/>
      <c r="II36" s="23"/>
    </row>
    <row r="37" spans="1:243" s="22" customFormat="1" ht="128.25">
      <c r="A37" s="59">
        <v>7.03</v>
      </c>
      <c r="B37" s="60" t="s">
        <v>89</v>
      </c>
      <c r="C37" s="39" t="s">
        <v>108</v>
      </c>
      <c r="D37" s="61">
        <v>2.5</v>
      </c>
      <c r="E37" s="62" t="s">
        <v>65</v>
      </c>
      <c r="F37" s="63">
        <v>121.74</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304</v>
      </c>
      <c r="BB37" s="54">
        <f t="shared" si="2"/>
        <v>304</v>
      </c>
      <c r="BC37" s="50" t="str">
        <f>SpellNumber(L37,BB37)</f>
        <v>INR  Three Hundred &amp; Four  Only</v>
      </c>
      <c r="IA37" s="22">
        <v>7.03</v>
      </c>
      <c r="IB37" s="22" t="s">
        <v>89</v>
      </c>
      <c r="IC37" s="22" t="s">
        <v>108</v>
      </c>
      <c r="ID37" s="22">
        <v>2.5</v>
      </c>
      <c r="IE37" s="23" t="s">
        <v>65</v>
      </c>
      <c r="IF37" s="23"/>
      <c r="IG37" s="23"/>
      <c r="IH37" s="23"/>
      <c r="II37" s="23"/>
    </row>
    <row r="38" spans="1:243" s="22" customFormat="1" ht="16.5" customHeight="1">
      <c r="A38" s="59">
        <v>8</v>
      </c>
      <c r="B38" s="60" t="s">
        <v>90</v>
      </c>
      <c r="C38" s="39" t="s">
        <v>62</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2">
        <v>8</v>
      </c>
      <c r="IB38" s="22" t="s">
        <v>90</v>
      </c>
      <c r="IC38" s="22" t="s">
        <v>62</v>
      </c>
      <c r="IE38" s="23"/>
      <c r="IF38" s="23"/>
      <c r="IG38" s="23"/>
      <c r="IH38" s="23"/>
      <c r="II38" s="23"/>
    </row>
    <row r="39" spans="1:243" s="22" customFormat="1" ht="171">
      <c r="A39" s="59">
        <v>8.01</v>
      </c>
      <c r="B39" s="64" t="s">
        <v>91</v>
      </c>
      <c r="C39" s="39" t="s">
        <v>63</v>
      </c>
      <c r="D39" s="61">
        <v>400</v>
      </c>
      <c r="E39" s="62" t="s">
        <v>72</v>
      </c>
      <c r="F39" s="63">
        <v>1658.04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663216</v>
      </c>
      <c r="BB39" s="54">
        <f t="shared" si="2"/>
        <v>663216</v>
      </c>
      <c r="BC39" s="50" t="str">
        <f>SpellNumber(L39,BB39)</f>
        <v>INR  Six Lakh Sixty Three Thousand Two Hundred &amp; Sixteen  Only</v>
      </c>
      <c r="IA39" s="22">
        <v>8.01</v>
      </c>
      <c r="IB39" s="22" t="s">
        <v>91</v>
      </c>
      <c r="IC39" s="22" t="s">
        <v>63</v>
      </c>
      <c r="ID39" s="22">
        <v>400</v>
      </c>
      <c r="IE39" s="23" t="s">
        <v>72</v>
      </c>
      <c r="IF39" s="23"/>
      <c r="IG39" s="23"/>
      <c r="IH39" s="23"/>
      <c r="II39" s="23"/>
    </row>
    <row r="40" spans="1:55" ht="30" customHeight="1">
      <c r="A40" s="25" t="s">
        <v>46</v>
      </c>
      <c r="B40" s="26"/>
      <c r="C40" s="27"/>
      <c r="D40" s="43"/>
      <c r="E40" s="43"/>
      <c r="F40" s="43"/>
      <c r="G40" s="43"/>
      <c r="H40" s="55"/>
      <c r="I40" s="55"/>
      <c r="J40" s="55"/>
      <c r="K40" s="55"/>
      <c r="L40" s="56"/>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57">
        <f>SUM(BA13:BA39)</f>
        <v>831619</v>
      </c>
      <c r="BB40" s="58">
        <f>SUM(BB13:BB39)</f>
        <v>831619</v>
      </c>
      <c r="BC40" s="50" t="str">
        <f>SpellNumber(L40,BB40)</f>
        <v>  Eight Lakh Thirty One Thousand Six Hundred &amp; Nineteen  Only</v>
      </c>
    </row>
    <row r="41" spans="1:55" ht="18">
      <c r="A41" s="26" t="s">
        <v>47</v>
      </c>
      <c r="B41" s="28"/>
      <c r="C41" s="29"/>
      <c r="D41" s="30"/>
      <c r="E41" s="44" t="s">
        <v>54</v>
      </c>
      <c r="F41" s="45"/>
      <c r="G41" s="31"/>
      <c r="H41" s="32"/>
      <c r="I41" s="32"/>
      <c r="J41" s="32"/>
      <c r="K41" s="33"/>
      <c r="L41" s="34"/>
      <c r="M41" s="35"/>
      <c r="N41" s="36"/>
      <c r="O41" s="22"/>
      <c r="P41" s="22"/>
      <c r="Q41" s="22"/>
      <c r="R41" s="22"/>
      <c r="S41" s="22"/>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7">
        <f>IF(ISBLANK(F41),0,IF(E41="Excess (+)",ROUND(BA40+(BA40*F41),2),IF(E41="Less (-)",ROUND(BA40+(BA40*F41*(-1)),2),IF(E41="At Par",BA40,0))))</f>
        <v>0</v>
      </c>
      <c r="BB41" s="38">
        <f>ROUND(BA41,0)</f>
        <v>0</v>
      </c>
      <c r="BC41" s="21" t="str">
        <f>SpellNumber($E$2,BB41)</f>
        <v>INR Zero Only</v>
      </c>
    </row>
    <row r="42" spans="1:55" ht="18">
      <c r="A42" s="25" t="s">
        <v>48</v>
      </c>
      <c r="B42" s="25"/>
      <c r="C42" s="66" t="str">
        <f>SpellNumber($E$2,BB41)</f>
        <v>INR Zero Only</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8" ht="15"/>
    <row r="239" ht="15"/>
    <row r="240" ht="15"/>
    <row r="241" ht="15"/>
    <row r="242" ht="15"/>
    <row r="243" ht="15"/>
    <row r="244" ht="15"/>
    <row r="245" ht="15"/>
    <row r="246" ht="15"/>
    <row r="248" ht="15"/>
    <row r="249" ht="15"/>
    <row r="251" ht="15"/>
  </sheetData>
  <sheetProtection password="9E83" sheet="1"/>
  <autoFilter ref="A11:BC42"/>
  <mergeCells count="23">
    <mergeCell ref="D27:BC27"/>
    <mergeCell ref="D29:BC29"/>
    <mergeCell ref="D31:BC31"/>
    <mergeCell ref="D33:BC33"/>
    <mergeCell ref="D35:BC35"/>
    <mergeCell ref="D38:BC38"/>
    <mergeCell ref="D16:BC16"/>
    <mergeCell ref="D19:BC19"/>
    <mergeCell ref="D21:BC21"/>
    <mergeCell ref="D22:BC22"/>
    <mergeCell ref="D24:BC24"/>
    <mergeCell ref="D26:BC26"/>
    <mergeCell ref="D17:BC17"/>
    <mergeCell ref="A9:BC9"/>
    <mergeCell ref="C42:BC42"/>
    <mergeCell ref="A1:L1"/>
    <mergeCell ref="A4:BC4"/>
    <mergeCell ref="A5:BC5"/>
    <mergeCell ref="A6:BC6"/>
    <mergeCell ref="A7:BC7"/>
    <mergeCell ref="B8:BC8"/>
    <mergeCell ref="D14:BC14"/>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list" allowBlank="1" showErrorMessage="1" sqref="E4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ErrorMessage="1" sqref="D13:D14 K15 D16:D17 D38 D19 K20 D21:D22 K23 D24 K25 D26:D27 K28 D29 K30 D31 K32 D33 K34 D35 K36:K37 K39 K1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39:H39 G20:H20 G23:H23 G25:H25 G28:H28 G30:H30 G32:H32 G34:H34 G36:H37 G18:H18">
      <formula1>0</formula1>
      <formula2>999999999999999</formula2>
    </dataValidation>
    <dataValidation allowBlank="1" showInputMessage="1" showErrorMessage="1" promptTitle="Addition / Deduction" prompt="Please Choose the correct One" sqref="J15 J39 J20 J23 J25 J28 J30 J32 J34 J36:J37 J18">
      <formula1>0</formula1>
      <formula2>0</formula2>
    </dataValidation>
    <dataValidation type="list" showErrorMessage="1" sqref="I15 I39 I20 I23 I25 I28 I30 I32 I34 I36:I37 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39:O39 N20:O20 N23:O23 N25:O25 N28:O28 N30:O30 N32:O32 N34:O34 N36:O37 N18: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39 R20 R23 R25 R28 R30 R32 R34 R36:R37 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39 Q20 Q23 Q25 Q28 Q30 Q32 Q34 Q36:Q37 Q1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39 M20 M23 M25 M28 M30 M32 M34 M36:M37 M1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39 D20 D23 D25 D28 D30 D32 D34 D36:D37 D18">
      <formula1>0</formula1>
      <formula2>999999999999999</formula2>
    </dataValidation>
    <dataValidation type="list" allowBlank="1" showInputMessage="1" showErrorMessage="1" sqref="L35 L36 L37 L13 L14 L15 L16 L17 L18 L19 L20 L21 L22 L23 L24 L25 L26 L27 L28 L29 L30 L31 L32 L33 L34 L39 L38">
      <formula1>"INR"</formula1>
    </dataValidation>
    <dataValidation allowBlank="1" showInputMessage="1" showErrorMessage="1" promptTitle="Itemcode/Make" prompt="Please enter text" sqref="C13:C39">
      <formula1>0</formula1>
      <formula2>0</formula2>
    </dataValidation>
    <dataValidation type="decimal" allowBlank="1" showInputMessage="1" showErrorMessage="1" errorTitle="Invalid Entry" error="Only Numeric Values are allowed. " sqref="A13:A3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39 F20 F23 F25 F28 F30 F32 F34 F36:F37 F18">
      <formula1>0</formula1>
      <formula2>999999999999999</formula2>
    </dataValidation>
  </dataValidations>
  <printOptions/>
  <pageMargins left="0.45" right="0.2" top="0.75" bottom="0.75" header="0.511805555555556" footer="0.511805555555556"/>
  <pageSetup fitToHeight="0" fitToWidth="1" horizontalDpi="300" verticalDpi="3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7" t="s">
        <v>49</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2021-06-25T10:47:07Z</cp:lastPrinted>
  <dcterms:created xsi:type="dcterms:W3CDTF">2009-01-30T06:42:42Z</dcterms:created>
  <dcterms:modified xsi:type="dcterms:W3CDTF">2021-06-30T04:39:44Z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