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'BoQ1'!$A$1:$BC$335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<sst xmlns="http://schemas.openxmlformats.org/spreadsheetml/2006/main" count="1662" uniqueCount="349">
  <si>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</si>
  <si>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</si>
  <si>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</si>
  <si>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</si>
  <si>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</si>
  <si>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</si>
  <si>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</si>
  <si>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</si>
  <si>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</si>
  <si>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</si>
  <si>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</si>
  <si>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</si>
  <si>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</si>
  <si>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</si>
  <si>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</si>
  <si>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</si>
  <si>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</si>
  <si>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</si>
  <si>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</si>
  <si>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</si>
  <si>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</si>
  <si>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</si>
  <si>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</si>
  <si>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</si>
  <si>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</si>
  <si>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</si>
  <si>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</si>
  <si>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</si>
  <si>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</si>
  <si>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</si>
  <si>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</si>
  <si>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</si>
  <si>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</si>
  <si>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</si>
  <si>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</si>
  <si>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</si>
  <si>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</si>
  <si>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</si>
  <si>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</si>
  <si>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</si>
  <si>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</si>
  <si>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</si>
  <si>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</si>
  <si>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</si>
  <si>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</si>
  <si>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</si>
  <si>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</si>
  <si>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FINISHING</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</si>
  <si>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</si>
  <si>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</si>
  <si>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Providing and applying white cement based putty of average thickness 1 mm, of approved brand and manufacturer, over the plastered wall surface to prepare the surface even and smooth complete.</t>
  </si>
  <si>
    <t>Tender Inviting Authority: Superintending Engineer, IWD, IIT, Kanpur</t>
  </si>
  <si>
    <t>WATER SUPPLY</t>
  </si>
  <si>
    <t>20 mm diameter pipe</t>
  </si>
  <si>
    <t>metre</t>
  </si>
  <si>
    <t>DISMANTLING AND DEMOLISHING</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</si>
  <si>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</si>
  <si>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</si>
  <si>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</si>
  <si>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EARTH WORK</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</si>
  <si>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</si>
  <si>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</si>
  <si>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</si>
  <si>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</si>
  <si>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</si>
  <si>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</si>
  <si>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</si>
  <si>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CONCRETE WORK</t>
  </si>
  <si>
    <t>Providing and laying in position cement concrete of specified grade excluding the cost of centering and shuttering - All work up to plinth level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</si>
  <si>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</si>
  <si>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</si>
  <si>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Centering and shuttering including strutting, propping etc. and removal of form for</t>
  </si>
  <si>
    <t>Edges of slabs and breaks in floors and walls</t>
  </si>
  <si>
    <t>Under 20 cm wide</t>
  </si>
  <si>
    <t>Thermo-Mechanically Treated bars of grade Fe-500D or more.</t>
  </si>
  <si>
    <t>Steel reinforcement for R.C.C. work including straightening, cutting, bending, placing in position and binding all complete above plinth level.</t>
  </si>
  <si>
    <t>Add for plaster drip course/ groove in plastered surface or moulding to R.C.C. projections.</t>
  </si>
  <si>
    <t>MASONRY WORK</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</si>
  <si>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</si>
  <si>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</si>
  <si>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</si>
  <si>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</si>
  <si>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</si>
  <si>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</si>
  <si>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</si>
  <si>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</si>
  <si>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</si>
  <si>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</si>
  <si>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</si>
  <si>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edge moulding to 18 mm thick marble stone counters, Vanities etc., including machine polishing to edge to give high gloss finish etc. complete as per design approved by Engineer-in-Charge.</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</si>
  <si>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</si>
  <si>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</si>
  <si>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</si>
  <si>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</si>
  <si>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</si>
  <si>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</si>
  <si>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Second class teak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</si>
  <si>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</si>
  <si>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</si>
  <si>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M.S. grills of required pattern in frames of windows etc. with M.S. flats, square or round bars etc. including priming coat with approved steel primer all complete.</t>
  </si>
  <si>
    <t>Fixed to steel windows by welding</t>
  </si>
  <si>
    <t>125 mm</t>
  </si>
  <si>
    <t>200x10 mm</t>
  </si>
  <si>
    <t>150x10 mm</t>
  </si>
  <si>
    <t>100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</si>
  <si>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</si>
  <si>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</si>
  <si>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</si>
  <si>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</si>
  <si>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35 mm thick shutters</t>
  </si>
  <si>
    <t>STEEL WORK</t>
  </si>
  <si>
    <t>Structural steel work riveted, bolted or welded in built up sections, trusses and framed work, including cutting, hoisting, fixing in position and applying a priming coat of approved steel primer all complete.</t>
  </si>
  <si>
    <t>FLOORING</t>
  </si>
  <si>
    <t>Cement concrete pavement with 1:2:4 (1 cement : 2 coarse sand : 4 graded stone aggregate 20 mm nominal size), including finishing complete.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</si>
  <si>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</si>
  <si>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</si>
  <si>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</si>
  <si>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Extra for Kota stone/ sand stone in treads of steps and risers using single length up to 1.05 metre.</t>
  </si>
  <si>
    <t>ROOFING</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</si>
  <si>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</si>
  <si>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</si>
  <si>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</si>
  <si>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12 mm cement plaster of mix :</t>
  </si>
  <si>
    <t>1:6 (1 cement: 6 coarse sand)</t>
  </si>
  <si>
    <t>15 mm cement plaster on rough side of single or half brick wall of mix:</t>
  </si>
  <si>
    <t>20 mm cement plaster of mix :</t>
  </si>
  <si>
    <t>6 mm cement plaster of mix :</t>
  </si>
  <si>
    <t>1:3 (1 cement : 3 fine sand)</t>
  </si>
  <si>
    <t>Neat cement punning.</t>
  </si>
  <si>
    <t>Pointing on brick work or brick flooring with cement mortar 1:3 (1 cement : 3 fine sand):</t>
  </si>
  <si>
    <t>Flush / Ruled/ Struck or weathered pointing</t>
  </si>
  <si>
    <t>REPAIRS TO BUILDING</t>
  </si>
  <si>
    <t>Demolishing lime concrete manually/ by mechanical means and disposal of material within 50 metres lead as per direction of Engineer- in-charge.</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</si>
  <si>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</si>
  <si>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</si>
  <si>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</si>
  <si>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</si>
  <si>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</si>
  <si>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</si>
  <si>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</si>
  <si>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Dismantling tile work in floors and roofs laid in cement mortar including stacking material within 50 metres lead.</t>
  </si>
  <si>
    <t>For thickness of tiles 10 mm to 25 mm</t>
  </si>
  <si>
    <t>With common burnt clay F.P.S. (non modular) bricks of class designation 7.5</t>
  </si>
  <si>
    <t>SANITARY INSTALLATIONS</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</si>
  <si>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</si>
  <si>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</si>
  <si>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P.V.C. waste pipe for sink or wash basin including P.V.C. waste fittings complete.</t>
  </si>
  <si>
    <t>32 mm dia</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</si>
  <si>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</si>
  <si>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</si>
  <si>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</si>
  <si>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</si>
  <si>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</si>
  <si>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</si>
  <si>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</si>
  <si>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</si>
  <si>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</si>
  <si>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</si>
  <si>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</si>
  <si>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</si>
  <si>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</si>
  <si>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</si>
  <si>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</si>
  <si>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</si>
  <si>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</si>
  <si>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</si>
  <si>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Providing and fixing G.I. pipes complete with G.I. fittings and clamps, i/c cutting and making good the walls etc. Internal work - Exposed on wall</t>
  </si>
  <si>
    <t>15 mm dia nominal bore</t>
  </si>
  <si>
    <t>20 mm dia nominal bore</t>
  </si>
  <si>
    <t>25 mm dia nominal bore</t>
  </si>
  <si>
    <t>32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</si>
  <si>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</si>
  <si>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</si>
  <si>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</si>
  <si>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</si>
  <si>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</si>
  <si>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</si>
  <si>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</si>
  <si>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32 mm nominal bore.</t>
  </si>
  <si>
    <t>Providing and fixing ball valve (brass) of approved quality, High or low pressure, with plastic floats complete :</t>
  </si>
  <si>
    <t>32 mm nominal bore</t>
  </si>
  <si>
    <t>Providing and fixing uplasticised PVC connection pipe with brass unions :</t>
  </si>
  <si>
    <t>30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</si>
  <si>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</si>
  <si>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</si>
  <si>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</si>
  <si>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synthetic enamel white paint with two coats over a ready mixed priming coat, both of approved quality for new work :</t>
  </si>
  <si>
    <t>15 mm diameter pipe</t>
  </si>
  <si>
    <t>25 mm diameter pipe</t>
  </si>
  <si>
    <t>32 mm diameter pipe</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</si>
  <si>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</si>
  <si>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</si>
  <si>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</si>
  <si>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</si>
  <si>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</si>
  <si>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</si>
  <si>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</si>
  <si>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DRAINAGE</t>
  </si>
  <si>
    <t>Providing, laying and jointing glazed stoneware pipes class SP-1 with stiff mixture of cement mortar in the proportion of 1:1 (1 cement : 1 fine sand) including testing of joints etc. complete :</t>
  </si>
  <si>
    <t>Providing and laying cement concrete 1:5:10 (1 cement : 5 coarse sand : 10 graded stone aggregate 40 mm nominal size) all-round S.W. pipes including bed concrete as per standard design :</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</si>
  <si>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</si>
  <si>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</si>
  <si>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</si>
  <si>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</si>
  <si>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</si>
  <si>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</si>
  <si>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NEW TECHNOLOGIES AND MATERIALS</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</si>
  <si>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</si>
  <si>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</si>
  <si>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 xml:space="preserve">Providing and fixing C.P brass swan neck pillar cock of L&amp;K or equivalent make.
</t>
  </si>
  <si>
    <t xml:space="preserve">P/F C.P. grating with or without hole for waste pipe for floor/ nahani trap 100 mm dia. weight not less than 100 grams.
</t>
  </si>
  <si>
    <t xml:space="preserve">Providing and fixing aluminium door sea 3 feet long with screws etc.
</t>
  </si>
  <si>
    <t xml:space="preserve">Providing and fixing SS  wire mess to using of average width of aperture 1.4 mm with wire of dia 0.63 mm grade 304.
</t>
  </si>
  <si>
    <t xml:space="preserve">P/F C. P. brass shower rose with 15 mm or 20 inlet 75 mm dia fancy type.
</t>
  </si>
  <si>
    <t xml:space="preserve">Providing and fixing white vitreous china oval type wash basin of size 550 x 480 with 15mm C.P brass pillar tap, 32mm C.P brass waste of standard patern.
</t>
  </si>
  <si>
    <t xml:space="preserve">Providing and fixing C.P coat pin hanger.
</t>
  </si>
  <si>
    <t xml:space="preserve">P/F C.P Brass flange.
</t>
  </si>
  <si>
    <t xml:space="preserve">P/F towel rod complete with teo c.p. brass brackets fixed to wooden cleats with c.p. brass scews of approved make size 600x20mm.
</t>
  </si>
  <si>
    <t xml:space="preserve">Dismentling broken wash basin /kitchen sink with old worn out bracket and cleaning of waste water pipe up to trap.
</t>
  </si>
  <si>
    <t xml:space="preserve">Dismantling of C.I pipe with fittings and clamps i/c disposal of unserviceable material up to 50 mtr. lead and upto 150 mm dia. pipe.
</t>
  </si>
  <si>
    <t xml:space="preserve">Providing and fixing c.p. brassMetro pole flush valve concealed body of (Jaguar make) code no1093 SQ
40 mm nominal bor
</t>
  </si>
  <si>
    <t xml:space="preserve">Providing and fixing chicken mess in plaster.
</t>
  </si>
  <si>
    <t>each</t>
  </si>
  <si>
    <t>kg</t>
  </si>
  <si>
    <t>per litre</t>
  </si>
  <si>
    <t>Each</t>
  </si>
  <si>
    <t>Sqm</t>
  </si>
  <si>
    <t>Mtr</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</si>
  <si>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</si>
  <si>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</si>
  <si>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</si>
  <si>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Brick work with common burnt clay modular bricks of class designation 7.5 in foundation and plinth in:</t>
  </si>
  <si>
    <t>Cement Mortar 1:6 (1 cement : 6 coarse sand).</t>
  </si>
  <si>
    <t>Providing and fixing wire gauge shutters using galvanized M.S. wire gauge of average width of aperture 1.4 mm in both directions with wire of dia 0.63 mm, for doors, windows and clerestory windows with hinges and necessary screws :</t>
  </si>
  <si>
    <t>Demolishing brick tile covering in terracing including stacking of serviceable material and disposal of unserviceable material within 50 metres lead.</t>
  </si>
  <si>
    <t>150 mm diameter</t>
  </si>
  <si>
    <t>150 mm diameter S.W. pipe</t>
  </si>
  <si>
    <t>150 x 100 mm size P type</t>
  </si>
  <si>
    <t>Name of Work: Construction of new toilet block F both side after demolishing of existing toilet block including repairing of damaged structure and modification of railing at Hall-IV</t>
  </si>
  <si>
    <t>Contract No:   25/C/D1/2020-21/01</t>
  </si>
  <si>
    <t>1:3:6 (1 Cement : 3 coarse sand (zone-III) derived from natural sources: 6 graded stone aggregate 20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</si>
  <si>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</si>
  <si>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</si>
  <si>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</si>
  <si>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</si>
  <si>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</si>
  <si>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</si>
  <si>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Stairs, (excluding landings) except spiral-staircases</t>
  </si>
  <si>
    <t>Brick work 7 cm thick with common burnt clay F.P.S. (non modular) brick of class designation 7.5 in cement mortar 1:3 (1 cement : 3 coarse sand) in superstructure above plinth level and upto floor five level.</t>
  </si>
  <si>
    <t>Providing and fixing expansion hold fasteners on C.C. /R.C.C./Brick masonry surface backing including drilling necessary holes and the cost of bolt etc complete.</t>
  </si>
  <si>
    <t>Wedge expansion type</t>
  </si>
  <si>
    <t>Fastener with threaded dia 12 mm</t>
  </si>
  <si>
    <t>25 mm thick (for cupboard) including ISI marked nickel plated bright finished M.S. piano hinges with necessary screws</t>
  </si>
  <si>
    <t>with ISI marked M.S. pressed butt hinges bright finished of required size</t>
  </si>
  <si>
    <t>Providing and fixing nickel plated M.S. pipe curtain rods with nickel plated brackets :</t>
  </si>
  <si>
    <t>20 mm dia (heavy type)</t>
  </si>
  <si>
    <t>Providing and fixing ISI marked oxidised M.S. sliding door bolts with nuts and screws etc. complete :</t>
  </si>
  <si>
    <t>300x16 mm</t>
  </si>
  <si>
    <t>Providing and fixing ISI marked oxidised M.S. tower bolt black finish, (Barrel type) with necessary screws etc. complete :</t>
  </si>
  <si>
    <t>Providing and fixing ISI marked oxidised M.S. handles conforming to IS:4992 with necessary screws etc. complete :</t>
  </si>
  <si>
    <t>100x10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</si>
  <si>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</si>
  <si>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</si>
  <si>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</si>
  <si>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</si>
  <si>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</si>
  <si>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</si>
  <si>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</si>
  <si>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</si>
  <si>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Providing and fixing hand rail of approved size by welding etc. to steel ladder railing, balcony railing, staircase railing and similar works, including applying priming coat of approved steel primer.</t>
  </si>
  <si>
    <t>M.S. tube</t>
  </si>
  <si>
    <t>Providing &amp; fixing glass panes with putty and glazing clips in steel doors, windows, clerestory windows, all complete with :</t>
  </si>
  <si>
    <t>4.0 mm thick glass panes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</si>
  <si>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</si>
  <si>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</si>
  <si>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</si>
  <si>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</si>
  <si>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</si>
  <si>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</si>
  <si>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</si>
  <si>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brick tiles over mumty roofs, grouted with cement mortar 1:3 (1 cement : 3 fine sand) mixed with 2% of integral water proofing compound by weight of cement, over 12 mm layer of cement mortar 1:3 (1 cement : 3 fine sand) and finished neat:</t>
  </si>
  <si>
    <t>With common burnt clay F.P.S. (non modular) brick tiles of class designation 10</t>
  </si>
  <si>
    <t>Distempering with 1st quality acrylic distemper (ready mixed) having VOC content less than 50 gms/litre, of approved manufacturer, of required shade and colour complete, as per manufacturer's specification.</t>
  </si>
  <si>
    <t>Two or more coats on new work</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</si>
  <si>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</si>
  <si>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</si>
  <si>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</si>
  <si>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Lettering with black Japan paint of approved brand and manufacture</t>
  </si>
  <si>
    <t>Applying priming coats with primer of approved brand and manufacture, having low VOC (Volatile Organic Compound ) content.</t>
  </si>
  <si>
    <t>With ready mixed pink or grey primer on wood work (hard and soft wood) having VOC content less than 50 grams/ litre</t>
  </si>
  <si>
    <t>Removing dry or oil bound distemper, water proofing cement paint and the like by scrapping, sand papering and preparing the surface smooth including necessary repairs to scratches etc. complete.</t>
  </si>
  <si>
    <t>Painting (one or more coats) on rain water, soil waste and vent pipes and fittings with black anticorrosive bitumastic paint of approved brand and manufacture on old work :</t>
  </si>
  <si>
    <t>100 mm diameter pipes</t>
  </si>
  <si>
    <t>Painting with synthetic enamel paint of approved brand and manufacture of required colour to give an even shade :</t>
  </si>
  <si>
    <t>One or more coats on old work</t>
  </si>
  <si>
    <t>Renewing glass panes and refixing existing wooden fillets:</t>
  </si>
  <si>
    <t>Float glass panes of nominal thickness 4 mm (weight not less than 10kg/sqm)</t>
  </si>
  <si>
    <t>Renewal of old putty of glass panes (length)</t>
  </si>
  <si>
    <t>Cutting holes of required size in brick masonry wall for fixing of exhaust fan including providing and fixing 300 mm dia PVC pipe conforming BIS-12818 and making good the same etc. complete as per direction of Engineer-in-charge.</t>
  </si>
  <si>
    <t>Dismantling 15 to 40 mm dia G.I. pipe including stacking of dismantled pipes (within 50 metres lead) as per direction of Engineer-in-Charge.</t>
  </si>
  <si>
    <t>Extra for cutting reinforcement bars manually/ by mechanical means in R.C.C. or R.B. work (Payment shall be made on the cross sectional area of R.C.C. or R.B. work) as per direction of Engineer-in-charge.</t>
  </si>
  <si>
    <t>Removing mortar from bricks and cleaning bricks including stacking within a lead of 50 m (stacks of cleaned bricks shall be measured):</t>
  </si>
  <si>
    <t>From brick work in cement mortar</t>
  </si>
  <si>
    <t>Taking out doors, windows and clerestory window shutters (steel or wood) including stacking within 50 metres lead :</t>
  </si>
  <si>
    <t>Dismantling steel work in built up sections in angles, tees, flats and channels including all gusset plates, bolts, nuts, cutting rivets, welding etc. including dismembering and stacking within 50 metres lead.</t>
  </si>
  <si>
    <t>Dismantling of flushing cistern of all types (C.I./PVC/Vitrious China) including stacking of useful materials near the site and disposal of unserviceable materials within 50 metres lead.</t>
  </si>
  <si>
    <t>Providing and fixing white vitreous china water closet squatting pan (Indian type) :</t>
  </si>
  <si>
    <t>Orissa pattern W.C. pan of size 580x440 mm</t>
  </si>
  <si>
    <t>Providing and fixing white vitreous china pedestal type (European type/ wash down type) water closet pan.</t>
  </si>
  <si>
    <t>Providing and fixing solid plastic seat with lid for pedestal type W.C. pan complete :</t>
  </si>
  <si>
    <t>White solid plastic seat with lid</t>
  </si>
  <si>
    <t>Semi rigid pipe</t>
  </si>
  <si>
    <t>Providing and fixing toilet paper holder :</t>
  </si>
  <si>
    <t>C.P. brass</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</si>
  <si>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</si>
  <si>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</si>
  <si>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single equal plain junction of required degree :</t>
  </si>
  <si>
    <t>Providing and fixing terminal guard :</t>
  </si>
  <si>
    <t>Cutting chases in brick masonry walls for following diameter sand cast iron/centrifugally cast (spun) iron pipes and making good the same with cement concrete 1:3:6 ( 1 cement : 3 coarse sand :6 graded stone aggregate 12.5 mm nominal size), including necessary plaster and pointing in cement mortar 1:4 (1 cement : 4 coarse sand) :</t>
  </si>
  <si>
    <t>50 mm dia</t>
  </si>
  <si>
    <t>40 mm dia nominal bore</t>
  </si>
  <si>
    <t>40 mm nominal bore</t>
  </si>
  <si>
    <t>40 mm diameter pipe</t>
  </si>
  <si>
    <t>Providing and fixing C.P. brass bib cock of approved quality conforming to IS:8931 :</t>
  </si>
  <si>
    <t>Extra for depth for manholes :</t>
  </si>
  <si>
    <t>Size 90x80 cm</t>
  </si>
  <si>
    <t>Providing orange colour safety foot rest of minimum 6 mm thick plastic encapsulated as per IS : 10910, on 12 mm dia steel bar conforming to IS: 1786, having minimum cross section as 23 mmx25 mm and over all minimum length 263 mm and width as 165 mm with minimum 112 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manufacture's permanent identification mark to be visible even after fixing, including fixing in manholes with 30x20x15 cm cement concrete block 1:3:6 (1 cement : 3 coarse sand : 6 graded stone aggregate 20 mm nominal size) complete as per design.</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</si>
  <si>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</si>
  <si>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</si>
  <si>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</si>
  <si>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Grading roof for water proofing treatment with</t>
  </si>
  <si>
    <t>Cement concrete 1:2:4 (1 cement : 2 coarse sand : 4 graded stone aggregate 20mm nominal size)</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</si>
  <si>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</si>
  <si>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</si>
  <si>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50 mm average thickness in 3 layers.</t>
  </si>
  <si>
    <t xml:space="preserve">Providing and fixing C.P soap dish.
</t>
  </si>
  <si>
    <t xml:space="preserve">Providing and fixing looking mirror of 5.5 mm thick superior glass of approved quality complete with 12 mm thick of water type ply wood sheet ground 40 mm widex 12 mm thick 1st class teak wood beading frame of half round fixed to wooden cleats with C.P brass scerw and washer complete. teak wood beading finished with sprits polishing copmplete.
</t>
  </si>
  <si>
    <t xml:space="preserve">Cutting rubbing and polishing on old mosaic,kota,marble flooring marble work/Granite work/stone work where ever required and skirting for rubbing and removal of rubbish including of one coat of cement slurry in joints before final rubbing and polishing complete.
</t>
  </si>
  <si>
    <t xml:space="preserve">Providing and fixing C.P.waste 32 mm dia for wash basin/Sink.
</t>
  </si>
  <si>
    <t xml:space="preserve">" Placing on terrace old availabe  (at all floor levels) polyethylene water storage tank, IS : 12701 marked, with cover and suitable locking arrangement and making necessary holes for inlet, outlet and overflow pipes but without fittings and the base support for tank.  
Circular tank                
</t>
  </si>
  <si>
    <t xml:space="preserve"> Fixing of old available oval type wash basin of size 550x480 mm with C.P. waste etc. complete.
</t>
  </si>
  <si>
    <t xml:space="preserve">Brick work with old available brick of class desigantion 75 in foundation and plinth with C.M 1:6.
</t>
  </si>
  <si>
    <t xml:space="preserve">Providing and laying in position C.C of specified grade excluding the cost of centring and shuttering all work upto plinth level 1:5:10 (1 cement : 5 coarse sand : 10 graded brick aggregate 40 mm nominal size) with available brick bats.  
</t>
  </si>
  <si>
    <t xml:space="preserve">Brick work with available FPS bricks of class designation 75 in superstructure above plinth level upto floor five level in all shape and size in:
Cement mortar 1:6 ( 1 cement : 6 coarse sand)
</t>
  </si>
  <si>
    <t xml:space="preserve">Deduct for issued old M.S. pipe 40mm dia for railing.
</t>
  </si>
  <si>
    <t xml:space="preserve">per 50kg cement </t>
  </si>
  <si>
    <t>per letter per cm height</t>
  </si>
  <si>
    <t>1000 Nos</t>
  </si>
  <si>
    <t>Per litre</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</si>
</sst>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8">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2" fillId="0" borderId="15" xfId="0" applyFont="1" applyFill="1" applyBorder="1" applyAlignment="1">
      <alignment horizontal="left" vertical="top"/>
    </xf>
    <xf numFmtId="0" fontId="62" fillId="0" borderId="15" xfId="0" applyFont="1" applyFill="1" applyBorder="1" applyAlignment="1">
      <alignment horizontal="justify" vertical="top" wrapText="1"/>
    </xf>
    <xf numFmtId="0" fontId="62" fillId="0" borderId="15" xfId="0" applyFont="1" applyFill="1" applyBorder="1" applyAlignment="1">
      <alignment horizontal="right" vertical="top"/>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0" fontId="7" fillId="0" borderId="18" xfId="61" applyNumberFormat="1" applyFont="1" applyFill="1" applyBorder="1" applyAlignment="1">
      <alignment horizontal="left" vertical="top"/>
      <protection/>
    </xf>
    <xf numFmtId="0" fontId="7" fillId="0" borderId="19" xfId="61" applyNumberFormat="1" applyFont="1" applyFill="1" applyBorder="1" applyAlignment="1">
      <alignment horizontal="left" vertical="top"/>
      <protection/>
    </xf>
    <xf numFmtId="0" fontId="4" fillId="0" borderId="20" xfId="61" applyNumberFormat="1" applyFont="1" applyFill="1" applyBorder="1" applyAlignment="1">
      <alignment vertical="top"/>
      <protection/>
    </xf>
    <xf numFmtId="0" fontId="14" fillId="0" borderId="21" xfId="61" applyNumberFormat="1" applyFont="1" applyFill="1" applyBorder="1" applyAlignment="1">
      <alignment vertical="top"/>
      <protection/>
    </xf>
    <xf numFmtId="0" fontId="4" fillId="0" borderId="21"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0" borderId="15" xfId="61" applyNumberFormat="1" applyFont="1" applyFill="1" applyBorder="1" applyAlignment="1">
      <alignment horizontal="right" vertical="top"/>
      <protection/>
    </xf>
    <xf numFmtId="2" fontId="7" fillId="0" borderId="15" xfId="60" applyNumberFormat="1" applyFont="1" applyFill="1" applyBorder="1" applyAlignment="1">
      <alignment horizontal="right" vertical="top"/>
      <protection/>
    </xf>
    <xf numFmtId="0" fontId="16" fillId="0" borderId="22" xfId="61" applyNumberFormat="1" applyFont="1" applyFill="1" applyBorder="1" applyAlignment="1" applyProtection="1">
      <alignment vertical="center" wrapText="1"/>
      <protection locked="0"/>
    </xf>
    <xf numFmtId="0" fontId="17" fillId="33" borderId="22" xfId="61" applyNumberFormat="1" applyFont="1" applyFill="1" applyBorder="1" applyAlignment="1" applyProtection="1">
      <alignment vertical="center" wrapText="1"/>
      <protection locked="0"/>
    </xf>
    <xf numFmtId="10" fontId="18" fillId="33" borderId="22"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8" xfId="61" applyNumberFormat="1" applyFont="1" applyFill="1" applyBorder="1" applyAlignment="1">
      <alignment vertical="top"/>
      <protection/>
    </xf>
    <xf numFmtId="2" fontId="14" fillId="0" borderId="23"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0" fontId="62" fillId="0" borderId="15" xfId="0" applyFont="1" applyFill="1" applyBorder="1" applyAlignment="1">
      <alignment horizontal="center" vertical="top" wrapText="1"/>
    </xf>
    <xf numFmtId="2" fontId="62" fillId="0" borderId="15" xfId="0" applyNumberFormat="1" applyFont="1" applyFill="1" applyBorder="1" applyAlignment="1">
      <alignment vertical="top"/>
    </xf>
    <xf numFmtId="2" fontId="62" fillId="0" borderId="15" xfId="0" applyNumberFormat="1" applyFont="1" applyFill="1" applyBorder="1" applyAlignment="1">
      <alignment horizontal="left" vertical="top"/>
    </xf>
    <xf numFmtId="0" fontId="4" fillId="0" borderId="0" xfId="58" applyNumberFormat="1" applyFont="1" applyFill="1" applyAlignment="1">
      <alignment vertical="top" wrapText="1"/>
      <protection/>
    </xf>
    <xf numFmtId="0" fontId="62" fillId="0" borderId="15" xfId="0" applyFont="1" applyFill="1" applyBorder="1" applyAlignment="1">
      <alignment vertical="top"/>
    </xf>
    <xf numFmtId="0" fontId="63" fillId="0" borderId="15" xfId="0" applyFont="1" applyFill="1" applyBorder="1" applyAlignment="1">
      <alignment horizontal="justify" vertical="top" wrapText="1"/>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1" xfId="58" applyNumberFormat="1" applyFont="1" applyFill="1" applyBorder="1" applyAlignment="1" applyProtection="1">
      <alignment horizontal="center" wrapText="1"/>
      <protection locked="0"/>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xf numFmtId="1" fontId="62" fillId="0" borderId="15" xfId="0" applyNumberFormat="1" applyFont="1" applyFill="1" applyBorder="1" applyAlignment="1">
      <alignment horizontal="left" vertical="top"/>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35"/>
  <sheetViews>
    <sheetView showGridLines="0" view="pageBreakPreview" zoomScaleNormal="85" zoomScaleSheetLayoutView="100" zoomScalePageLayoutView="0" workbookViewId="0" topLeftCell="A328">
      <selection activeCell="A334" sqref="A334"/>
    </sheetView>
  </sheetViews>
  <sheetFormatPr defaultColWidth="9.140625" defaultRowHeight="15"/>
  <cols>
    <col min="1" max="1" width="11.57421875" style="1" customWidth="1"/>
    <col min="2" max="2" width="52.57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8.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51</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75" customHeight="1">
      <c r="A5" s="68" t="s">
        <v>238</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239</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70.5" customHeight="1">
      <c r="A8" s="11" t="s">
        <v>42</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4" t="s">
        <v>48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5">
      <c r="A12" s="16">
        <v>1</v>
      </c>
      <c r="B12" s="16">
        <v>2</v>
      </c>
      <c r="C12" s="37">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6">
        <v>8</v>
      </c>
      <c r="IE12" s="18"/>
      <c r="IF12" s="18"/>
      <c r="IG12" s="18"/>
      <c r="IH12" s="18"/>
      <c r="II12" s="18"/>
    </row>
    <row r="13" spans="1:243" s="21" customFormat="1" ht="16.5" customHeight="1">
      <c r="A13" s="33">
        <v>1</v>
      </c>
      <c r="B13" s="34" t="s">
        <v>59</v>
      </c>
      <c r="C13" s="35"/>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59</v>
      </c>
      <c r="IE13" s="22"/>
      <c r="IF13" s="22" t="s">
        <v>33</v>
      </c>
      <c r="IG13" s="22" t="s">
        <v>34</v>
      </c>
      <c r="IH13" s="22">
        <v>10</v>
      </c>
      <c r="II13" s="22" t="s">
        <v>35</v>
      </c>
    </row>
    <row r="14" spans="1:243" s="21" customFormat="1" ht="141.75">
      <c r="A14" s="33">
        <v>1.01</v>
      </c>
      <c r="B14" s="34" t="s">
        <v>61</v>
      </c>
      <c r="C14" s="35"/>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61</v>
      </c>
      <c r="IE14" s="22"/>
      <c r="IF14" s="22"/>
      <c r="IG14" s="22"/>
      <c r="IH14" s="22"/>
      <c r="II14" s="22"/>
    </row>
    <row r="15" spans="1:243" s="21" customFormat="1" ht="28.5">
      <c r="A15" s="33">
        <v>1.02</v>
      </c>
      <c r="B15" s="34" t="s">
        <v>62</v>
      </c>
      <c r="C15" s="35"/>
      <c r="D15" s="35">
        <v>2.5</v>
      </c>
      <c r="E15" s="61" t="s">
        <v>58</v>
      </c>
      <c r="F15" s="65">
        <v>221.22</v>
      </c>
      <c r="G15" s="38"/>
      <c r="H15" s="38"/>
      <c r="I15" s="39" t="s">
        <v>36</v>
      </c>
      <c r="J15" s="40">
        <f aca="true" t="shared" si="0" ref="J15:J30">IF(I15="Less(-)",-1,1)</f>
        <v>1</v>
      </c>
      <c r="K15" s="38" t="s">
        <v>37</v>
      </c>
      <c r="L15" s="38" t="s">
        <v>4</v>
      </c>
      <c r="M15" s="41"/>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 aca="true" t="shared" si="1" ref="BA15:BA30">total_amount_ba($B$2,$D$2,D15,F15,J15,K15,M15)</f>
        <v>553.05</v>
      </c>
      <c r="BB15" s="52">
        <f aca="true" t="shared" si="2" ref="BB15:BB30">BA15+SUM(N15:AZ15)</f>
        <v>553.05</v>
      </c>
      <c r="BC15" s="60" t="str">
        <f aca="true" t="shared" si="3" ref="BC15:BC30">SpellNumber(L15,BB15)</f>
        <v>INR  Five Hundred &amp; Fifty Three  and Paise Five Only</v>
      </c>
      <c r="IA15" s="21">
        <v>1.02</v>
      </c>
      <c r="IB15" s="21" t="s">
        <v>62</v>
      </c>
      <c r="ID15" s="21">
        <v>2.5</v>
      </c>
      <c r="IE15" s="22" t="s">
        <v>58</v>
      </c>
      <c r="IF15" s="22"/>
      <c r="IG15" s="22"/>
      <c r="IH15" s="22"/>
      <c r="II15" s="22"/>
    </row>
    <row r="16" spans="1:243" s="21" customFormat="1" ht="126" customHeight="1">
      <c r="A16" s="63">
        <v>1.03</v>
      </c>
      <c r="B16" s="34" t="s">
        <v>63</v>
      </c>
      <c r="C16" s="35"/>
      <c r="D16" s="70"/>
      <c r="E16" s="70"/>
      <c r="F16" s="70"/>
      <c r="G16" s="70"/>
      <c r="H16" s="70"/>
      <c r="I16" s="70"/>
      <c r="J16" s="70"/>
      <c r="K16" s="70"/>
      <c r="L16" s="70"/>
      <c r="M16" s="70"/>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A16" s="21">
        <v>1.03</v>
      </c>
      <c r="IB16" s="21" t="s">
        <v>63</v>
      </c>
      <c r="IE16" s="22"/>
      <c r="IF16" s="22"/>
      <c r="IG16" s="22"/>
      <c r="IH16" s="22"/>
      <c r="II16" s="22"/>
    </row>
    <row r="17" spans="1:243" s="21" customFormat="1" ht="15.75">
      <c r="A17" s="33">
        <v>1.04</v>
      </c>
      <c r="B17" s="34" t="s">
        <v>60</v>
      </c>
      <c r="C17" s="35"/>
      <c r="D17" s="70"/>
      <c r="E17" s="70"/>
      <c r="F17" s="70"/>
      <c r="G17" s="70"/>
      <c r="H17" s="70"/>
      <c r="I17" s="70"/>
      <c r="J17" s="70"/>
      <c r="K17" s="70"/>
      <c r="L17" s="70"/>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A17" s="21">
        <v>1.04</v>
      </c>
      <c r="IB17" s="21" t="s">
        <v>60</v>
      </c>
      <c r="IE17" s="22"/>
      <c r="IF17" s="22"/>
      <c r="IG17" s="22"/>
      <c r="IH17" s="22"/>
      <c r="II17" s="22"/>
    </row>
    <row r="18" spans="1:243" s="21" customFormat="1" ht="42.75">
      <c r="A18" s="33">
        <v>1.05</v>
      </c>
      <c r="B18" s="34" t="s">
        <v>64</v>
      </c>
      <c r="C18" s="35"/>
      <c r="D18" s="35">
        <v>12</v>
      </c>
      <c r="E18" s="61" t="s">
        <v>54</v>
      </c>
      <c r="F18" s="65">
        <v>319.33</v>
      </c>
      <c r="G18" s="38"/>
      <c r="H18" s="38"/>
      <c r="I18" s="39" t="s">
        <v>36</v>
      </c>
      <c r="J18" s="40">
        <f t="shared" si="0"/>
        <v>1</v>
      </c>
      <c r="K18" s="38" t="s">
        <v>37</v>
      </c>
      <c r="L18" s="38" t="s">
        <v>4</v>
      </c>
      <c r="M18" s="41"/>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1">
        <f t="shared" si="1"/>
        <v>3831.96</v>
      </c>
      <c r="BB18" s="52">
        <f t="shared" si="2"/>
        <v>3831.96</v>
      </c>
      <c r="BC18" s="60" t="str">
        <f t="shared" si="3"/>
        <v>INR  Three Thousand Eight Hundred &amp; Thirty One  and Paise Ninety Six Only</v>
      </c>
      <c r="IA18" s="21">
        <v>1.05</v>
      </c>
      <c r="IB18" s="21" t="s">
        <v>64</v>
      </c>
      <c r="ID18" s="21">
        <v>12</v>
      </c>
      <c r="IE18" s="22" t="s">
        <v>54</v>
      </c>
      <c r="IF18" s="22"/>
      <c r="IG18" s="22"/>
      <c r="IH18" s="22"/>
      <c r="II18" s="22"/>
    </row>
    <row r="19" spans="1:243" s="21" customFormat="1" ht="78" customHeight="1">
      <c r="A19" s="33">
        <v>1.06</v>
      </c>
      <c r="B19" s="34" t="s">
        <v>65</v>
      </c>
      <c r="C19" s="35"/>
      <c r="D19" s="35">
        <v>23</v>
      </c>
      <c r="E19" s="61" t="s">
        <v>58</v>
      </c>
      <c r="F19" s="65">
        <v>192.59</v>
      </c>
      <c r="G19" s="38"/>
      <c r="H19" s="38"/>
      <c r="I19" s="39" t="s">
        <v>36</v>
      </c>
      <c r="J19" s="40">
        <f t="shared" si="0"/>
        <v>1</v>
      </c>
      <c r="K19" s="38" t="s">
        <v>37</v>
      </c>
      <c r="L19" s="38" t="s">
        <v>4</v>
      </c>
      <c r="M19" s="41"/>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f t="shared" si="1"/>
        <v>4429.57</v>
      </c>
      <c r="BB19" s="52">
        <f t="shared" si="2"/>
        <v>4429.57</v>
      </c>
      <c r="BC19" s="60" t="str">
        <f t="shared" si="3"/>
        <v>INR  Four Thousand Four Hundred &amp; Twenty Nine  and Paise Fifty Seven Only</v>
      </c>
      <c r="IA19" s="21">
        <v>1.06</v>
      </c>
      <c r="IB19" s="21" t="s">
        <v>65</v>
      </c>
      <c r="ID19" s="21">
        <v>23</v>
      </c>
      <c r="IE19" s="22" t="s">
        <v>58</v>
      </c>
      <c r="IF19" s="22"/>
      <c r="IG19" s="22"/>
      <c r="IH19" s="22"/>
      <c r="II19" s="22"/>
    </row>
    <row r="20" spans="1:243" s="21" customFormat="1" ht="63.75" customHeight="1">
      <c r="A20" s="33">
        <v>1.07</v>
      </c>
      <c r="B20" s="34" t="s">
        <v>66</v>
      </c>
      <c r="C20" s="35"/>
      <c r="D20" s="70"/>
      <c r="E20" s="70"/>
      <c r="F20" s="70"/>
      <c r="G20" s="70"/>
      <c r="H20" s="70"/>
      <c r="I20" s="70"/>
      <c r="J20" s="70"/>
      <c r="K20" s="70"/>
      <c r="L20" s="70"/>
      <c r="M20" s="70"/>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IA20" s="21">
        <v>1.07</v>
      </c>
      <c r="IB20" s="21" t="s">
        <v>66</v>
      </c>
      <c r="IE20" s="22"/>
      <c r="IF20" s="22"/>
      <c r="IG20" s="22"/>
      <c r="IH20" s="22"/>
      <c r="II20" s="22"/>
    </row>
    <row r="21" spans="1:243" s="21" customFormat="1" ht="42.75">
      <c r="A21" s="33">
        <v>1.08</v>
      </c>
      <c r="B21" s="34" t="s">
        <v>60</v>
      </c>
      <c r="C21" s="35"/>
      <c r="D21" s="35">
        <v>550</v>
      </c>
      <c r="E21" s="61" t="s">
        <v>45</v>
      </c>
      <c r="F21" s="65">
        <v>21.35</v>
      </c>
      <c r="G21" s="38"/>
      <c r="H21" s="38"/>
      <c r="I21" s="39" t="s">
        <v>36</v>
      </c>
      <c r="J21" s="40">
        <f t="shared" si="0"/>
        <v>1</v>
      </c>
      <c r="K21" s="38" t="s">
        <v>37</v>
      </c>
      <c r="L21" s="38" t="s">
        <v>4</v>
      </c>
      <c r="M21" s="41"/>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1">
        <f t="shared" si="1"/>
        <v>11742.5</v>
      </c>
      <c r="BB21" s="52">
        <f t="shared" si="2"/>
        <v>11742.5</v>
      </c>
      <c r="BC21" s="60" t="str">
        <f t="shared" si="3"/>
        <v>INR  Eleven Thousand Seven Hundred &amp; Forty Two  and Paise Fifty Only</v>
      </c>
      <c r="IA21" s="21">
        <v>1.08</v>
      </c>
      <c r="IB21" s="21" t="s">
        <v>60</v>
      </c>
      <c r="ID21" s="21">
        <v>550</v>
      </c>
      <c r="IE21" s="22" t="s">
        <v>45</v>
      </c>
      <c r="IF21" s="22"/>
      <c r="IG21" s="22"/>
      <c r="IH21" s="22"/>
      <c r="II21" s="22"/>
    </row>
    <row r="22" spans="1:243" s="21" customFormat="1" ht="15.75">
      <c r="A22" s="33">
        <v>2</v>
      </c>
      <c r="B22" s="34" t="s">
        <v>67</v>
      </c>
      <c r="C22" s="35"/>
      <c r="D22" s="70"/>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IA22" s="21">
        <v>2</v>
      </c>
      <c r="IB22" s="21" t="s">
        <v>67</v>
      </c>
      <c r="IE22" s="22"/>
      <c r="IF22" s="22"/>
      <c r="IG22" s="22"/>
      <c r="IH22" s="22"/>
      <c r="II22" s="22"/>
    </row>
    <row r="23" spans="1:243" s="21" customFormat="1" ht="48.75" customHeight="1">
      <c r="A23" s="33">
        <v>2.01</v>
      </c>
      <c r="B23" s="34" t="s">
        <v>68</v>
      </c>
      <c r="C23" s="35"/>
      <c r="D23" s="70"/>
      <c r="E23" s="70"/>
      <c r="F23" s="70"/>
      <c r="G23" s="70"/>
      <c r="H23" s="70"/>
      <c r="I23" s="70"/>
      <c r="J23" s="70"/>
      <c r="K23" s="70"/>
      <c r="L23" s="70"/>
      <c r="M23" s="70"/>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IA23" s="21">
        <v>2.01</v>
      </c>
      <c r="IB23" s="21" t="s">
        <v>68</v>
      </c>
      <c r="IE23" s="22"/>
      <c r="IF23" s="22"/>
      <c r="IG23" s="22"/>
      <c r="IH23" s="22"/>
      <c r="II23" s="22"/>
    </row>
    <row r="24" spans="1:243" s="21" customFormat="1" ht="63">
      <c r="A24" s="63">
        <v>2.02</v>
      </c>
      <c r="B24" s="34" t="s">
        <v>240</v>
      </c>
      <c r="C24" s="35"/>
      <c r="D24" s="35">
        <v>6.48</v>
      </c>
      <c r="E24" s="61" t="s">
        <v>58</v>
      </c>
      <c r="F24" s="65">
        <v>5488.03</v>
      </c>
      <c r="G24" s="38"/>
      <c r="H24" s="38"/>
      <c r="I24" s="39" t="s">
        <v>36</v>
      </c>
      <c r="J24" s="40">
        <f t="shared" si="0"/>
        <v>1</v>
      </c>
      <c r="K24" s="38" t="s">
        <v>37</v>
      </c>
      <c r="L24" s="38" t="s">
        <v>4</v>
      </c>
      <c r="M24" s="41"/>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1">
        <f t="shared" si="1"/>
        <v>35562.43</v>
      </c>
      <c r="BB24" s="52">
        <f t="shared" si="2"/>
        <v>35562.43</v>
      </c>
      <c r="BC24" s="60" t="str">
        <f t="shared" si="3"/>
        <v>INR  Thirty Five Thousand Five Hundred &amp; Sixty Two  and Paise Forty Three Only</v>
      </c>
      <c r="IA24" s="21">
        <v>2.02</v>
      </c>
      <c r="IB24" s="21" t="s">
        <v>240</v>
      </c>
      <c r="ID24" s="21">
        <v>6.48</v>
      </c>
      <c r="IE24" s="22" t="s">
        <v>58</v>
      </c>
      <c r="IF24" s="22"/>
      <c r="IG24" s="22"/>
      <c r="IH24" s="22"/>
      <c r="II24" s="22"/>
    </row>
    <row r="25" spans="1:243" s="21" customFormat="1" ht="109.5" customHeight="1">
      <c r="A25" s="63">
        <v>2.03</v>
      </c>
      <c r="B25" s="34" t="s">
        <v>241</v>
      </c>
      <c r="C25" s="35"/>
      <c r="D25" s="70"/>
      <c r="E25" s="70"/>
      <c r="F25" s="70"/>
      <c r="G25" s="70"/>
      <c r="H25" s="70"/>
      <c r="I25" s="70"/>
      <c r="J25" s="70"/>
      <c r="K25" s="70"/>
      <c r="L25" s="70"/>
      <c r="M25" s="70"/>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IA25" s="21">
        <v>2.03</v>
      </c>
      <c r="IB25" s="21" t="s">
        <v>241</v>
      </c>
      <c r="IE25" s="22"/>
      <c r="IF25" s="22"/>
      <c r="IG25" s="22"/>
      <c r="IH25" s="22"/>
      <c r="II25" s="22"/>
    </row>
    <row r="26" spans="1:243" s="21" customFormat="1" ht="47.25" customHeight="1">
      <c r="A26" s="33">
        <v>2.04</v>
      </c>
      <c r="B26" s="34" t="s">
        <v>242</v>
      </c>
      <c r="C26" s="35"/>
      <c r="D26" s="35">
        <v>10.95</v>
      </c>
      <c r="E26" s="61" t="s">
        <v>58</v>
      </c>
      <c r="F26" s="65">
        <v>7500.66</v>
      </c>
      <c r="G26" s="38"/>
      <c r="H26" s="38"/>
      <c r="I26" s="39" t="s">
        <v>36</v>
      </c>
      <c r="J26" s="40">
        <f t="shared" si="0"/>
        <v>1</v>
      </c>
      <c r="K26" s="38" t="s">
        <v>37</v>
      </c>
      <c r="L26" s="38" t="s">
        <v>4</v>
      </c>
      <c r="M26" s="41"/>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1">
        <f t="shared" si="1"/>
        <v>82132.23</v>
      </c>
      <c r="BB26" s="52">
        <f t="shared" si="2"/>
        <v>82132.23</v>
      </c>
      <c r="BC26" s="60" t="str">
        <f t="shared" si="3"/>
        <v>INR  Eighty Two Thousand One Hundred &amp; Thirty Two  and Paise Twenty Three Only</v>
      </c>
      <c r="IA26" s="21">
        <v>2.04</v>
      </c>
      <c r="IB26" s="21" t="s">
        <v>242</v>
      </c>
      <c r="ID26" s="21">
        <v>10.95</v>
      </c>
      <c r="IE26" s="22" t="s">
        <v>58</v>
      </c>
      <c r="IF26" s="22"/>
      <c r="IG26" s="22"/>
      <c r="IH26" s="22"/>
      <c r="II26" s="22"/>
    </row>
    <row r="27" spans="1:243" s="21" customFormat="1" ht="63" customHeight="1">
      <c r="A27" s="33">
        <v>2.05</v>
      </c>
      <c r="B27" s="34" t="s">
        <v>243</v>
      </c>
      <c r="C27" s="35"/>
      <c r="D27" s="35">
        <v>21</v>
      </c>
      <c r="E27" s="61" t="s">
        <v>45</v>
      </c>
      <c r="F27" s="65">
        <v>305.04</v>
      </c>
      <c r="G27" s="38"/>
      <c r="H27" s="38"/>
      <c r="I27" s="39" t="s">
        <v>36</v>
      </c>
      <c r="J27" s="40">
        <f t="shared" si="0"/>
        <v>1</v>
      </c>
      <c r="K27" s="38" t="s">
        <v>37</v>
      </c>
      <c r="L27" s="38" t="s">
        <v>4</v>
      </c>
      <c r="M27" s="41"/>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1">
        <f t="shared" si="1"/>
        <v>6405.84</v>
      </c>
      <c r="BB27" s="52">
        <f t="shared" si="2"/>
        <v>6405.84</v>
      </c>
      <c r="BC27" s="60" t="str">
        <f t="shared" si="3"/>
        <v>INR  Six Thousand Four Hundred &amp; Five  and Paise Eighty Four Only</v>
      </c>
      <c r="IA27" s="21">
        <v>2.05</v>
      </c>
      <c r="IB27" s="21" t="s">
        <v>243</v>
      </c>
      <c r="ID27" s="21">
        <v>21</v>
      </c>
      <c r="IE27" s="22" t="s">
        <v>45</v>
      </c>
      <c r="IF27" s="22"/>
      <c r="IG27" s="22"/>
      <c r="IH27" s="22"/>
      <c r="II27" s="22"/>
    </row>
    <row r="28" spans="1:243" s="21" customFormat="1" ht="46.5" customHeight="1">
      <c r="A28" s="33">
        <v>2.06</v>
      </c>
      <c r="B28" s="34" t="s">
        <v>244</v>
      </c>
      <c r="C28" s="35"/>
      <c r="D28" s="35">
        <v>2</v>
      </c>
      <c r="E28" s="61" t="s">
        <v>345</v>
      </c>
      <c r="F28" s="65">
        <v>49.58</v>
      </c>
      <c r="G28" s="38"/>
      <c r="H28" s="38"/>
      <c r="I28" s="39" t="s">
        <v>36</v>
      </c>
      <c r="J28" s="40">
        <f t="shared" si="0"/>
        <v>1</v>
      </c>
      <c r="K28" s="38" t="s">
        <v>37</v>
      </c>
      <c r="L28" s="38" t="s">
        <v>4</v>
      </c>
      <c r="M28" s="41"/>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1">
        <f t="shared" si="1"/>
        <v>99.16</v>
      </c>
      <c r="BB28" s="52">
        <f t="shared" si="2"/>
        <v>99.16</v>
      </c>
      <c r="BC28" s="60" t="str">
        <f t="shared" si="3"/>
        <v>INR  Ninety Nine and Paise Sixteen Only</v>
      </c>
      <c r="IA28" s="21">
        <v>2.06</v>
      </c>
      <c r="IB28" s="21" t="s">
        <v>244</v>
      </c>
      <c r="ID28" s="21">
        <v>2</v>
      </c>
      <c r="IE28" s="22" t="s">
        <v>345</v>
      </c>
      <c r="IF28" s="22"/>
      <c r="IG28" s="22"/>
      <c r="IH28" s="22"/>
      <c r="II28" s="22"/>
    </row>
    <row r="29" spans="1:243" s="21" customFormat="1" ht="78.75" customHeight="1">
      <c r="A29" s="63">
        <v>2.07</v>
      </c>
      <c r="B29" s="34" t="s">
        <v>245</v>
      </c>
      <c r="C29" s="35"/>
      <c r="D29" s="35">
        <v>21</v>
      </c>
      <c r="E29" s="61" t="s">
        <v>45</v>
      </c>
      <c r="F29" s="65">
        <v>96.045</v>
      </c>
      <c r="G29" s="38"/>
      <c r="H29" s="38"/>
      <c r="I29" s="39" t="s">
        <v>36</v>
      </c>
      <c r="J29" s="40">
        <f t="shared" si="0"/>
        <v>1</v>
      </c>
      <c r="K29" s="38" t="s">
        <v>37</v>
      </c>
      <c r="L29" s="38" t="s">
        <v>4</v>
      </c>
      <c r="M29" s="41"/>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1">
        <f t="shared" si="1"/>
        <v>2016.95</v>
      </c>
      <c r="BB29" s="52">
        <f t="shared" si="2"/>
        <v>2016.95</v>
      </c>
      <c r="BC29" s="60" t="str">
        <f t="shared" si="3"/>
        <v>INR  Two Thousand  &amp;Sixteen  and Paise Ninety Five Only</v>
      </c>
      <c r="IA29" s="21">
        <v>2.07</v>
      </c>
      <c r="IB29" s="21" t="s">
        <v>245</v>
      </c>
      <c r="ID29" s="21">
        <v>21</v>
      </c>
      <c r="IE29" s="22" t="s">
        <v>45</v>
      </c>
      <c r="IF29" s="22"/>
      <c r="IG29" s="22"/>
      <c r="IH29" s="22"/>
      <c r="II29" s="22"/>
    </row>
    <row r="30" spans="1:243" s="21" customFormat="1" ht="126.75" customHeight="1">
      <c r="A30" s="33">
        <v>2.08</v>
      </c>
      <c r="B30" s="34" t="s">
        <v>69</v>
      </c>
      <c r="C30" s="35"/>
      <c r="D30" s="35">
        <v>20.71</v>
      </c>
      <c r="E30" s="61" t="s">
        <v>45</v>
      </c>
      <c r="F30" s="62">
        <v>538.4</v>
      </c>
      <c r="G30" s="38"/>
      <c r="H30" s="38"/>
      <c r="I30" s="39" t="s">
        <v>36</v>
      </c>
      <c r="J30" s="40">
        <f t="shared" si="0"/>
        <v>1</v>
      </c>
      <c r="K30" s="38" t="s">
        <v>37</v>
      </c>
      <c r="L30" s="38" t="s">
        <v>4</v>
      </c>
      <c r="M30" s="41"/>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1">
        <f t="shared" si="1"/>
        <v>11150.26</v>
      </c>
      <c r="BB30" s="52">
        <f t="shared" si="2"/>
        <v>11150.26</v>
      </c>
      <c r="BC30" s="60" t="str">
        <f t="shared" si="3"/>
        <v>INR  Eleven Thousand One Hundred &amp; Fifty  and Paise Twenty Six Only</v>
      </c>
      <c r="IA30" s="21">
        <v>2.08</v>
      </c>
      <c r="IB30" s="21" t="s">
        <v>69</v>
      </c>
      <c r="ID30" s="21">
        <v>20.71</v>
      </c>
      <c r="IE30" s="22" t="s">
        <v>45</v>
      </c>
      <c r="IF30" s="22"/>
      <c r="IG30" s="22"/>
      <c r="IH30" s="22"/>
      <c r="II30" s="22"/>
    </row>
    <row r="31" spans="1:243" s="21" customFormat="1" ht="15.75">
      <c r="A31" s="33">
        <v>3</v>
      </c>
      <c r="B31" s="34" t="s">
        <v>70</v>
      </c>
      <c r="C31" s="35"/>
      <c r="D31" s="70"/>
      <c r="E31" s="70"/>
      <c r="F31" s="70"/>
      <c r="G31" s="70"/>
      <c r="H31" s="70"/>
      <c r="I31" s="70"/>
      <c r="J31" s="70"/>
      <c r="K31" s="70"/>
      <c r="L31" s="70"/>
      <c r="M31" s="70"/>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IA31" s="21">
        <v>3</v>
      </c>
      <c r="IB31" s="21" t="s">
        <v>70</v>
      </c>
      <c r="IE31" s="22"/>
      <c r="IF31" s="22"/>
      <c r="IG31" s="22"/>
      <c r="IH31" s="22"/>
      <c r="II31" s="22"/>
    </row>
    <row r="32" spans="1:243" s="21" customFormat="1" ht="34.5" customHeight="1">
      <c r="A32" s="33">
        <v>3.01</v>
      </c>
      <c r="B32" s="34" t="s">
        <v>228</v>
      </c>
      <c r="C32" s="35"/>
      <c r="D32" s="70"/>
      <c r="E32" s="70"/>
      <c r="F32" s="70"/>
      <c r="G32" s="70"/>
      <c r="H32" s="70"/>
      <c r="I32" s="70"/>
      <c r="J32" s="70"/>
      <c r="K32" s="70"/>
      <c r="L32" s="70"/>
      <c r="M32" s="70"/>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IA32" s="21">
        <v>3.01</v>
      </c>
      <c r="IB32" s="21" t="s">
        <v>228</v>
      </c>
      <c r="IE32" s="22"/>
      <c r="IF32" s="22"/>
      <c r="IG32" s="22"/>
      <c r="IH32" s="22"/>
      <c r="II32" s="22"/>
    </row>
    <row r="33" spans="1:243" s="21" customFormat="1" ht="141" customHeight="1">
      <c r="A33" s="33">
        <v>3.02</v>
      </c>
      <c r="B33" s="34" t="s">
        <v>246</v>
      </c>
      <c r="C33" s="35"/>
      <c r="D33" s="35">
        <v>13</v>
      </c>
      <c r="E33" s="61" t="s">
        <v>58</v>
      </c>
      <c r="F33" s="65">
        <v>8560.98</v>
      </c>
      <c r="G33" s="38"/>
      <c r="H33" s="38"/>
      <c r="I33" s="39" t="s">
        <v>36</v>
      </c>
      <c r="J33" s="40">
        <f aca="true" t="shared" si="4" ref="J33:J53">IF(I33="Less(-)",-1,1)</f>
        <v>1</v>
      </c>
      <c r="K33" s="38" t="s">
        <v>37</v>
      </c>
      <c r="L33" s="38" t="s">
        <v>4</v>
      </c>
      <c r="M33" s="41"/>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1">
        <f aca="true" t="shared" si="5" ref="BA33:BA53">total_amount_ba($B$2,$D$2,D33,F33,J33,K33,M33)</f>
        <v>111292.74</v>
      </c>
      <c r="BB33" s="52">
        <f aca="true" t="shared" si="6" ref="BB33:BB53">BA33+SUM(N33:AZ33)</f>
        <v>111292.74</v>
      </c>
      <c r="BC33" s="60" t="str">
        <f aca="true" t="shared" si="7" ref="BC33:BC53">SpellNumber(L33,BB33)</f>
        <v>INR  One Lakh Eleven Thousand Two Hundred &amp; Ninety Two  and Paise Seventy Four Only</v>
      </c>
      <c r="IA33" s="21">
        <v>3.02</v>
      </c>
      <c r="IB33" s="21" t="s">
        <v>246</v>
      </c>
      <c r="ID33" s="21">
        <v>13</v>
      </c>
      <c r="IE33" s="22" t="s">
        <v>58</v>
      </c>
      <c r="IF33" s="22"/>
      <c r="IG33" s="22"/>
      <c r="IH33" s="22"/>
      <c r="II33" s="22"/>
    </row>
    <row r="34" spans="1:243" s="21" customFormat="1" ht="31.5">
      <c r="A34" s="33">
        <v>3.03</v>
      </c>
      <c r="B34" s="34" t="s">
        <v>71</v>
      </c>
      <c r="C34" s="35"/>
      <c r="D34" s="70"/>
      <c r="E34" s="70"/>
      <c r="F34" s="70"/>
      <c r="G34" s="70"/>
      <c r="H34" s="70"/>
      <c r="I34" s="70"/>
      <c r="J34" s="70"/>
      <c r="K34" s="70"/>
      <c r="L34" s="70"/>
      <c r="M34" s="70"/>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IA34" s="21">
        <v>3.03</v>
      </c>
      <c r="IB34" s="21" t="s">
        <v>71</v>
      </c>
      <c r="IE34" s="22"/>
      <c r="IF34" s="22"/>
      <c r="IG34" s="22"/>
      <c r="IH34" s="22"/>
      <c r="II34" s="22"/>
    </row>
    <row r="35" spans="1:243" s="21" customFormat="1" ht="42.75">
      <c r="A35" s="63">
        <v>3.04</v>
      </c>
      <c r="B35" s="34" t="s">
        <v>247</v>
      </c>
      <c r="C35" s="35"/>
      <c r="D35" s="35">
        <v>6</v>
      </c>
      <c r="E35" s="61" t="s">
        <v>45</v>
      </c>
      <c r="F35" s="65">
        <v>545.68</v>
      </c>
      <c r="G35" s="38"/>
      <c r="H35" s="38"/>
      <c r="I35" s="39" t="s">
        <v>36</v>
      </c>
      <c r="J35" s="40">
        <f t="shared" si="4"/>
        <v>1</v>
      </c>
      <c r="K35" s="38" t="s">
        <v>37</v>
      </c>
      <c r="L35" s="38" t="s">
        <v>4</v>
      </c>
      <c r="M35" s="41"/>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1">
        <f t="shared" si="5"/>
        <v>3274.08</v>
      </c>
      <c r="BB35" s="52">
        <f t="shared" si="6"/>
        <v>3274.08</v>
      </c>
      <c r="BC35" s="60" t="str">
        <f t="shared" si="7"/>
        <v>INR  Three Thousand Two Hundred &amp; Seventy Four  and Paise Eight Only</v>
      </c>
      <c r="IA35" s="21">
        <v>3.04</v>
      </c>
      <c r="IB35" s="21" t="s">
        <v>247</v>
      </c>
      <c r="ID35" s="21">
        <v>6</v>
      </c>
      <c r="IE35" s="22" t="s">
        <v>45</v>
      </c>
      <c r="IF35" s="22"/>
      <c r="IG35" s="22"/>
      <c r="IH35" s="22"/>
      <c r="II35" s="22"/>
    </row>
    <row r="36" spans="1:243" s="21" customFormat="1" ht="15.75">
      <c r="A36" s="33">
        <v>3.05</v>
      </c>
      <c r="B36" s="34" t="s">
        <v>72</v>
      </c>
      <c r="C36" s="35"/>
      <c r="D36" s="70"/>
      <c r="E36" s="70"/>
      <c r="F36" s="70"/>
      <c r="G36" s="70"/>
      <c r="H36" s="70"/>
      <c r="I36" s="70"/>
      <c r="J36" s="70"/>
      <c r="K36" s="70"/>
      <c r="L36" s="70"/>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IA36" s="21">
        <v>3.05</v>
      </c>
      <c r="IB36" s="21" t="s">
        <v>72</v>
      </c>
      <c r="IE36" s="22"/>
      <c r="IF36" s="22"/>
      <c r="IG36" s="22"/>
      <c r="IH36" s="22"/>
      <c r="II36" s="22"/>
    </row>
    <row r="37" spans="1:243" s="21" customFormat="1" ht="28.5">
      <c r="A37" s="33">
        <v>3.06</v>
      </c>
      <c r="B37" s="34" t="s">
        <v>73</v>
      </c>
      <c r="C37" s="35"/>
      <c r="D37" s="35">
        <v>316</v>
      </c>
      <c r="E37" s="61" t="s">
        <v>54</v>
      </c>
      <c r="F37" s="65">
        <v>151.91</v>
      </c>
      <c r="G37" s="38"/>
      <c r="H37" s="38"/>
      <c r="I37" s="39" t="s">
        <v>36</v>
      </c>
      <c r="J37" s="40">
        <f t="shared" si="4"/>
        <v>1</v>
      </c>
      <c r="K37" s="38" t="s">
        <v>37</v>
      </c>
      <c r="L37" s="38" t="s">
        <v>4</v>
      </c>
      <c r="M37" s="41"/>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1">
        <f t="shared" si="5"/>
        <v>48003.56</v>
      </c>
      <c r="BB37" s="52">
        <f t="shared" si="6"/>
        <v>48003.56</v>
      </c>
      <c r="BC37" s="60" t="str">
        <f t="shared" si="7"/>
        <v>INR  Forty Eight Thousand  &amp;Three  and Paise Fifty Six Only</v>
      </c>
      <c r="IA37" s="21">
        <v>3.06</v>
      </c>
      <c r="IB37" s="21" t="s">
        <v>73</v>
      </c>
      <c r="ID37" s="21">
        <v>316</v>
      </c>
      <c r="IE37" s="22" t="s">
        <v>54</v>
      </c>
      <c r="IF37" s="22"/>
      <c r="IG37" s="22"/>
      <c r="IH37" s="22"/>
      <c r="II37" s="22"/>
    </row>
    <row r="38" spans="1:243" s="21" customFormat="1" ht="79.5" customHeight="1">
      <c r="A38" s="63">
        <v>3.07</v>
      </c>
      <c r="B38" s="34" t="s">
        <v>229</v>
      </c>
      <c r="C38" s="35"/>
      <c r="D38" s="70"/>
      <c r="E38" s="70"/>
      <c r="F38" s="70"/>
      <c r="G38" s="70"/>
      <c r="H38" s="70"/>
      <c r="I38" s="70"/>
      <c r="J38" s="70"/>
      <c r="K38" s="70"/>
      <c r="L38" s="70"/>
      <c r="M38" s="70"/>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IA38" s="21">
        <v>3.07</v>
      </c>
      <c r="IB38" s="21" t="s">
        <v>229</v>
      </c>
      <c r="IE38" s="22"/>
      <c r="IF38" s="22"/>
      <c r="IG38" s="22"/>
      <c r="IH38" s="22"/>
      <c r="II38" s="22"/>
    </row>
    <row r="39" spans="1:243" s="21" customFormat="1" ht="33" customHeight="1">
      <c r="A39" s="33">
        <v>3.08</v>
      </c>
      <c r="B39" s="34" t="s">
        <v>230</v>
      </c>
      <c r="C39" s="35"/>
      <c r="D39" s="35">
        <v>35</v>
      </c>
      <c r="E39" s="61" t="s">
        <v>45</v>
      </c>
      <c r="F39" s="65">
        <v>252.08</v>
      </c>
      <c r="G39" s="38"/>
      <c r="H39" s="38"/>
      <c r="I39" s="39" t="s">
        <v>36</v>
      </c>
      <c r="J39" s="40">
        <f t="shared" si="4"/>
        <v>1</v>
      </c>
      <c r="K39" s="38" t="s">
        <v>37</v>
      </c>
      <c r="L39" s="38" t="s">
        <v>4</v>
      </c>
      <c r="M39" s="41"/>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1">
        <f t="shared" si="5"/>
        <v>8822.8</v>
      </c>
      <c r="BB39" s="52">
        <f t="shared" si="6"/>
        <v>8822.8</v>
      </c>
      <c r="BC39" s="60" t="str">
        <f t="shared" si="7"/>
        <v>INR  Eight Thousand Eight Hundred &amp; Twenty Two  and Paise Eighty Only</v>
      </c>
      <c r="IA39" s="21">
        <v>3.08</v>
      </c>
      <c r="IB39" s="21" t="s">
        <v>230</v>
      </c>
      <c r="ID39" s="21">
        <v>35</v>
      </c>
      <c r="IE39" s="22" t="s">
        <v>45</v>
      </c>
      <c r="IF39" s="22"/>
      <c r="IG39" s="22"/>
      <c r="IH39" s="22"/>
      <c r="II39" s="22"/>
    </row>
    <row r="40" spans="1:243" s="21" customFormat="1" ht="49.5" customHeight="1">
      <c r="A40" s="33">
        <v>3.09</v>
      </c>
      <c r="B40" s="34" t="s">
        <v>75</v>
      </c>
      <c r="C40" s="35"/>
      <c r="D40" s="70"/>
      <c r="E40" s="70"/>
      <c r="F40" s="70"/>
      <c r="G40" s="70"/>
      <c r="H40" s="70"/>
      <c r="I40" s="70"/>
      <c r="J40" s="70"/>
      <c r="K40" s="70"/>
      <c r="L40" s="70"/>
      <c r="M40" s="70"/>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IA40" s="21">
        <v>3.09</v>
      </c>
      <c r="IB40" s="21" t="s">
        <v>75</v>
      </c>
      <c r="IE40" s="22"/>
      <c r="IF40" s="22"/>
      <c r="IG40" s="22"/>
      <c r="IH40" s="22"/>
      <c r="II40" s="22"/>
    </row>
    <row r="41" spans="1:243" s="21" customFormat="1" ht="42.75">
      <c r="A41" s="63">
        <v>3.1</v>
      </c>
      <c r="B41" s="34" t="s">
        <v>74</v>
      </c>
      <c r="C41" s="35"/>
      <c r="D41" s="35">
        <v>2950</v>
      </c>
      <c r="E41" s="61" t="s">
        <v>223</v>
      </c>
      <c r="F41" s="65">
        <v>73.21</v>
      </c>
      <c r="G41" s="38"/>
      <c r="H41" s="38"/>
      <c r="I41" s="39" t="s">
        <v>36</v>
      </c>
      <c r="J41" s="40">
        <f t="shared" si="4"/>
        <v>1</v>
      </c>
      <c r="K41" s="38" t="s">
        <v>37</v>
      </c>
      <c r="L41" s="38" t="s">
        <v>4</v>
      </c>
      <c r="M41" s="41"/>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1">
        <f t="shared" si="5"/>
        <v>215969.5</v>
      </c>
      <c r="BB41" s="52">
        <f t="shared" si="6"/>
        <v>215969.5</v>
      </c>
      <c r="BC41" s="60" t="str">
        <f t="shared" si="7"/>
        <v>INR  Two Lakh Fifteen Thousand Nine Hundred &amp; Sixty Nine  and Paise Fifty Only</v>
      </c>
      <c r="IA41" s="21">
        <v>3.1</v>
      </c>
      <c r="IB41" s="21" t="s">
        <v>74</v>
      </c>
      <c r="ID41" s="21">
        <v>2950</v>
      </c>
      <c r="IE41" s="22" t="s">
        <v>223</v>
      </c>
      <c r="IF41" s="22"/>
      <c r="IG41" s="22"/>
      <c r="IH41" s="22"/>
      <c r="II41" s="22"/>
    </row>
    <row r="42" spans="1:243" s="21" customFormat="1" ht="33" customHeight="1">
      <c r="A42" s="63">
        <v>3.11</v>
      </c>
      <c r="B42" s="34" t="s">
        <v>76</v>
      </c>
      <c r="C42" s="35"/>
      <c r="D42" s="35">
        <v>350</v>
      </c>
      <c r="E42" s="61" t="s">
        <v>54</v>
      </c>
      <c r="F42" s="65">
        <v>51.64</v>
      </c>
      <c r="G42" s="38"/>
      <c r="H42" s="38"/>
      <c r="I42" s="39" t="s">
        <v>36</v>
      </c>
      <c r="J42" s="40">
        <f t="shared" si="4"/>
        <v>1</v>
      </c>
      <c r="K42" s="38" t="s">
        <v>37</v>
      </c>
      <c r="L42" s="38" t="s">
        <v>4</v>
      </c>
      <c r="M42" s="41"/>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1">
        <f t="shared" si="5"/>
        <v>18074</v>
      </c>
      <c r="BB42" s="52">
        <f t="shared" si="6"/>
        <v>18074</v>
      </c>
      <c r="BC42" s="60" t="str">
        <f t="shared" si="7"/>
        <v>INR  Eighteen Thousand  &amp;Seventy Four  Only</v>
      </c>
      <c r="IA42" s="21">
        <v>3.11</v>
      </c>
      <c r="IB42" s="21" t="s">
        <v>76</v>
      </c>
      <c r="ID42" s="21">
        <v>350</v>
      </c>
      <c r="IE42" s="22" t="s">
        <v>54</v>
      </c>
      <c r="IF42" s="22"/>
      <c r="IG42" s="22"/>
      <c r="IH42" s="22"/>
      <c r="II42" s="22"/>
    </row>
    <row r="43" spans="1:243" s="21" customFormat="1" ht="15.75">
      <c r="A43" s="33">
        <v>4</v>
      </c>
      <c r="B43" s="34" t="s">
        <v>77</v>
      </c>
      <c r="C43" s="35"/>
      <c r="D43" s="70"/>
      <c r="E43" s="70"/>
      <c r="F43" s="70"/>
      <c r="G43" s="70"/>
      <c r="H43" s="70"/>
      <c r="I43" s="70"/>
      <c r="J43" s="70"/>
      <c r="K43" s="70"/>
      <c r="L43" s="70"/>
      <c r="M43" s="70"/>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IA43" s="21">
        <v>4</v>
      </c>
      <c r="IB43" s="21" t="s">
        <v>77</v>
      </c>
      <c r="IE43" s="22"/>
      <c r="IF43" s="22"/>
      <c r="IG43" s="22"/>
      <c r="IH43" s="22"/>
      <c r="II43" s="22"/>
    </row>
    <row r="44" spans="1:243" s="21" customFormat="1" ht="31.5" customHeight="1">
      <c r="A44" s="33">
        <v>4.01</v>
      </c>
      <c r="B44" s="34" t="s">
        <v>231</v>
      </c>
      <c r="C44" s="35"/>
      <c r="D44" s="70"/>
      <c r="E44" s="70"/>
      <c r="F44" s="70"/>
      <c r="G44" s="70"/>
      <c r="H44" s="70"/>
      <c r="I44" s="70"/>
      <c r="J44" s="70"/>
      <c r="K44" s="70"/>
      <c r="L44" s="70"/>
      <c r="M44" s="70"/>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IA44" s="21">
        <v>4.01</v>
      </c>
      <c r="IB44" s="21" t="s">
        <v>231</v>
      </c>
      <c r="IE44" s="22"/>
      <c r="IF44" s="22"/>
      <c r="IG44" s="22"/>
      <c r="IH44" s="22"/>
      <c r="II44" s="22"/>
    </row>
    <row r="45" spans="1:243" s="21" customFormat="1" ht="42.75">
      <c r="A45" s="33">
        <v>4.02</v>
      </c>
      <c r="B45" s="34" t="s">
        <v>232</v>
      </c>
      <c r="C45" s="35"/>
      <c r="D45" s="35">
        <v>1</v>
      </c>
      <c r="E45" s="61" t="s">
        <v>58</v>
      </c>
      <c r="F45" s="65">
        <v>4649.36</v>
      </c>
      <c r="G45" s="38"/>
      <c r="H45" s="38"/>
      <c r="I45" s="39" t="s">
        <v>36</v>
      </c>
      <c r="J45" s="40">
        <f t="shared" si="4"/>
        <v>1</v>
      </c>
      <c r="K45" s="38" t="s">
        <v>37</v>
      </c>
      <c r="L45" s="38" t="s">
        <v>4</v>
      </c>
      <c r="M45" s="41"/>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1">
        <f t="shared" si="5"/>
        <v>4649.36</v>
      </c>
      <c r="BB45" s="52">
        <f t="shared" si="6"/>
        <v>4649.36</v>
      </c>
      <c r="BC45" s="60" t="str">
        <f t="shared" si="7"/>
        <v>INR  Four Thousand Six Hundred &amp; Forty Nine  and Paise Thirty Six Only</v>
      </c>
      <c r="IA45" s="21">
        <v>4.02</v>
      </c>
      <c r="IB45" s="21" t="s">
        <v>232</v>
      </c>
      <c r="ID45" s="21">
        <v>1</v>
      </c>
      <c r="IE45" s="22" t="s">
        <v>58</v>
      </c>
      <c r="IF45" s="22"/>
      <c r="IG45" s="22"/>
      <c r="IH45" s="22"/>
      <c r="II45" s="22"/>
    </row>
    <row r="46" spans="1:243" s="21" customFormat="1" ht="49.5" customHeight="1">
      <c r="A46" s="33">
        <v>4.03</v>
      </c>
      <c r="B46" s="34" t="s">
        <v>79</v>
      </c>
      <c r="C46" s="35"/>
      <c r="D46" s="70"/>
      <c r="E46" s="70"/>
      <c r="F46" s="70"/>
      <c r="G46" s="70"/>
      <c r="H46" s="70"/>
      <c r="I46" s="70"/>
      <c r="J46" s="70"/>
      <c r="K46" s="70"/>
      <c r="L46" s="70"/>
      <c r="M46" s="70"/>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IA46" s="21">
        <v>4.03</v>
      </c>
      <c r="IB46" s="21" t="s">
        <v>79</v>
      </c>
      <c r="IE46" s="22"/>
      <c r="IF46" s="22"/>
      <c r="IG46" s="22"/>
      <c r="IH46" s="22"/>
      <c r="II46" s="22"/>
    </row>
    <row r="47" spans="1:243" s="21" customFormat="1" ht="42.75">
      <c r="A47" s="33">
        <v>4.04</v>
      </c>
      <c r="B47" s="34" t="s">
        <v>78</v>
      </c>
      <c r="C47" s="35"/>
      <c r="D47" s="35">
        <v>16.72</v>
      </c>
      <c r="E47" s="61" t="s">
        <v>58</v>
      </c>
      <c r="F47" s="65">
        <v>6655.37</v>
      </c>
      <c r="G47" s="38"/>
      <c r="H47" s="38"/>
      <c r="I47" s="39" t="s">
        <v>36</v>
      </c>
      <c r="J47" s="40">
        <f t="shared" si="4"/>
        <v>1</v>
      </c>
      <c r="K47" s="38" t="s">
        <v>37</v>
      </c>
      <c r="L47" s="38" t="s">
        <v>4</v>
      </c>
      <c r="M47" s="41"/>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1">
        <f t="shared" si="5"/>
        <v>111277.79</v>
      </c>
      <c r="BB47" s="52">
        <f t="shared" si="6"/>
        <v>111277.79</v>
      </c>
      <c r="BC47" s="60" t="str">
        <f t="shared" si="7"/>
        <v>INR  One Lakh Eleven Thousand Two Hundred &amp; Seventy Seven  and Paise Seventy Nine Only</v>
      </c>
      <c r="IA47" s="21">
        <v>4.04</v>
      </c>
      <c r="IB47" s="21" t="s">
        <v>78</v>
      </c>
      <c r="ID47" s="21">
        <v>16.72</v>
      </c>
      <c r="IE47" s="22" t="s">
        <v>58</v>
      </c>
      <c r="IF47" s="22"/>
      <c r="IG47" s="22"/>
      <c r="IH47" s="22"/>
      <c r="II47" s="22"/>
    </row>
    <row r="48" spans="1:243" s="21" customFormat="1" ht="62.25" customHeight="1">
      <c r="A48" s="33">
        <v>4.05</v>
      </c>
      <c r="B48" s="34" t="s">
        <v>248</v>
      </c>
      <c r="C48" s="35"/>
      <c r="D48" s="35">
        <v>8.5</v>
      </c>
      <c r="E48" s="61" t="s">
        <v>45</v>
      </c>
      <c r="F48" s="65">
        <v>657.39</v>
      </c>
      <c r="G48" s="38"/>
      <c r="H48" s="38"/>
      <c r="I48" s="39" t="s">
        <v>36</v>
      </c>
      <c r="J48" s="40">
        <f t="shared" si="4"/>
        <v>1</v>
      </c>
      <c r="K48" s="38" t="s">
        <v>37</v>
      </c>
      <c r="L48" s="38" t="s">
        <v>4</v>
      </c>
      <c r="M48" s="41"/>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1">
        <f t="shared" si="5"/>
        <v>5587.82</v>
      </c>
      <c r="BB48" s="52">
        <f t="shared" si="6"/>
        <v>5587.82</v>
      </c>
      <c r="BC48" s="60" t="str">
        <f t="shared" si="7"/>
        <v>INR  Five Thousand Five Hundred &amp; Eighty Seven  and Paise Eighty Two Only</v>
      </c>
      <c r="IA48" s="21">
        <v>4.05</v>
      </c>
      <c r="IB48" s="21" t="s">
        <v>248</v>
      </c>
      <c r="ID48" s="21">
        <v>8.5</v>
      </c>
      <c r="IE48" s="22" t="s">
        <v>45</v>
      </c>
      <c r="IF48" s="22"/>
      <c r="IG48" s="22"/>
      <c r="IH48" s="22"/>
      <c r="II48" s="22"/>
    </row>
    <row r="49" spans="1:243" s="21" customFormat="1" ht="46.5" customHeight="1">
      <c r="A49" s="33">
        <v>4.06</v>
      </c>
      <c r="B49" s="34" t="s">
        <v>80</v>
      </c>
      <c r="C49" s="35"/>
      <c r="D49" s="70"/>
      <c r="E49" s="70"/>
      <c r="F49" s="70"/>
      <c r="G49" s="70"/>
      <c r="H49" s="70"/>
      <c r="I49" s="70"/>
      <c r="J49" s="70"/>
      <c r="K49" s="70"/>
      <c r="L49" s="70"/>
      <c r="M49" s="70"/>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IA49" s="21">
        <v>4.06</v>
      </c>
      <c r="IB49" s="21" t="s">
        <v>80</v>
      </c>
      <c r="IE49" s="22"/>
      <c r="IF49" s="22"/>
      <c r="IG49" s="22"/>
      <c r="IH49" s="22"/>
      <c r="II49" s="22"/>
    </row>
    <row r="50" spans="1:243" s="21" customFormat="1" ht="32.25" customHeight="1">
      <c r="A50" s="33">
        <v>4.07</v>
      </c>
      <c r="B50" s="34" t="s">
        <v>81</v>
      </c>
      <c r="C50" s="35"/>
      <c r="D50" s="35">
        <v>39</v>
      </c>
      <c r="E50" s="61" t="s">
        <v>45</v>
      </c>
      <c r="F50" s="65">
        <v>817.27</v>
      </c>
      <c r="G50" s="38"/>
      <c r="H50" s="38"/>
      <c r="I50" s="39" t="s">
        <v>36</v>
      </c>
      <c r="J50" s="40">
        <f t="shared" si="4"/>
        <v>1</v>
      </c>
      <c r="K50" s="38" t="s">
        <v>37</v>
      </c>
      <c r="L50" s="38" t="s">
        <v>4</v>
      </c>
      <c r="M50" s="41"/>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1">
        <f t="shared" si="5"/>
        <v>31873.53</v>
      </c>
      <c r="BB50" s="52">
        <f t="shared" si="6"/>
        <v>31873.53</v>
      </c>
      <c r="BC50" s="60" t="str">
        <f t="shared" si="7"/>
        <v>INR  Thirty One Thousand Eight Hundred &amp; Seventy Three  and Paise Fifty Three Only</v>
      </c>
      <c r="IA50" s="21">
        <v>4.07</v>
      </c>
      <c r="IB50" s="21" t="s">
        <v>81</v>
      </c>
      <c r="ID50" s="21">
        <v>39</v>
      </c>
      <c r="IE50" s="22" t="s">
        <v>45</v>
      </c>
      <c r="IF50" s="22"/>
      <c r="IG50" s="22"/>
      <c r="IH50" s="22"/>
      <c r="II50" s="22"/>
    </row>
    <row r="51" spans="1:243" s="21" customFormat="1" ht="78.75" customHeight="1">
      <c r="A51" s="33">
        <v>4.08</v>
      </c>
      <c r="B51" s="34" t="s">
        <v>82</v>
      </c>
      <c r="C51" s="35"/>
      <c r="D51" s="70"/>
      <c r="E51" s="70"/>
      <c r="F51" s="70"/>
      <c r="G51" s="70"/>
      <c r="H51" s="70"/>
      <c r="I51" s="70"/>
      <c r="J51" s="70"/>
      <c r="K51" s="70"/>
      <c r="L51" s="70"/>
      <c r="M51" s="70"/>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IA51" s="21">
        <v>4.08</v>
      </c>
      <c r="IB51" s="21" t="s">
        <v>82</v>
      </c>
      <c r="IE51" s="22"/>
      <c r="IF51" s="22"/>
      <c r="IG51" s="22"/>
      <c r="IH51" s="22"/>
      <c r="II51" s="22"/>
    </row>
    <row r="52" spans="1:243" s="21" customFormat="1" ht="42.75">
      <c r="A52" s="33">
        <v>4.09</v>
      </c>
      <c r="B52" s="34" t="s">
        <v>83</v>
      </c>
      <c r="C52" s="35"/>
      <c r="D52" s="35">
        <v>28.13</v>
      </c>
      <c r="E52" s="61" t="s">
        <v>58</v>
      </c>
      <c r="F52" s="65">
        <v>6867.16</v>
      </c>
      <c r="G52" s="38"/>
      <c r="H52" s="38"/>
      <c r="I52" s="39" t="s">
        <v>36</v>
      </c>
      <c r="J52" s="40">
        <f t="shared" si="4"/>
        <v>1</v>
      </c>
      <c r="K52" s="38" t="s">
        <v>37</v>
      </c>
      <c r="L52" s="38" t="s">
        <v>4</v>
      </c>
      <c r="M52" s="41"/>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1">
        <f t="shared" si="5"/>
        <v>193173.21</v>
      </c>
      <c r="BB52" s="52">
        <f t="shared" si="6"/>
        <v>193173.21</v>
      </c>
      <c r="BC52" s="60" t="str">
        <f t="shared" si="7"/>
        <v>INR  One Lakh Ninety Three Thousand One Hundred &amp; Seventy Three  and Paise Twenty One Only</v>
      </c>
      <c r="IA52" s="21">
        <v>4.09</v>
      </c>
      <c r="IB52" s="21" t="s">
        <v>83</v>
      </c>
      <c r="ID52" s="21">
        <v>28.13</v>
      </c>
      <c r="IE52" s="22" t="s">
        <v>58</v>
      </c>
      <c r="IF52" s="22"/>
      <c r="IG52" s="22"/>
      <c r="IH52" s="22"/>
      <c r="II52" s="22"/>
    </row>
    <row r="53" spans="1:243" s="21" customFormat="1" ht="66" customHeight="1">
      <c r="A53" s="63">
        <v>4.1</v>
      </c>
      <c r="B53" s="34" t="s">
        <v>84</v>
      </c>
      <c r="C53" s="35"/>
      <c r="D53" s="35">
        <v>24.5</v>
      </c>
      <c r="E53" s="61" t="s">
        <v>54</v>
      </c>
      <c r="F53" s="65">
        <v>45.59</v>
      </c>
      <c r="G53" s="38"/>
      <c r="H53" s="38"/>
      <c r="I53" s="39" t="s">
        <v>36</v>
      </c>
      <c r="J53" s="40">
        <f t="shared" si="4"/>
        <v>1</v>
      </c>
      <c r="K53" s="38" t="s">
        <v>37</v>
      </c>
      <c r="L53" s="38" t="s">
        <v>4</v>
      </c>
      <c r="M53" s="41"/>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1">
        <f t="shared" si="5"/>
        <v>1116.96</v>
      </c>
      <c r="BB53" s="52">
        <f t="shared" si="6"/>
        <v>1116.96</v>
      </c>
      <c r="BC53" s="60" t="str">
        <f t="shared" si="7"/>
        <v>INR  One Thousand One Hundred &amp; Sixteen  and Paise Ninety Six Only</v>
      </c>
      <c r="IA53" s="21">
        <v>4.1</v>
      </c>
      <c r="IB53" s="21" t="s">
        <v>84</v>
      </c>
      <c r="ID53" s="21">
        <v>24.5</v>
      </c>
      <c r="IE53" s="22" t="s">
        <v>54</v>
      </c>
      <c r="IF53" s="22"/>
      <c r="IG53" s="22"/>
      <c r="IH53" s="22"/>
      <c r="II53" s="22"/>
    </row>
    <row r="54" spans="1:243" s="21" customFormat="1" ht="15.75">
      <c r="A54" s="33">
        <v>5</v>
      </c>
      <c r="B54" s="34" t="s">
        <v>85</v>
      </c>
      <c r="C54" s="35"/>
      <c r="D54" s="70"/>
      <c r="E54" s="70"/>
      <c r="F54" s="70"/>
      <c r="G54" s="70"/>
      <c r="H54" s="70"/>
      <c r="I54" s="70"/>
      <c r="J54" s="70"/>
      <c r="K54" s="70"/>
      <c r="L54" s="70"/>
      <c r="M54" s="70"/>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IA54" s="21">
        <v>5</v>
      </c>
      <c r="IB54" s="21" t="s">
        <v>85</v>
      </c>
      <c r="IE54" s="22"/>
      <c r="IF54" s="22"/>
      <c r="IG54" s="22"/>
      <c r="IH54" s="22"/>
      <c r="II54" s="22"/>
    </row>
    <row r="55" spans="1:243" s="21" customFormat="1" ht="142.5" customHeight="1">
      <c r="A55" s="33">
        <v>5.01</v>
      </c>
      <c r="B55" s="34" t="s">
        <v>86</v>
      </c>
      <c r="C55" s="35"/>
      <c r="D55" s="70"/>
      <c r="E55" s="70"/>
      <c r="F55" s="70"/>
      <c r="G55" s="70"/>
      <c r="H55" s="70"/>
      <c r="I55" s="70"/>
      <c r="J55" s="70"/>
      <c r="K55" s="70"/>
      <c r="L55" s="70"/>
      <c r="M55" s="70"/>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IA55" s="21">
        <v>5.01</v>
      </c>
      <c r="IB55" s="21" t="s">
        <v>86</v>
      </c>
      <c r="IE55" s="22"/>
      <c r="IF55" s="22"/>
      <c r="IG55" s="22"/>
      <c r="IH55" s="22"/>
      <c r="II55" s="22"/>
    </row>
    <row r="56" spans="1:243" s="21" customFormat="1" ht="15.75">
      <c r="A56" s="33">
        <v>5.02</v>
      </c>
      <c r="B56" s="34" t="s">
        <v>87</v>
      </c>
      <c r="C56" s="35"/>
      <c r="D56" s="70"/>
      <c r="E56" s="70"/>
      <c r="F56" s="70"/>
      <c r="G56" s="70"/>
      <c r="H56" s="70"/>
      <c r="I56" s="70"/>
      <c r="J56" s="70"/>
      <c r="K56" s="70"/>
      <c r="L56" s="70"/>
      <c r="M56" s="70"/>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IA56" s="21">
        <v>5.02</v>
      </c>
      <c r="IB56" s="21" t="s">
        <v>87</v>
      </c>
      <c r="IE56" s="22"/>
      <c r="IF56" s="22"/>
      <c r="IG56" s="22"/>
      <c r="IH56" s="22"/>
      <c r="II56" s="22"/>
    </row>
    <row r="57" spans="1:243" s="21" customFormat="1" ht="42.75">
      <c r="A57" s="33">
        <v>5.03</v>
      </c>
      <c r="B57" s="34" t="s">
        <v>88</v>
      </c>
      <c r="C57" s="35"/>
      <c r="D57" s="35">
        <v>11</v>
      </c>
      <c r="E57" s="61" t="s">
        <v>45</v>
      </c>
      <c r="F57" s="65">
        <v>3513.94</v>
      </c>
      <c r="G57" s="38"/>
      <c r="H57" s="38"/>
      <c r="I57" s="39" t="s">
        <v>36</v>
      </c>
      <c r="J57" s="40">
        <f aca="true" t="shared" si="8" ref="J57:J75">IF(I57="Less(-)",-1,1)</f>
        <v>1</v>
      </c>
      <c r="K57" s="38" t="s">
        <v>37</v>
      </c>
      <c r="L57" s="38" t="s">
        <v>4</v>
      </c>
      <c r="M57" s="41"/>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1">
        <f aca="true" t="shared" si="9" ref="BA57:BA75">total_amount_ba($B$2,$D$2,D57,F57,J57,K57,M57)</f>
        <v>38653.34</v>
      </c>
      <c r="BB57" s="52">
        <f aca="true" t="shared" si="10" ref="BB57:BB75">BA57+SUM(N57:AZ57)</f>
        <v>38653.34</v>
      </c>
      <c r="BC57" s="60" t="str">
        <f aca="true" t="shared" si="11" ref="BC57:BC75">SpellNumber(L57,BB57)</f>
        <v>INR  Thirty Eight Thousand Six Hundred &amp; Fifty Three  and Paise Thirty Four Only</v>
      </c>
      <c r="IA57" s="21">
        <v>5.03</v>
      </c>
      <c r="IB57" s="21" t="s">
        <v>88</v>
      </c>
      <c r="ID57" s="21">
        <v>11</v>
      </c>
      <c r="IE57" s="22" t="s">
        <v>45</v>
      </c>
      <c r="IF57" s="22"/>
      <c r="IG57" s="22"/>
      <c r="IH57" s="22"/>
      <c r="II57" s="22"/>
    </row>
    <row r="58" spans="1:243" s="21" customFormat="1" ht="66.75" customHeight="1">
      <c r="A58" s="33">
        <v>5.04</v>
      </c>
      <c r="B58" s="34" t="s">
        <v>89</v>
      </c>
      <c r="C58" s="35"/>
      <c r="D58" s="70"/>
      <c r="E58" s="70"/>
      <c r="F58" s="70"/>
      <c r="G58" s="70"/>
      <c r="H58" s="70"/>
      <c r="I58" s="70"/>
      <c r="J58" s="70"/>
      <c r="K58" s="70"/>
      <c r="L58" s="70"/>
      <c r="M58" s="70"/>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IA58" s="21">
        <v>5.04</v>
      </c>
      <c r="IB58" s="21" t="s">
        <v>89</v>
      </c>
      <c r="IE58" s="22"/>
      <c r="IF58" s="22"/>
      <c r="IG58" s="22"/>
      <c r="IH58" s="22"/>
      <c r="II58" s="22"/>
    </row>
    <row r="59" spans="1:243" s="21" customFormat="1" ht="30" customHeight="1">
      <c r="A59" s="63">
        <v>5.05</v>
      </c>
      <c r="B59" s="34" t="s">
        <v>90</v>
      </c>
      <c r="C59" s="35"/>
      <c r="D59" s="35">
        <v>75</v>
      </c>
      <c r="E59" s="61" t="s">
        <v>54</v>
      </c>
      <c r="F59" s="62">
        <v>193.2</v>
      </c>
      <c r="G59" s="38"/>
      <c r="H59" s="38"/>
      <c r="I59" s="39" t="s">
        <v>36</v>
      </c>
      <c r="J59" s="40">
        <f t="shared" si="8"/>
        <v>1</v>
      </c>
      <c r="K59" s="38" t="s">
        <v>37</v>
      </c>
      <c r="L59" s="38" t="s">
        <v>4</v>
      </c>
      <c r="M59" s="41"/>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1">
        <f t="shared" si="9"/>
        <v>14490</v>
      </c>
      <c r="BB59" s="52">
        <f t="shared" si="10"/>
        <v>14490</v>
      </c>
      <c r="BC59" s="60" t="str">
        <f t="shared" si="11"/>
        <v>INR  Fourteen Thousand Four Hundred &amp; Ninety  Only</v>
      </c>
      <c r="IA59" s="21">
        <v>5.05</v>
      </c>
      <c r="IB59" s="21" t="s">
        <v>90</v>
      </c>
      <c r="ID59" s="21">
        <v>75</v>
      </c>
      <c r="IE59" s="22" t="s">
        <v>54</v>
      </c>
      <c r="IF59" s="22"/>
      <c r="IG59" s="22"/>
      <c r="IH59" s="22"/>
      <c r="II59" s="22"/>
    </row>
    <row r="60" spans="1:243" s="21" customFormat="1" ht="95.25" customHeight="1">
      <c r="A60" s="33">
        <v>5.06</v>
      </c>
      <c r="B60" s="34" t="s">
        <v>91</v>
      </c>
      <c r="C60" s="35"/>
      <c r="D60" s="35">
        <v>12</v>
      </c>
      <c r="E60" s="61" t="s">
        <v>222</v>
      </c>
      <c r="F60" s="65">
        <v>644.06</v>
      </c>
      <c r="G60" s="38"/>
      <c r="H60" s="38"/>
      <c r="I60" s="39" t="s">
        <v>36</v>
      </c>
      <c r="J60" s="40">
        <f t="shared" si="8"/>
        <v>1</v>
      </c>
      <c r="K60" s="38" t="s">
        <v>37</v>
      </c>
      <c r="L60" s="38" t="s">
        <v>4</v>
      </c>
      <c r="M60" s="41"/>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1">
        <f t="shared" si="9"/>
        <v>7728.72</v>
      </c>
      <c r="BB60" s="52">
        <f t="shared" si="10"/>
        <v>7728.72</v>
      </c>
      <c r="BC60" s="60" t="str">
        <f t="shared" si="11"/>
        <v>INR  Seven Thousand Seven Hundred &amp; Twenty Eight  and Paise Seventy Two Only</v>
      </c>
      <c r="IA60" s="21">
        <v>5.06</v>
      </c>
      <c r="IB60" s="21" t="s">
        <v>91</v>
      </c>
      <c r="ID60" s="21">
        <v>12</v>
      </c>
      <c r="IE60" s="22" t="s">
        <v>222</v>
      </c>
      <c r="IF60" s="22"/>
      <c r="IG60" s="22"/>
      <c r="IH60" s="22"/>
      <c r="II60" s="22"/>
    </row>
    <row r="61" spans="1:243" s="21" customFormat="1" ht="47.25">
      <c r="A61" s="33">
        <v>5.07</v>
      </c>
      <c r="B61" s="34" t="s">
        <v>92</v>
      </c>
      <c r="C61" s="35"/>
      <c r="D61" s="35">
        <v>220</v>
      </c>
      <c r="E61" s="61" t="s">
        <v>45</v>
      </c>
      <c r="F61" s="65">
        <v>322.67</v>
      </c>
      <c r="G61" s="38"/>
      <c r="H61" s="38"/>
      <c r="I61" s="39" t="s">
        <v>36</v>
      </c>
      <c r="J61" s="40">
        <f t="shared" si="8"/>
        <v>1</v>
      </c>
      <c r="K61" s="38" t="s">
        <v>37</v>
      </c>
      <c r="L61" s="38" t="s">
        <v>4</v>
      </c>
      <c r="M61" s="41"/>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1">
        <f t="shared" si="9"/>
        <v>70987.4</v>
      </c>
      <c r="BB61" s="52">
        <f t="shared" si="10"/>
        <v>70987.4</v>
      </c>
      <c r="BC61" s="60" t="str">
        <f t="shared" si="11"/>
        <v>INR  Seventy Thousand Nine Hundred &amp; Eighty Seven  and Paise Forty Only</v>
      </c>
      <c r="IA61" s="21">
        <v>5.07</v>
      </c>
      <c r="IB61" s="21" t="s">
        <v>92</v>
      </c>
      <c r="ID61" s="21">
        <v>220</v>
      </c>
      <c r="IE61" s="22" t="s">
        <v>45</v>
      </c>
      <c r="IF61" s="22"/>
      <c r="IG61" s="22"/>
      <c r="IH61" s="22"/>
      <c r="II61" s="22"/>
    </row>
    <row r="62" spans="1:243" s="21" customFormat="1" ht="47.25" customHeight="1">
      <c r="A62" s="33">
        <v>5.08</v>
      </c>
      <c r="B62" s="34" t="s">
        <v>249</v>
      </c>
      <c r="C62" s="35"/>
      <c r="D62" s="70"/>
      <c r="E62" s="70"/>
      <c r="F62" s="70"/>
      <c r="G62" s="70"/>
      <c r="H62" s="70"/>
      <c r="I62" s="70"/>
      <c r="J62" s="70"/>
      <c r="K62" s="70"/>
      <c r="L62" s="70"/>
      <c r="M62" s="70"/>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IA62" s="21">
        <v>5.08</v>
      </c>
      <c r="IB62" s="21" t="s">
        <v>249</v>
      </c>
      <c r="IE62" s="22"/>
      <c r="IF62" s="22"/>
      <c r="IG62" s="22"/>
      <c r="IH62" s="22"/>
      <c r="II62" s="22"/>
    </row>
    <row r="63" spans="1:243" s="21" customFormat="1" ht="15.75">
      <c r="A63" s="33">
        <v>5.09</v>
      </c>
      <c r="B63" s="34" t="s">
        <v>250</v>
      </c>
      <c r="C63" s="35"/>
      <c r="D63" s="70"/>
      <c r="E63" s="70"/>
      <c r="F63" s="70"/>
      <c r="G63" s="70"/>
      <c r="H63" s="70"/>
      <c r="I63" s="70"/>
      <c r="J63" s="70"/>
      <c r="K63" s="70"/>
      <c r="L63" s="70"/>
      <c r="M63" s="70"/>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IA63" s="21">
        <v>5.09</v>
      </c>
      <c r="IB63" s="21" t="s">
        <v>250</v>
      </c>
      <c r="IE63" s="22"/>
      <c r="IF63" s="22"/>
      <c r="IG63" s="22"/>
      <c r="IH63" s="22"/>
      <c r="II63" s="22"/>
    </row>
    <row r="64" spans="1:243" s="21" customFormat="1" ht="28.5" customHeight="1">
      <c r="A64" s="63">
        <v>5.1</v>
      </c>
      <c r="B64" s="34" t="s">
        <v>251</v>
      </c>
      <c r="C64" s="35"/>
      <c r="D64" s="35">
        <v>120</v>
      </c>
      <c r="E64" s="61" t="s">
        <v>222</v>
      </c>
      <c r="F64" s="65">
        <v>48.31</v>
      </c>
      <c r="G64" s="38"/>
      <c r="H64" s="38"/>
      <c r="I64" s="39" t="s">
        <v>36</v>
      </c>
      <c r="J64" s="40">
        <f t="shared" si="8"/>
        <v>1</v>
      </c>
      <c r="K64" s="38" t="s">
        <v>37</v>
      </c>
      <c r="L64" s="38" t="s">
        <v>4</v>
      </c>
      <c r="M64" s="41"/>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1">
        <f t="shared" si="9"/>
        <v>5797.2</v>
      </c>
      <c r="BB64" s="52">
        <f t="shared" si="10"/>
        <v>5797.2</v>
      </c>
      <c r="BC64" s="60" t="str">
        <f t="shared" si="11"/>
        <v>INR  Five Thousand Seven Hundred &amp; Ninety Seven  and Paise Twenty Only</v>
      </c>
      <c r="IA64" s="21">
        <v>5.1</v>
      </c>
      <c r="IB64" s="21" t="s">
        <v>251</v>
      </c>
      <c r="ID64" s="21">
        <v>120</v>
      </c>
      <c r="IE64" s="22" t="s">
        <v>222</v>
      </c>
      <c r="IF64" s="22"/>
      <c r="IG64" s="22"/>
      <c r="IH64" s="22"/>
      <c r="II64" s="22"/>
    </row>
    <row r="65" spans="1:243" s="21" customFormat="1" ht="141" customHeight="1">
      <c r="A65" s="63">
        <v>5.11</v>
      </c>
      <c r="B65" s="34" t="s">
        <v>93</v>
      </c>
      <c r="C65" s="35"/>
      <c r="D65" s="35">
        <v>212</v>
      </c>
      <c r="E65" s="61" t="s">
        <v>45</v>
      </c>
      <c r="F65" s="65">
        <v>903.38</v>
      </c>
      <c r="G65" s="38"/>
      <c r="H65" s="38"/>
      <c r="I65" s="39" t="s">
        <v>36</v>
      </c>
      <c r="J65" s="40">
        <f t="shared" si="8"/>
        <v>1</v>
      </c>
      <c r="K65" s="38" t="s">
        <v>37</v>
      </c>
      <c r="L65" s="38" t="s">
        <v>4</v>
      </c>
      <c r="M65" s="41"/>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1">
        <f t="shared" si="9"/>
        <v>191516.56</v>
      </c>
      <c r="BB65" s="52">
        <f t="shared" si="10"/>
        <v>191516.56</v>
      </c>
      <c r="BC65" s="60" t="str">
        <f t="shared" si="11"/>
        <v>INR  One Lakh Ninety One Thousand Five Hundred &amp; Sixteen  and Paise Fifty Six Only</v>
      </c>
      <c r="IA65" s="21">
        <v>5.11</v>
      </c>
      <c r="IB65" s="21" t="s">
        <v>93</v>
      </c>
      <c r="ID65" s="21">
        <v>212</v>
      </c>
      <c r="IE65" s="22" t="s">
        <v>45</v>
      </c>
      <c r="IF65" s="22"/>
      <c r="IG65" s="22"/>
      <c r="IH65" s="22"/>
      <c r="II65" s="22"/>
    </row>
    <row r="66" spans="1:243" s="21" customFormat="1" ht="15.75">
      <c r="A66" s="33">
        <v>6</v>
      </c>
      <c r="B66" s="34" t="s">
        <v>94</v>
      </c>
      <c r="C66" s="35"/>
      <c r="D66" s="70"/>
      <c r="E66" s="70"/>
      <c r="F66" s="70"/>
      <c r="G66" s="70"/>
      <c r="H66" s="70"/>
      <c r="I66" s="70"/>
      <c r="J66" s="70"/>
      <c r="K66" s="70"/>
      <c r="L66" s="70"/>
      <c r="M66" s="70"/>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IA66" s="21">
        <v>6</v>
      </c>
      <c r="IB66" s="21" t="s">
        <v>94</v>
      </c>
      <c r="IE66" s="22"/>
      <c r="IF66" s="22"/>
      <c r="IG66" s="22"/>
      <c r="IH66" s="22"/>
      <c r="II66" s="22"/>
    </row>
    <row r="67" spans="1:243" s="21" customFormat="1" ht="79.5" customHeight="1">
      <c r="A67" s="33">
        <v>6.01</v>
      </c>
      <c r="B67" s="34" t="s">
        <v>95</v>
      </c>
      <c r="C67" s="35"/>
      <c r="D67" s="70"/>
      <c r="E67" s="70"/>
      <c r="F67" s="70"/>
      <c r="G67" s="70"/>
      <c r="H67" s="70"/>
      <c r="I67" s="70"/>
      <c r="J67" s="70"/>
      <c r="K67" s="70"/>
      <c r="L67" s="70"/>
      <c r="M67" s="70"/>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IA67" s="21">
        <v>6.01</v>
      </c>
      <c r="IB67" s="21" t="s">
        <v>95</v>
      </c>
      <c r="IE67" s="22"/>
      <c r="IF67" s="22"/>
      <c r="IG67" s="22"/>
      <c r="IH67" s="22"/>
      <c r="II67" s="22"/>
    </row>
    <row r="68" spans="1:243" s="21" customFormat="1" ht="33.75" customHeight="1">
      <c r="A68" s="33">
        <v>6.02</v>
      </c>
      <c r="B68" s="34" t="s">
        <v>96</v>
      </c>
      <c r="C68" s="35"/>
      <c r="D68" s="35">
        <v>0.05</v>
      </c>
      <c r="E68" s="61" t="s">
        <v>58</v>
      </c>
      <c r="F68" s="62">
        <v>114145.59</v>
      </c>
      <c r="G68" s="38"/>
      <c r="H68" s="38"/>
      <c r="I68" s="39" t="s">
        <v>36</v>
      </c>
      <c r="J68" s="40">
        <f t="shared" si="8"/>
        <v>1</v>
      </c>
      <c r="K68" s="38" t="s">
        <v>37</v>
      </c>
      <c r="L68" s="38" t="s">
        <v>4</v>
      </c>
      <c r="M68" s="41"/>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1">
        <f t="shared" si="9"/>
        <v>5707.28</v>
      </c>
      <c r="BB68" s="52">
        <f t="shared" si="10"/>
        <v>5707.28</v>
      </c>
      <c r="BC68" s="60" t="str">
        <f t="shared" si="11"/>
        <v>INR  Five Thousand Seven Hundred &amp; Seven  and Paise Twenty Eight Only</v>
      </c>
      <c r="IA68" s="21">
        <v>6.02</v>
      </c>
      <c r="IB68" s="21" t="s">
        <v>96</v>
      </c>
      <c r="ID68" s="21">
        <v>0.05</v>
      </c>
      <c r="IE68" s="22" t="s">
        <v>58</v>
      </c>
      <c r="IF68" s="22"/>
      <c r="IG68" s="22"/>
      <c r="IH68" s="22"/>
      <c r="II68" s="22"/>
    </row>
    <row r="69" spans="1:243" s="21" customFormat="1" ht="94.5" customHeight="1">
      <c r="A69" s="33">
        <v>6.03</v>
      </c>
      <c r="B69" s="34" t="s">
        <v>97</v>
      </c>
      <c r="C69" s="35"/>
      <c r="D69" s="70"/>
      <c r="E69" s="70"/>
      <c r="F69" s="70"/>
      <c r="G69" s="70"/>
      <c r="H69" s="70"/>
      <c r="I69" s="70"/>
      <c r="J69" s="70"/>
      <c r="K69" s="70"/>
      <c r="L69" s="70"/>
      <c r="M69" s="70"/>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IA69" s="21">
        <v>6.03</v>
      </c>
      <c r="IB69" s="21" t="s">
        <v>97</v>
      </c>
      <c r="IE69" s="22"/>
      <c r="IF69" s="22"/>
      <c r="IG69" s="22"/>
      <c r="IH69" s="22"/>
      <c r="II69" s="22"/>
    </row>
    <row r="70" spans="1:243" s="21" customFormat="1" ht="42.75">
      <c r="A70" s="33">
        <v>6.04</v>
      </c>
      <c r="B70" s="34" t="s">
        <v>98</v>
      </c>
      <c r="C70" s="35"/>
      <c r="D70" s="35">
        <v>14</v>
      </c>
      <c r="E70" s="61" t="s">
        <v>45</v>
      </c>
      <c r="F70" s="65">
        <v>1654.27</v>
      </c>
      <c r="G70" s="38"/>
      <c r="H70" s="38"/>
      <c r="I70" s="39" t="s">
        <v>36</v>
      </c>
      <c r="J70" s="40">
        <f t="shared" si="8"/>
        <v>1</v>
      </c>
      <c r="K70" s="38" t="s">
        <v>37</v>
      </c>
      <c r="L70" s="38" t="s">
        <v>4</v>
      </c>
      <c r="M70" s="41"/>
      <c r="N70" s="49"/>
      <c r="O70" s="49"/>
      <c r="P70" s="50"/>
      <c r="Q70" s="49"/>
      <c r="R70" s="49"/>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1">
        <f t="shared" si="9"/>
        <v>23159.78</v>
      </c>
      <c r="BB70" s="52">
        <f t="shared" si="10"/>
        <v>23159.78</v>
      </c>
      <c r="BC70" s="60" t="str">
        <f t="shared" si="11"/>
        <v>INR  Twenty Three Thousand One Hundred &amp; Fifty Nine  and Paise Seventy Eight Only</v>
      </c>
      <c r="IA70" s="21">
        <v>6.04</v>
      </c>
      <c r="IB70" s="21" t="s">
        <v>98</v>
      </c>
      <c r="ID70" s="21">
        <v>14</v>
      </c>
      <c r="IE70" s="22" t="s">
        <v>45</v>
      </c>
      <c r="IF70" s="22"/>
      <c r="IG70" s="22"/>
      <c r="IH70" s="22"/>
      <c r="II70" s="22"/>
    </row>
    <row r="71" spans="1:243" s="21" customFormat="1" ht="47.25">
      <c r="A71" s="33">
        <v>6.05</v>
      </c>
      <c r="B71" s="34" t="s">
        <v>252</v>
      </c>
      <c r="C71" s="35"/>
      <c r="D71" s="35">
        <v>3</v>
      </c>
      <c r="E71" s="61" t="s">
        <v>45</v>
      </c>
      <c r="F71" s="65">
        <v>1562.78</v>
      </c>
      <c r="G71" s="38"/>
      <c r="H71" s="38"/>
      <c r="I71" s="39" t="s">
        <v>36</v>
      </c>
      <c r="J71" s="40">
        <f t="shared" si="8"/>
        <v>1</v>
      </c>
      <c r="K71" s="38" t="s">
        <v>37</v>
      </c>
      <c r="L71" s="38" t="s">
        <v>4</v>
      </c>
      <c r="M71" s="41"/>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1">
        <f t="shared" si="9"/>
        <v>4688.34</v>
      </c>
      <c r="BB71" s="52">
        <f t="shared" si="10"/>
        <v>4688.34</v>
      </c>
      <c r="BC71" s="60" t="str">
        <f t="shared" si="11"/>
        <v>INR  Four Thousand Six Hundred &amp; Eighty Eight  and Paise Thirty Four Only</v>
      </c>
      <c r="IA71" s="21">
        <v>6.05</v>
      </c>
      <c r="IB71" s="21" t="s">
        <v>252</v>
      </c>
      <c r="ID71" s="21">
        <v>3</v>
      </c>
      <c r="IE71" s="22" t="s">
        <v>45</v>
      </c>
      <c r="IF71" s="22"/>
      <c r="IG71" s="22"/>
      <c r="IH71" s="22"/>
      <c r="II71" s="22"/>
    </row>
    <row r="72" spans="1:243" s="21" customFormat="1" ht="81.75" customHeight="1">
      <c r="A72" s="63">
        <v>6.06</v>
      </c>
      <c r="B72" s="34" t="s">
        <v>233</v>
      </c>
      <c r="C72" s="35"/>
      <c r="D72" s="70"/>
      <c r="E72" s="70"/>
      <c r="F72" s="70"/>
      <c r="G72" s="70"/>
      <c r="H72" s="70"/>
      <c r="I72" s="70"/>
      <c r="J72" s="70"/>
      <c r="K72" s="70"/>
      <c r="L72" s="70"/>
      <c r="M72" s="70"/>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IA72" s="21">
        <v>6.06</v>
      </c>
      <c r="IB72" s="21" t="s">
        <v>233</v>
      </c>
      <c r="IE72" s="22"/>
      <c r="IF72" s="22"/>
      <c r="IG72" s="22"/>
      <c r="IH72" s="22"/>
      <c r="II72" s="22"/>
    </row>
    <row r="73" spans="1:243" s="21" customFormat="1" ht="15.75">
      <c r="A73" s="33">
        <v>6.07</v>
      </c>
      <c r="B73" s="34" t="s">
        <v>109</v>
      </c>
      <c r="C73" s="35"/>
      <c r="D73" s="70"/>
      <c r="E73" s="70"/>
      <c r="F73" s="70"/>
      <c r="G73" s="70"/>
      <c r="H73" s="70"/>
      <c r="I73" s="70"/>
      <c r="J73" s="70"/>
      <c r="K73" s="70"/>
      <c r="L73" s="70"/>
      <c r="M73" s="70"/>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IA73" s="21">
        <v>6.07</v>
      </c>
      <c r="IB73" s="21" t="s">
        <v>109</v>
      </c>
      <c r="IE73" s="22"/>
      <c r="IF73" s="22"/>
      <c r="IG73" s="22"/>
      <c r="IH73" s="22"/>
      <c r="II73" s="22"/>
    </row>
    <row r="74" spans="1:243" s="21" customFormat="1" ht="31.5">
      <c r="A74" s="33">
        <v>6.08</v>
      </c>
      <c r="B74" s="34" t="s">
        <v>253</v>
      </c>
      <c r="C74" s="35"/>
      <c r="D74" s="70"/>
      <c r="E74" s="70"/>
      <c r="F74" s="70"/>
      <c r="G74" s="70"/>
      <c r="H74" s="70"/>
      <c r="I74" s="70"/>
      <c r="J74" s="70"/>
      <c r="K74" s="70"/>
      <c r="L74" s="70"/>
      <c r="M74" s="70"/>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IA74" s="21">
        <v>6.08</v>
      </c>
      <c r="IB74" s="21" t="s">
        <v>253</v>
      </c>
      <c r="IE74" s="22"/>
      <c r="IF74" s="22"/>
      <c r="IG74" s="22"/>
      <c r="IH74" s="22"/>
      <c r="II74" s="22"/>
    </row>
    <row r="75" spans="1:243" s="21" customFormat="1" ht="28.5">
      <c r="A75" s="63">
        <v>6.09</v>
      </c>
      <c r="B75" s="34" t="s">
        <v>96</v>
      </c>
      <c r="C75" s="35"/>
      <c r="D75" s="35">
        <v>2</v>
      </c>
      <c r="E75" s="61" t="s">
        <v>45</v>
      </c>
      <c r="F75" s="65">
        <v>3701.18</v>
      </c>
      <c r="G75" s="38"/>
      <c r="H75" s="38"/>
      <c r="I75" s="39" t="s">
        <v>36</v>
      </c>
      <c r="J75" s="40">
        <f t="shared" si="8"/>
        <v>1</v>
      </c>
      <c r="K75" s="38" t="s">
        <v>37</v>
      </c>
      <c r="L75" s="38" t="s">
        <v>4</v>
      </c>
      <c r="M75" s="41"/>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1">
        <f t="shared" si="9"/>
        <v>7402.36</v>
      </c>
      <c r="BB75" s="52">
        <f t="shared" si="10"/>
        <v>7402.36</v>
      </c>
      <c r="BC75" s="60" t="str">
        <f t="shared" si="11"/>
        <v>INR  Seven Thousand Four Hundred &amp; Two  and Paise Thirty Six Only</v>
      </c>
      <c r="IA75" s="21">
        <v>6.09</v>
      </c>
      <c r="IB75" s="21" t="s">
        <v>96</v>
      </c>
      <c r="ID75" s="21">
        <v>2</v>
      </c>
      <c r="IE75" s="22" t="s">
        <v>45</v>
      </c>
      <c r="IF75" s="22"/>
      <c r="IG75" s="22"/>
      <c r="IH75" s="22"/>
      <c r="II75" s="22"/>
    </row>
    <row r="76" spans="1:243" s="21" customFormat="1" ht="31.5">
      <c r="A76" s="63">
        <v>6.1</v>
      </c>
      <c r="B76" s="34" t="s">
        <v>254</v>
      </c>
      <c r="C76" s="35"/>
      <c r="D76" s="70"/>
      <c r="E76" s="70"/>
      <c r="F76" s="70"/>
      <c r="G76" s="70"/>
      <c r="H76" s="70"/>
      <c r="I76" s="70"/>
      <c r="J76" s="70"/>
      <c r="K76" s="70"/>
      <c r="L76" s="70"/>
      <c r="M76" s="70"/>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IA76" s="21">
        <v>6.1</v>
      </c>
      <c r="IB76" s="21" t="s">
        <v>254</v>
      </c>
      <c r="IE76" s="22"/>
      <c r="IF76" s="22"/>
      <c r="IG76" s="22"/>
      <c r="IH76" s="22"/>
      <c r="II76" s="22"/>
    </row>
    <row r="77" spans="1:243" s="21" customFormat="1" ht="28.5">
      <c r="A77" s="33">
        <v>6.11</v>
      </c>
      <c r="B77" s="34" t="s">
        <v>255</v>
      </c>
      <c r="C77" s="35"/>
      <c r="D77" s="35">
        <v>15</v>
      </c>
      <c r="E77" s="61" t="s">
        <v>54</v>
      </c>
      <c r="F77" s="65">
        <v>136.48</v>
      </c>
      <c r="G77" s="38"/>
      <c r="H77" s="38"/>
      <c r="I77" s="39" t="s">
        <v>36</v>
      </c>
      <c r="J77" s="40">
        <f aca="true" t="shared" si="12" ref="J77:J97">IF(I77="Less(-)",-1,1)</f>
        <v>1</v>
      </c>
      <c r="K77" s="38" t="s">
        <v>37</v>
      </c>
      <c r="L77" s="38" t="s">
        <v>4</v>
      </c>
      <c r="M77" s="41"/>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1">
        <f aca="true" t="shared" si="13" ref="BA77:BA97">total_amount_ba($B$2,$D$2,D77,F77,J77,K77,M77)</f>
        <v>2047.2</v>
      </c>
      <c r="BB77" s="52">
        <f aca="true" t="shared" si="14" ref="BB77:BB97">BA77+SUM(N77:AZ77)</f>
        <v>2047.2</v>
      </c>
      <c r="BC77" s="60" t="str">
        <f aca="true" t="shared" si="15" ref="BC77:BC97">SpellNumber(L77,BB77)</f>
        <v>INR  Two Thousand  &amp;Forty Seven  and Paise Twenty Only</v>
      </c>
      <c r="IA77" s="21">
        <v>6.11</v>
      </c>
      <c r="IB77" s="21" t="s">
        <v>255</v>
      </c>
      <c r="ID77" s="21">
        <v>15</v>
      </c>
      <c r="IE77" s="22" t="s">
        <v>54</v>
      </c>
      <c r="IF77" s="22"/>
      <c r="IG77" s="22"/>
      <c r="IH77" s="22"/>
      <c r="II77" s="22"/>
    </row>
    <row r="78" spans="1:243" s="21" customFormat="1" ht="61.5" customHeight="1">
      <c r="A78" s="33">
        <v>6.12</v>
      </c>
      <c r="B78" s="34" t="s">
        <v>99</v>
      </c>
      <c r="C78" s="35"/>
      <c r="D78" s="70"/>
      <c r="E78" s="70"/>
      <c r="F78" s="70"/>
      <c r="G78" s="70"/>
      <c r="H78" s="70"/>
      <c r="I78" s="70"/>
      <c r="J78" s="70"/>
      <c r="K78" s="70"/>
      <c r="L78" s="70"/>
      <c r="M78" s="70"/>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IA78" s="21">
        <v>6.12</v>
      </c>
      <c r="IB78" s="21" t="s">
        <v>99</v>
      </c>
      <c r="IE78" s="22"/>
      <c r="IF78" s="22"/>
      <c r="IG78" s="22"/>
      <c r="IH78" s="22"/>
      <c r="II78" s="22"/>
    </row>
    <row r="79" spans="1:243" s="21" customFormat="1" ht="28.5">
      <c r="A79" s="33">
        <v>6.13</v>
      </c>
      <c r="B79" s="34" t="s">
        <v>100</v>
      </c>
      <c r="C79" s="35"/>
      <c r="D79" s="35">
        <v>1000</v>
      </c>
      <c r="E79" s="61" t="s">
        <v>223</v>
      </c>
      <c r="F79" s="65">
        <v>144.94</v>
      </c>
      <c r="G79" s="38"/>
      <c r="H79" s="38"/>
      <c r="I79" s="39" t="s">
        <v>36</v>
      </c>
      <c r="J79" s="40">
        <f t="shared" si="12"/>
        <v>1</v>
      </c>
      <c r="K79" s="38" t="s">
        <v>37</v>
      </c>
      <c r="L79" s="38" t="s">
        <v>4</v>
      </c>
      <c r="M79" s="41"/>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1">
        <f t="shared" si="13"/>
        <v>144940</v>
      </c>
      <c r="BB79" s="52">
        <f t="shared" si="14"/>
        <v>144940</v>
      </c>
      <c r="BC79" s="60" t="str">
        <f t="shared" si="15"/>
        <v>INR  One Lakh Forty Four Thousand Nine Hundred &amp; Forty  Only</v>
      </c>
      <c r="IA79" s="21">
        <v>6.13</v>
      </c>
      <c r="IB79" s="21" t="s">
        <v>100</v>
      </c>
      <c r="ID79" s="21">
        <v>1000</v>
      </c>
      <c r="IE79" s="22" t="s">
        <v>223</v>
      </c>
      <c r="IF79" s="22"/>
      <c r="IG79" s="22"/>
      <c r="IH79" s="22"/>
      <c r="II79" s="22"/>
    </row>
    <row r="80" spans="1:243" s="21" customFormat="1" ht="32.25" customHeight="1">
      <c r="A80" s="33">
        <v>6.14</v>
      </c>
      <c r="B80" s="34" t="s">
        <v>256</v>
      </c>
      <c r="C80" s="35"/>
      <c r="D80" s="70"/>
      <c r="E80" s="70"/>
      <c r="F80" s="70"/>
      <c r="G80" s="70"/>
      <c r="H80" s="70"/>
      <c r="I80" s="70"/>
      <c r="J80" s="70"/>
      <c r="K80" s="70"/>
      <c r="L80" s="70"/>
      <c r="M80" s="70"/>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IA80" s="21">
        <v>6.14</v>
      </c>
      <c r="IB80" s="21" t="s">
        <v>256</v>
      </c>
      <c r="IE80" s="22"/>
      <c r="IF80" s="22"/>
      <c r="IG80" s="22"/>
      <c r="IH80" s="22"/>
      <c r="II80" s="22"/>
    </row>
    <row r="81" spans="1:243" s="21" customFormat="1" ht="42.75">
      <c r="A81" s="33">
        <v>6.15</v>
      </c>
      <c r="B81" s="34" t="s">
        <v>257</v>
      </c>
      <c r="C81" s="35"/>
      <c r="D81" s="35">
        <v>12</v>
      </c>
      <c r="E81" s="61" t="s">
        <v>222</v>
      </c>
      <c r="F81" s="65">
        <v>160.72</v>
      </c>
      <c r="G81" s="38"/>
      <c r="H81" s="38"/>
      <c r="I81" s="39" t="s">
        <v>36</v>
      </c>
      <c r="J81" s="40">
        <f t="shared" si="12"/>
        <v>1</v>
      </c>
      <c r="K81" s="38" t="s">
        <v>37</v>
      </c>
      <c r="L81" s="38" t="s">
        <v>4</v>
      </c>
      <c r="M81" s="41"/>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1">
        <f t="shared" si="13"/>
        <v>1928.64</v>
      </c>
      <c r="BB81" s="52">
        <f t="shared" si="14"/>
        <v>1928.64</v>
      </c>
      <c r="BC81" s="60" t="str">
        <f t="shared" si="15"/>
        <v>INR  One Thousand Nine Hundred &amp; Twenty Eight  and Paise Sixty Four Only</v>
      </c>
      <c r="IA81" s="21">
        <v>6.15</v>
      </c>
      <c r="IB81" s="21" t="s">
        <v>257</v>
      </c>
      <c r="ID81" s="21">
        <v>12</v>
      </c>
      <c r="IE81" s="22" t="s">
        <v>222</v>
      </c>
      <c r="IF81" s="22"/>
      <c r="IG81" s="22"/>
      <c r="IH81" s="22"/>
      <c r="II81" s="22"/>
    </row>
    <row r="82" spans="1:243" s="21" customFormat="1" ht="47.25">
      <c r="A82" s="63">
        <v>6.16</v>
      </c>
      <c r="B82" s="34" t="s">
        <v>258</v>
      </c>
      <c r="C82" s="35"/>
      <c r="D82" s="70"/>
      <c r="E82" s="70"/>
      <c r="F82" s="70"/>
      <c r="G82" s="70"/>
      <c r="H82" s="70"/>
      <c r="I82" s="70"/>
      <c r="J82" s="70"/>
      <c r="K82" s="70"/>
      <c r="L82" s="70"/>
      <c r="M82" s="70"/>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IA82" s="21">
        <v>6.16</v>
      </c>
      <c r="IB82" s="21" t="s">
        <v>258</v>
      </c>
      <c r="IE82" s="22"/>
      <c r="IF82" s="22"/>
      <c r="IG82" s="22"/>
      <c r="IH82" s="22"/>
      <c r="II82" s="22"/>
    </row>
    <row r="83" spans="1:243" s="21" customFormat="1" ht="28.5">
      <c r="A83" s="33">
        <v>6.17</v>
      </c>
      <c r="B83" s="34" t="s">
        <v>102</v>
      </c>
      <c r="C83" s="35"/>
      <c r="D83" s="35">
        <v>12</v>
      </c>
      <c r="E83" s="61" t="s">
        <v>222</v>
      </c>
      <c r="F83" s="65">
        <v>53.09</v>
      </c>
      <c r="G83" s="38"/>
      <c r="H83" s="38"/>
      <c r="I83" s="39" t="s">
        <v>36</v>
      </c>
      <c r="J83" s="40">
        <f t="shared" si="12"/>
        <v>1</v>
      </c>
      <c r="K83" s="38" t="s">
        <v>37</v>
      </c>
      <c r="L83" s="38" t="s">
        <v>4</v>
      </c>
      <c r="M83" s="41"/>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1">
        <f t="shared" si="13"/>
        <v>637.08</v>
      </c>
      <c r="BB83" s="52">
        <f t="shared" si="14"/>
        <v>637.08</v>
      </c>
      <c r="BC83" s="60" t="str">
        <f t="shared" si="15"/>
        <v>INR  Six Hundred &amp; Thirty Seven  and Paise Eight Only</v>
      </c>
      <c r="IA83" s="21">
        <v>6.17</v>
      </c>
      <c r="IB83" s="21" t="s">
        <v>102</v>
      </c>
      <c r="ID83" s="21">
        <v>12</v>
      </c>
      <c r="IE83" s="22" t="s">
        <v>222</v>
      </c>
      <c r="IF83" s="22"/>
      <c r="IG83" s="22"/>
      <c r="IH83" s="22"/>
      <c r="II83" s="22"/>
    </row>
    <row r="84" spans="1:243" s="21" customFormat="1" ht="28.5">
      <c r="A84" s="33">
        <v>6.18</v>
      </c>
      <c r="B84" s="34" t="s">
        <v>103</v>
      </c>
      <c r="C84" s="35"/>
      <c r="D84" s="35">
        <v>12</v>
      </c>
      <c r="E84" s="61" t="s">
        <v>222</v>
      </c>
      <c r="F84" s="65">
        <v>46.08</v>
      </c>
      <c r="G84" s="38"/>
      <c r="H84" s="38"/>
      <c r="I84" s="39" t="s">
        <v>36</v>
      </c>
      <c r="J84" s="40">
        <f t="shared" si="12"/>
        <v>1</v>
      </c>
      <c r="K84" s="38" t="s">
        <v>37</v>
      </c>
      <c r="L84" s="38" t="s">
        <v>4</v>
      </c>
      <c r="M84" s="41"/>
      <c r="N84" s="49"/>
      <c r="O84" s="49"/>
      <c r="P84" s="50"/>
      <c r="Q84" s="49"/>
      <c r="R84" s="49"/>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1">
        <f t="shared" si="13"/>
        <v>552.96</v>
      </c>
      <c r="BB84" s="52">
        <f t="shared" si="14"/>
        <v>552.96</v>
      </c>
      <c r="BC84" s="60" t="str">
        <f t="shared" si="15"/>
        <v>INR  Five Hundred &amp; Fifty Two  and Paise Ninety Six Only</v>
      </c>
      <c r="IA84" s="21">
        <v>6.18</v>
      </c>
      <c r="IB84" s="21" t="s">
        <v>103</v>
      </c>
      <c r="ID84" s="21">
        <v>12</v>
      </c>
      <c r="IE84" s="22" t="s">
        <v>222</v>
      </c>
      <c r="IF84" s="22"/>
      <c r="IG84" s="22"/>
      <c r="IH84" s="22"/>
      <c r="II84" s="22"/>
    </row>
    <row r="85" spans="1:243" s="21" customFormat="1" ht="47.25">
      <c r="A85" s="33">
        <v>6.19</v>
      </c>
      <c r="B85" s="34" t="s">
        <v>259</v>
      </c>
      <c r="C85" s="35"/>
      <c r="D85" s="70"/>
      <c r="E85" s="70"/>
      <c r="F85" s="70"/>
      <c r="G85" s="70"/>
      <c r="H85" s="70"/>
      <c r="I85" s="70"/>
      <c r="J85" s="70"/>
      <c r="K85" s="70"/>
      <c r="L85" s="70"/>
      <c r="M85" s="70"/>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IA85" s="21">
        <v>6.19</v>
      </c>
      <c r="IB85" s="21" t="s">
        <v>259</v>
      </c>
      <c r="IE85" s="22"/>
      <c r="IF85" s="22"/>
      <c r="IG85" s="22"/>
      <c r="IH85" s="22"/>
      <c r="II85" s="22"/>
    </row>
    <row r="86" spans="1:243" s="21" customFormat="1" ht="28.5">
      <c r="A86" s="63">
        <v>6.2</v>
      </c>
      <c r="B86" s="34" t="s">
        <v>101</v>
      </c>
      <c r="C86" s="35"/>
      <c r="D86" s="35">
        <v>12</v>
      </c>
      <c r="E86" s="61" t="s">
        <v>222</v>
      </c>
      <c r="F86" s="65">
        <v>30.56</v>
      </c>
      <c r="G86" s="38"/>
      <c r="H86" s="38"/>
      <c r="I86" s="39" t="s">
        <v>36</v>
      </c>
      <c r="J86" s="40">
        <f t="shared" si="12"/>
        <v>1</v>
      </c>
      <c r="K86" s="38" t="s">
        <v>37</v>
      </c>
      <c r="L86" s="38" t="s">
        <v>4</v>
      </c>
      <c r="M86" s="41"/>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1">
        <f t="shared" si="13"/>
        <v>366.72</v>
      </c>
      <c r="BB86" s="52">
        <f t="shared" si="14"/>
        <v>366.72</v>
      </c>
      <c r="BC86" s="60" t="str">
        <f t="shared" si="15"/>
        <v>INR  Three Hundred &amp; Sixty Six  and Paise Seventy Two Only</v>
      </c>
      <c r="IA86" s="21">
        <v>6.2</v>
      </c>
      <c r="IB86" s="21" t="s">
        <v>101</v>
      </c>
      <c r="ID86" s="21">
        <v>12</v>
      </c>
      <c r="IE86" s="22" t="s">
        <v>222</v>
      </c>
      <c r="IF86" s="22"/>
      <c r="IG86" s="22"/>
      <c r="IH86" s="22"/>
      <c r="II86" s="22"/>
    </row>
    <row r="87" spans="1:243" s="21" customFormat="1" ht="63" customHeight="1">
      <c r="A87" s="33">
        <v>6.21</v>
      </c>
      <c r="B87" s="34" t="s">
        <v>105</v>
      </c>
      <c r="C87" s="35"/>
      <c r="D87" s="70"/>
      <c r="E87" s="70"/>
      <c r="F87" s="70"/>
      <c r="G87" s="70"/>
      <c r="H87" s="70"/>
      <c r="I87" s="70"/>
      <c r="J87" s="70"/>
      <c r="K87" s="70"/>
      <c r="L87" s="70"/>
      <c r="M87" s="70"/>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IA87" s="21">
        <v>6.21</v>
      </c>
      <c r="IB87" s="21" t="s">
        <v>105</v>
      </c>
      <c r="IE87" s="22"/>
      <c r="IF87" s="22"/>
      <c r="IG87" s="22"/>
      <c r="IH87" s="22"/>
      <c r="II87" s="22"/>
    </row>
    <row r="88" spans="1:243" s="21" customFormat="1" ht="28.5">
      <c r="A88" s="63">
        <v>6.22</v>
      </c>
      <c r="B88" s="34" t="s">
        <v>103</v>
      </c>
      <c r="C88" s="35"/>
      <c r="D88" s="35">
        <v>12</v>
      </c>
      <c r="E88" s="61" t="s">
        <v>222</v>
      </c>
      <c r="F88" s="65">
        <v>65.76</v>
      </c>
      <c r="G88" s="38"/>
      <c r="H88" s="38"/>
      <c r="I88" s="39" t="s">
        <v>36</v>
      </c>
      <c r="J88" s="40">
        <f t="shared" si="12"/>
        <v>1</v>
      </c>
      <c r="K88" s="38" t="s">
        <v>37</v>
      </c>
      <c r="L88" s="38" t="s">
        <v>4</v>
      </c>
      <c r="M88" s="41"/>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1">
        <f t="shared" si="13"/>
        <v>789.12</v>
      </c>
      <c r="BB88" s="52">
        <f t="shared" si="14"/>
        <v>789.12</v>
      </c>
      <c r="BC88" s="60" t="str">
        <f t="shared" si="15"/>
        <v>INR  Seven Hundred &amp; Eighty Nine  and Paise Twelve Only</v>
      </c>
      <c r="IA88" s="21">
        <v>6.22</v>
      </c>
      <c r="IB88" s="21" t="s">
        <v>103</v>
      </c>
      <c r="ID88" s="21">
        <v>12</v>
      </c>
      <c r="IE88" s="22" t="s">
        <v>222</v>
      </c>
      <c r="IF88" s="22"/>
      <c r="IG88" s="22"/>
      <c r="IH88" s="22"/>
      <c r="II88" s="22"/>
    </row>
    <row r="89" spans="1:243" s="21" customFormat="1" ht="28.5">
      <c r="A89" s="33">
        <v>6.23</v>
      </c>
      <c r="B89" s="34" t="s">
        <v>260</v>
      </c>
      <c r="C89" s="35"/>
      <c r="D89" s="35">
        <v>12</v>
      </c>
      <c r="E89" s="61" t="s">
        <v>222</v>
      </c>
      <c r="F89" s="65">
        <v>50.99</v>
      </c>
      <c r="G89" s="38"/>
      <c r="H89" s="38"/>
      <c r="I89" s="39" t="s">
        <v>36</v>
      </c>
      <c r="J89" s="40">
        <f t="shared" si="12"/>
        <v>1</v>
      </c>
      <c r="K89" s="38" t="s">
        <v>37</v>
      </c>
      <c r="L89" s="38" t="s">
        <v>4</v>
      </c>
      <c r="M89" s="41"/>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1">
        <f t="shared" si="13"/>
        <v>611.88</v>
      </c>
      <c r="BB89" s="52">
        <f t="shared" si="14"/>
        <v>611.88</v>
      </c>
      <c r="BC89" s="60" t="str">
        <f t="shared" si="15"/>
        <v>INR  Six Hundred &amp; Eleven  and Paise Eighty Eight Only</v>
      </c>
      <c r="IA89" s="21">
        <v>6.23</v>
      </c>
      <c r="IB89" s="21" t="s">
        <v>260</v>
      </c>
      <c r="ID89" s="21">
        <v>12</v>
      </c>
      <c r="IE89" s="22" t="s">
        <v>222</v>
      </c>
      <c r="IF89" s="22"/>
      <c r="IG89" s="22"/>
      <c r="IH89" s="22"/>
      <c r="II89" s="22"/>
    </row>
    <row r="90" spans="1:243" s="21" customFormat="1" ht="65.25" customHeight="1">
      <c r="A90" s="33">
        <v>6.24</v>
      </c>
      <c r="B90" s="34" t="s">
        <v>106</v>
      </c>
      <c r="C90" s="35"/>
      <c r="D90" s="70"/>
      <c r="E90" s="70"/>
      <c r="F90" s="70"/>
      <c r="G90" s="70"/>
      <c r="H90" s="70"/>
      <c r="I90" s="70"/>
      <c r="J90" s="70"/>
      <c r="K90" s="70"/>
      <c r="L90" s="70"/>
      <c r="M90" s="70"/>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IA90" s="21">
        <v>6.24</v>
      </c>
      <c r="IB90" s="21" t="s">
        <v>106</v>
      </c>
      <c r="IE90" s="22"/>
      <c r="IF90" s="22"/>
      <c r="IG90" s="22"/>
      <c r="IH90" s="22"/>
      <c r="II90" s="22"/>
    </row>
    <row r="91" spans="1:243" s="21" customFormat="1" ht="42.75">
      <c r="A91" s="63">
        <v>6.25</v>
      </c>
      <c r="B91" s="34" t="s">
        <v>104</v>
      </c>
      <c r="C91" s="35"/>
      <c r="D91" s="35">
        <v>46</v>
      </c>
      <c r="E91" s="61" t="s">
        <v>222</v>
      </c>
      <c r="F91" s="65">
        <v>46.34</v>
      </c>
      <c r="G91" s="38"/>
      <c r="H91" s="38"/>
      <c r="I91" s="39" t="s">
        <v>36</v>
      </c>
      <c r="J91" s="40">
        <f t="shared" si="12"/>
        <v>1</v>
      </c>
      <c r="K91" s="38" t="s">
        <v>37</v>
      </c>
      <c r="L91" s="38" t="s">
        <v>4</v>
      </c>
      <c r="M91" s="41"/>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1">
        <f t="shared" si="13"/>
        <v>2131.64</v>
      </c>
      <c r="BB91" s="52">
        <f t="shared" si="14"/>
        <v>2131.64</v>
      </c>
      <c r="BC91" s="60" t="str">
        <f t="shared" si="15"/>
        <v>INR  Two Thousand One Hundred &amp; Thirty One  and Paise Sixty Four Only</v>
      </c>
      <c r="IA91" s="21">
        <v>6.25</v>
      </c>
      <c r="IB91" s="21" t="s">
        <v>104</v>
      </c>
      <c r="ID91" s="21">
        <v>46</v>
      </c>
      <c r="IE91" s="22" t="s">
        <v>222</v>
      </c>
      <c r="IF91" s="22"/>
      <c r="IG91" s="22"/>
      <c r="IH91" s="22"/>
      <c r="II91" s="22"/>
    </row>
    <row r="92" spans="1:243" s="21" customFormat="1" ht="80.25" customHeight="1">
      <c r="A92" s="33">
        <v>6.26</v>
      </c>
      <c r="B92" s="34" t="s">
        <v>107</v>
      </c>
      <c r="C92" s="35"/>
      <c r="D92" s="70"/>
      <c r="E92" s="70"/>
      <c r="F92" s="70"/>
      <c r="G92" s="70"/>
      <c r="H92" s="70"/>
      <c r="I92" s="70"/>
      <c r="J92" s="70"/>
      <c r="K92" s="70"/>
      <c r="L92" s="70"/>
      <c r="M92" s="70"/>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IA92" s="21">
        <v>6.26</v>
      </c>
      <c r="IB92" s="21" t="s">
        <v>107</v>
      </c>
      <c r="IE92" s="22"/>
      <c r="IF92" s="22"/>
      <c r="IG92" s="22"/>
      <c r="IH92" s="22"/>
      <c r="II92" s="22"/>
    </row>
    <row r="93" spans="1:243" s="21" customFormat="1" ht="29.25" customHeight="1">
      <c r="A93" s="33">
        <v>6.27</v>
      </c>
      <c r="B93" s="34" t="s">
        <v>108</v>
      </c>
      <c r="C93" s="35"/>
      <c r="D93" s="35">
        <v>54</v>
      </c>
      <c r="E93" s="61" t="s">
        <v>222</v>
      </c>
      <c r="F93" s="65">
        <v>54.41</v>
      </c>
      <c r="G93" s="38"/>
      <c r="H93" s="38"/>
      <c r="I93" s="39" t="s">
        <v>36</v>
      </c>
      <c r="J93" s="40">
        <f t="shared" si="12"/>
        <v>1</v>
      </c>
      <c r="K93" s="38" t="s">
        <v>37</v>
      </c>
      <c r="L93" s="38" t="s">
        <v>4</v>
      </c>
      <c r="M93" s="41"/>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1">
        <f t="shared" si="13"/>
        <v>2938.14</v>
      </c>
      <c r="BB93" s="52">
        <f t="shared" si="14"/>
        <v>2938.14</v>
      </c>
      <c r="BC93" s="60" t="str">
        <f t="shared" si="15"/>
        <v>INR  Two Thousand Nine Hundred &amp; Thirty Eight  and Paise Fourteen Only</v>
      </c>
      <c r="IA93" s="21">
        <v>6.27</v>
      </c>
      <c r="IB93" s="21" t="s">
        <v>108</v>
      </c>
      <c r="ID93" s="21">
        <v>54</v>
      </c>
      <c r="IE93" s="22" t="s">
        <v>222</v>
      </c>
      <c r="IF93" s="22"/>
      <c r="IG93" s="22"/>
      <c r="IH93" s="22"/>
      <c r="II93" s="22"/>
    </row>
    <row r="94" spans="1:243" s="21" customFormat="1" ht="171.75" customHeight="1">
      <c r="A94" s="63">
        <v>6.28</v>
      </c>
      <c r="B94" s="34" t="s">
        <v>261</v>
      </c>
      <c r="C94" s="35"/>
      <c r="D94" s="70"/>
      <c r="E94" s="70"/>
      <c r="F94" s="70"/>
      <c r="G94" s="70"/>
      <c r="H94" s="70"/>
      <c r="I94" s="70"/>
      <c r="J94" s="70"/>
      <c r="K94" s="70"/>
      <c r="L94" s="70"/>
      <c r="M94" s="70"/>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IA94" s="21">
        <v>6.28</v>
      </c>
      <c r="IB94" s="21" t="s">
        <v>261</v>
      </c>
      <c r="IE94" s="22"/>
      <c r="IF94" s="22"/>
      <c r="IG94" s="22"/>
      <c r="IH94" s="22"/>
      <c r="II94" s="22"/>
    </row>
    <row r="95" spans="1:243" s="21" customFormat="1" ht="42.75">
      <c r="A95" s="33">
        <v>6.29</v>
      </c>
      <c r="B95" s="34" t="s">
        <v>262</v>
      </c>
      <c r="C95" s="35"/>
      <c r="D95" s="35">
        <v>69</v>
      </c>
      <c r="E95" s="61" t="s">
        <v>54</v>
      </c>
      <c r="F95" s="65">
        <v>194.34</v>
      </c>
      <c r="G95" s="38"/>
      <c r="H95" s="38"/>
      <c r="I95" s="39" t="s">
        <v>36</v>
      </c>
      <c r="J95" s="40">
        <f t="shared" si="12"/>
        <v>1</v>
      </c>
      <c r="K95" s="38" t="s">
        <v>37</v>
      </c>
      <c r="L95" s="38" t="s">
        <v>4</v>
      </c>
      <c r="M95" s="41"/>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1">
        <f t="shared" si="13"/>
        <v>13409.46</v>
      </c>
      <c r="BB95" s="52">
        <f t="shared" si="14"/>
        <v>13409.46</v>
      </c>
      <c r="BC95" s="60" t="str">
        <f t="shared" si="15"/>
        <v>INR  Thirteen Thousand Four Hundred &amp; Nine  and Paise Forty Six Only</v>
      </c>
      <c r="IA95" s="21">
        <v>6.29</v>
      </c>
      <c r="IB95" s="21" t="s">
        <v>262</v>
      </c>
      <c r="ID95" s="21">
        <v>69</v>
      </c>
      <c r="IE95" s="22" t="s">
        <v>54</v>
      </c>
      <c r="IF95" s="22"/>
      <c r="IG95" s="22"/>
      <c r="IH95" s="22"/>
      <c r="II95" s="22"/>
    </row>
    <row r="96" spans="1:243" s="21" customFormat="1" ht="15.75">
      <c r="A96" s="63">
        <v>6.3</v>
      </c>
      <c r="B96" s="34" t="s">
        <v>263</v>
      </c>
      <c r="C96" s="35"/>
      <c r="D96" s="70"/>
      <c r="E96" s="70"/>
      <c r="F96" s="70"/>
      <c r="G96" s="70"/>
      <c r="H96" s="70"/>
      <c r="I96" s="70"/>
      <c r="J96" s="70"/>
      <c r="K96" s="70"/>
      <c r="L96" s="70"/>
      <c r="M96" s="70"/>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IA96" s="21">
        <v>6.3</v>
      </c>
      <c r="IB96" s="21" t="s">
        <v>263</v>
      </c>
      <c r="IE96" s="22"/>
      <c r="IF96" s="22"/>
      <c r="IG96" s="22"/>
      <c r="IH96" s="22"/>
      <c r="II96" s="22"/>
    </row>
    <row r="97" spans="1:243" s="21" customFormat="1" ht="310.5" customHeight="1">
      <c r="A97" s="33">
        <v>6.31</v>
      </c>
      <c r="B97" s="34" t="s">
        <v>264</v>
      </c>
      <c r="C97" s="35"/>
      <c r="D97" s="35">
        <v>23</v>
      </c>
      <c r="E97" s="61" t="s">
        <v>45</v>
      </c>
      <c r="F97" s="62">
        <v>1543.8</v>
      </c>
      <c r="G97" s="38"/>
      <c r="H97" s="38"/>
      <c r="I97" s="39" t="s">
        <v>36</v>
      </c>
      <c r="J97" s="40">
        <f t="shared" si="12"/>
        <v>1</v>
      </c>
      <c r="K97" s="38" t="s">
        <v>37</v>
      </c>
      <c r="L97" s="38" t="s">
        <v>4</v>
      </c>
      <c r="M97" s="41"/>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1">
        <f t="shared" si="13"/>
        <v>35507.4</v>
      </c>
      <c r="BB97" s="52">
        <f t="shared" si="14"/>
        <v>35507.4</v>
      </c>
      <c r="BC97" s="60" t="str">
        <f t="shared" si="15"/>
        <v>INR  Thirty Five Thousand Five Hundred &amp; Seven  and Paise Forty Only</v>
      </c>
      <c r="IA97" s="21">
        <v>6.31</v>
      </c>
      <c r="IB97" s="21" t="s">
        <v>264</v>
      </c>
      <c r="ID97" s="21">
        <v>23</v>
      </c>
      <c r="IE97" s="22" t="s">
        <v>45</v>
      </c>
      <c r="IF97" s="22"/>
      <c r="IG97" s="22"/>
      <c r="IH97" s="22"/>
      <c r="II97" s="22"/>
    </row>
    <row r="98" spans="1:243" s="21" customFormat="1" ht="15.75">
      <c r="A98" s="77">
        <v>7</v>
      </c>
      <c r="B98" s="34" t="s">
        <v>110</v>
      </c>
      <c r="C98" s="35"/>
      <c r="D98" s="70"/>
      <c r="E98" s="70"/>
      <c r="F98" s="70"/>
      <c r="G98" s="70"/>
      <c r="H98" s="70"/>
      <c r="I98" s="70"/>
      <c r="J98" s="70"/>
      <c r="K98" s="70"/>
      <c r="L98" s="70"/>
      <c r="M98" s="70"/>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IA98" s="21">
        <v>7</v>
      </c>
      <c r="IB98" s="21" t="s">
        <v>110</v>
      </c>
      <c r="IE98" s="22"/>
      <c r="IF98" s="22"/>
      <c r="IG98" s="22"/>
      <c r="IH98" s="22"/>
      <c r="II98" s="22"/>
    </row>
    <row r="99" spans="1:243" s="21" customFormat="1" ht="62.25" customHeight="1">
      <c r="A99" s="33">
        <v>7.01</v>
      </c>
      <c r="B99" s="34" t="s">
        <v>111</v>
      </c>
      <c r="C99" s="35"/>
      <c r="D99" s="35">
        <v>200</v>
      </c>
      <c r="E99" s="61" t="s">
        <v>223</v>
      </c>
      <c r="F99" s="65">
        <v>89.22</v>
      </c>
      <c r="G99" s="38"/>
      <c r="H99" s="38"/>
      <c r="I99" s="39" t="s">
        <v>36</v>
      </c>
      <c r="J99" s="40">
        <f>IF(I99="Less(-)",-1,1)</f>
        <v>1</v>
      </c>
      <c r="K99" s="38" t="s">
        <v>37</v>
      </c>
      <c r="L99" s="38" t="s">
        <v>4</v>
      </c>
      <c r="M99" s="41"/>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1">
        <f>total_amount_ba($B$2,$D$2,D99,F99,J99,K99,M99)</f>
        <v>17844</v>
      </c>
      <c r="BB99" s="52">
        <f>BA99+SUM(N99:AZ99)</f>
        <v>17844</v>
      </c>
      <c r="BC99" s="60" t="str">
        <f>SpellNumber(L99,BB99)</f>
        <v>INR  Seventeen Thousand Eight Hundred &amp; Forty Four  Only</v>
      </c>
      <c r="IA99" s="21">
        <v>7.01</v>
      </c>
      <c r="IB99" s="21" t="s">
        <v>111</v>
      </c>
      <c r="ID99" s="21">
        <v>200</v>
      </c>
      <c r="IE99" s="22" t="s">
        <v>223</v>
      </c>
      <c r="IF99" s="22"/>
      <c r="IG99" s="22"/>
      <c r="IH99" s="22"/>
      <c r="II99" s="22"/>
    </row>
    <row r="100" spans="1:243" s="21" customFormat="1" ht="156" customHeight="1">
      <c r="A100" s="63">
        <v>7.02</v>
      </c>
      <c r="B100" s="34" t="s">
        <v>265</v>
      </c>
      <c r="C100" s="35"/>
      <c r="D100" s="70"/>
      <c r="E100" s="70"/>
      <c r="F100" s="70"/>
      <c r="G100" s="70"/>
      <c r="H100" s="70"/>
      <c r="I100" s="70"/>
      <c r="J100" s="70"/>
      <c r="K100" s="70"/>
      <c r="L100" s="70"/>
      <c r="M100" s="70"/>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IA100" s="21">
        <v>7.02</v>
      </c>
      <c r="IB100" s="21" t="s">
        <v>265</v>
      </c>
      <c r="IE100" s="22"/>
      <c r="IF100" s="22"/>
      <c r="IG100" s="22"/>
      <c r="IH100" s="22"/>
      <c r="II100" s="22"/>
    </row>
    <row r="101" spans="1:243" s="21" customFormat="1" ht="33" customHeight="1">
      <c r="A101" s="33">
        <v>7.03</v>
      </c>
      <c r="B101" s="34" t="s">
        <v>266</v>
      </c>
      <c r="C101" s="35"/>
      <c r="D101" s="35">
        <v>50</v>
      </c>
      <c r="E101" s="61" t="s">
        <v>223</v>
      </c>
      <c r="F101" s="65">
        <v>145.99</v>
      </c>
      <c r="G101" s="38"/>
      <c r="H101" s="38"/>
      <c r="I101" s="39" t="s">
        <v>36</v>
      </c>
      <c r="J101" s="40">
        <f>IF(I101="Less(-)",-1,1)</f>
        <v>1</v>
      </c>
      <c r="K101" s="38" t="s">
        <v>37</v>
      </c>
      <c r="L101" s="38" t="s">
        <v>4</v>
      </c>
      <c r="M101" s="41"/>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1">
        <f>total_amount_ba($B$2,$D$2,D101,F101,J101,K101,M101)</f>
        <v>7299.5</v>
      </c>
      <c r="BB101" s="52">
        <f>BA101+SUM(N101:AZ101)</f>
        <v>7299.5</v>
      </c>
      <c r="BC101" s="60" t="str">
        <f>SpellNumber(L101,BB101)</f>
        <v>INR  Seven Thousand Two Hundred &amp; Ninety Nine  and Paise Fifty Only</v>
      </c>
      <c r="IA101" s="21">
        <v>7.03</v>
      </c>
      <c r="IB101" s="21" t="s">
        <v>266</v>
      </c>
      <c r="ID101" s="21">
        <v>50</v>
      </c>
      <c r="IE101" s="22" t="s">
        <v>223</v>
      </c>
      <c r="IF101" s="22"/>
      <c r="IG101" s="22"/>
      <c r="IH101" s="22"/>
      <c r="II101" s="22"/>
    </row>
    <row r="102" spans="1:243" s="21" customFormat="1" ht="64.5" customHeight="1">
      <c r="A102" s="33">
        <v>7.04</v>
      </c>
      <c r="B102" s="34" t="s">
        <v>267</v>
      </c>
      <c r="C102" s="35"/>
      <c r="D102" s="70"/>
      <c r="E102" s="70"/>
      <c r="F102" s="70"/>
      <c r="G102" s="70"/>
      <c r="H102" s="70"/>
      <c r="I102" s="70"/>
      <c r="J102" s="70"/>
      <c r="K102" s="70"/>
      <c r="L102" s="70"/>
      <c r="M102" s="70"/>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IA102" s="21">
        <v>7.04</v>
      </c>
      <c r="IB102" s="21" t="s">
        <v>267</v>
      </c>
      <c r="IE102" s="22"/>
      <c r="IF102" s="22"/>
      <c r="IG102" s="22"/>
      <c r="IH102" s="22"/>
      <c r="II102" s="22"/>
    </row>
    <row r="103" spans="1:243" s="21" customFormat="1" ht="34.5" customHeight="1">
      <c r="A103" s="33">
        <v>7.05</v>
      </c>
      <c r="B103" s="34" t="s">
        <v>268</v>
      </c>
      <c r="C103" s="35"/>
      <c r="D103" s="35">
        <v>600</v>
      </c>
      <c r="E103" s="61" t="s">
        <v>223</v>
      </c>
      <c r="F103" s="65">
        <v>82.11</v>
      </c>
      <c r="G103" s="38"/>
      <c r="H103" s="38"/>
      <c r="I103" s="39" t="s">
        <v>36</v>
      </c>
      <c r="J103" s="40">
        <f>IF(I103="Less(-)",-1,1)</f>
        <v>1</v>
      </c>
      <c r="K103" s="38" t="s">
        <v>37</v>
      </c>
      <c r="L103" s="38" t="s">
        <v>4</v>
      </c>
      <c r="M103" s="41"/>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1">
        <f>total_amount_ba($B$2,$D$2,D103,F103,J103,K103,M103)</f>
        <v>49266</v>
      </c>
      <c r="BB103" s="52">
        <f>BA103+SUM(N103:AZ103)</f>
        <v>49266</v>
      </c>
      <c r="BC103" s="60" t="str">
        <f>SpellNumber(L103,BB103)</f>
        <v>INR  Forty Nine Thousand Two Hundred &amp; Sixty Six  Only</v>
      </c>
      <c r="IA103" s="21">
        <v>7.05</v>
      </c>
      <c r="IB103" s="21" t="s">
        <v>268</v>
      </c>
      <c r="ID103" s="21">
        <v>600</v>
      </c>
      <c r="IE103" s="22" t="s">
        <v>223</v>
      </c>
      <c r="IF103" s="22"/>
      <c r="IG103" s="22"/>
      <c r="IH103" s="22"/>
      <c r="II103" s="22"/>
    </row>
    <row r="104" spans="1:243" s="21" customFormat="1" ht="64.5" customHeight="1">
      <c r="A104" s="33">
        <v>7.06</v>
      </c>
      <c r="B104" s="34" t="s">
        <v>269</v>
      </c>
      <c r="C104" s="35"/>
      <c r="D104" s="70"/>
      <c r="E104" s="70"/>
      <c r="F104" s="70"/>
      <c r="G104" s="70"/>
      <c r="H104" s="70"/>
      <c r="I104" s="70"/>
      <c r="J104" s="70"/>
      <c r="K104" s="70"/>
      <c r="L104" s="70"/>
      <c r="M104" s="70"/>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IA104" s="21">
        <v>7.06</v>
      </c>
      <c r="IB104" s="21" t="s">
        <v>269</v>
      </c>
      <c r="IE104" s="22"/>
      <c r="IF104" s="22"/>
      <c r="IG104" s="22"/>
      <c r="IH104" s="22"/>
      <c r="II104" s="22"/>
    </row>
    <row r="105" spans="1:243" s="21" customFormat="1" ht="30" customHeight="1">
      <c r="A105" s="33">
        <v>7.07</v>
      </c>
      <c r="B105" s="34" t="s">
        <v>270</v>
      </c>
      <c r="C105" s="35"/>
      <c r="D105" s="35">
        <v>490</v>
      </c>
      <c r="E105" s="61" t="s">
        <v>223</v>
      </c>
      <c r="F105" s="65">
        <v>127.71</v>
      </c>
      <c r="G105" s="38"/>
      <c r="H105" s="38"/>
      <c r="I105" s="39" t="s">
        <v>36</v>
      </c>
      <c r="J105" s="40">
        <f>IF(I105="Less(-)",-1,1)</f>
        <v>1</v>
      </c>
      <c r="K105" s="38" t="s">
        <v>37</v>
      </c>
      <c r="L105" s="38" t="s">
        <v>4</v>
      </c>
      <c r="M105" s="41"/>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1">
        <f>total_amount_ba($B$2,$D$2,D105,F105,J105,K105,M105)</f>
        <v>62577.9</v>
      </c>
      <c r="BB105" s="52">
        <f>BA105+SUM(N105:AZ105)</f>
        <v>62577.9</v>
      </c>
      <c r="BC105" s="60" t="str">
        <f>SpellNumber(L105,BB105)</f>
        <v>INR  Sixty Two Thousand Five Hundred &amp; Seventy Seven  and Paise Ninety Only</v>
      </c>
      <c r="IA105" s="21">
        <v>7.07</v>
      </c>
      <c r="IB105" s="21" t="s">
        <v>270</v>
      </c>
      <c r="ID105" s="21">
        <v>490</v>
      </c>
      <c r="IE105" s="22" t="s">
        <v>223</v>
      </c>
      <c r="IF105" s="22"/>
      <c r="IG105" s="22"/>
      <c r="IH105" s="22"/>
      <c r="II105" s="22"/>
    </row>
    <row r="106" spans="1:243" s="21" customFormat="1" ht="47.25">
      <c r="A106" s="33">
        <v>7.08</v>
      </c>
      <c r="B106" s="34" t="s">
        <v>271</v>
      </c>
      <c r="C106" s="35"/>
      <c r="D106" s="70"/>
      <c r="E106" s="70"/>
      <c r="F106" s="70"/>
      <c r="G106" s="70"/>
      <c r="H106" s="70"/>
      <c r="I106" s="70"/>
      <c r="J106" s="70"/>
      <c r="K106" s="70"/>
      <c r="L106" s="70"/>
      <c r="M106" s="70"/>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IA106" s="21">
        <v>7.08</v>
      </c>
      <c r="IB106" s="21" t="s">
        <v>271</v>
      </c>
      <c r="IE106" s="22"/>
      <c r="IF106" s="22"/>
      <c r="IG106" s="22"/>
      <c r="IH106" s="22"/>
      <c r="II106" s="22"/>
    </row>
    <row r="107" spans="1:243" s="21" customFormat="1" ht="42.75">
      <c r="A107" s="63">
        <v>7.09</v>
      </c>
      <c r="B107" s="34" t="s">
        <v>272</v>
      </c>
      <c r="C107" s="35"/>
      <c r="D107" s="35">
        <v>8</v>
      </c>
      <c r="E107" s="61" t="s">
        <v>45</v>
      </c>
      <c r="F107" s="65">
        <v>789.61</v>
      </c>
      <c r="G107" s="38"/>
      <c r="H107" s="38"/>
      <c r="I107" s="39" t="s">
        <v>36</v>
      </c>
      <c r="J107" s="40">
        <f>IF(I107="Less(-)",-1,1)</f>
        <v>1</v>
      </c>
      <c r="K107" s="38" t="s">
        <v>37</v>
      </c>
      <c r="L107" s="38" t="s">
        <v>4</v>
      </c>
      <c r="M107" s="41"/>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1">
        <f>total_amount_ba($B$2,$D$2,D107,F107,J107,K107,M107)</f>
        <v>6316.88</v>
      </c>
      <c r="BB107" s="52">
        <f>BA107+SUM(N107:AZ107)</f>
        <v>6316.88</v>
      </c>
      <c r="BC107" s="60" t="str">
        <f>SpellNumber(L107,BB107)</f>
        <v>INR  Six Thousand Three Hundred &amp; Sixteen  and Paise Eighty Eight Only</v>
      </c>
      <c r="IA107" s="21">
        <v>7.09</v>
      </c>
      <c r="IB107" s="21" t="s">
        <v>272</v>
      </c>
      <c r="ID107" s="21">
        <v>8</v>
      </c>
      <c r="IE107" s="22" t="s">
        <v>45</v>
      </c>
      <c r="IF107" s="22"/>
      <c r="IG107" s="22"/>
      <c r="IH107" s="22"/>
      <c r="II107" s="22"/>
    </row>
    <row r="108" spans="1:243" s="21" customFormat="1" ht="15.75">
      <c r="A108" s="33">
        <v>8</v>
      </c>
      <c r="B108" s="34" t="s">
        <v>112</v>
      </c>
      <c r="C108" s="35"/>
      <c r="D108" s="70"/>
      <c r="E108" s="70"/>
      <c r="F108" s="70"/>
      <c r="G108" s="70"/>
      <c r="H108" s="70"/>
      <c r="I108" s="70"/>
      <c r="J108" s="70"/>
      <c r="K108" s="70"/>
      <c r="L108" s="70"/>
      <c r="M108" s="70"/>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IA108" s="21">
        <v>8</v>
      </c>
      <c r="IB108" s="21" t="s">
        <v>112</v>
      </c>
      <c r="IE108" s="22"/>
      <c r="IF108" s="22"/>
      <c r="IG108" s="22"/>
      <c r="IH108" s="22"/>
      <c r="II108" s="22"/>
    </row>
    <row r="109" spans="1:243" s="21" customFormat="1" ht="66" customHeight="1">
      <c r="A109" s="63">
        <v>8.01</v>
      </c>
      <c r="B109" s="34" t="s">
        <v>273</v>
      </c>
      <c r="C109" s="35"/>
      <c r="D109" s="70"/>
      <c r="E109" s="70"/>
      <c r="F109" s="70"/>
      <c r="G109" s="70"/>
      <c r="H109" s="70"/>
      <c r="I109" s="70"/>
      <c r="J109" s="70"/>
      <c r="K109" s="70"/>
      <c r="L109" s="70"/>
      <c r="M109" s="70"/>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IA109" s="21">
        <v>8.01</v>
      </c>
      <c r="IB109" s="21" t="s">
        <v>273</v>
      </c>
      <c r="IE109" s="22"/>
      <c r="IF109" s="22"/>
      <c r="IG109" s="22"/>
      <c r="IH109" s="22"/>
      <c r="II109" s="22"/>
    </row>
    <row r="110" spans="1:243" s="21" customFormat="1" ht="34.5" customHeight="1">
      <c r="A110" s="33">
        <v>8.02</v>
      </c>
      <c r="B110" s="34" t="s">
        <v>274</v>
      </c>
      <c r="C110" s="35"/>
      <c r="D110" s="35">
        <v>5</v>
      </c>
      <c r="E110" s="61" t="s">
        <v>45</v>
      </c>
      <c r="F110" s="65">
        <v>436.96</v>
      </c>
      <c r="G110" s="38"/>
      <c r="H110" s="38"/>
      <c r="I110" s="39" t="s">
        <v>36</v>
      </c>
      <c r="J110" s="40">
        <f>IF(I110="Less(-)",-1,1)</f>
        <v>1</v>
      </c>
      <c r="K110" s="38" t="s">
        <v>37</v>
      </c>
      <c r="L110" s="38" t="s">
        <v>4</v>
      </c>
      <c r="M110" s="41"/>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1">
        <f>total_amount_ba($B$2,$D$2,D110,F110,J110,K110,M110)</f>
        <v>2184.8</v>
      </c>
      <c r="BB110" s="52">
        <f>BA110+SUM(N110:AZ110)</f>
        <v>2184.8</v>
      </c>
      <c r="BC110" s="60" t="str">
        <f>SpellNumber(L110,BB110)</f>
        <v>INR  Two Thousand One Hundred &amp; Eighty Four  and Paise Eighty Only</v>
      </c>
      <c r="IA110" s="21">
        <v>8.02</v>
      </c>
      <c r="IB110" s="21" t="s">
        <v>274</v>
      </c>
      <c r="ID110" s="21">
        <v>5</v>
      </c>
      <c r="IE110" s="22" t="s">
        <v>45</v>
      </c>
      <c r="IF110" s="22"/>
      <c r="IG110" s="22"/>
      <c r="IH110" s="22"/>
      <c r="II110" s="22"/>
    </row>
    <row r="111" spans="1:243" s="21" customFormat="1" ht="63">
      <c r="A111" s="33">
        <v>8.03</v>
      </c>
      <c r="B111" s="34" t="s">
        <v>275</v>
      </c>
      <c r="C111" s="35"/>
      <c r="D111" s="70"/>
      <c r="E111" s="70"/>
      <c r="F111" s="70"/>
      <c r="G111" s="70"/>
      <c r="H111" s="70"/>
      <c r="I111" s="70"/>
      <c r="J111" s="70"/>
      <c r="K111" s="70"/>
      <c r="L111" s="70"/>
      <c r="M111" s="70"/>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IA111" s="21">
        <v>8.03</v>
      </c>
      <c r="IB111" s="21" t="s">
        <v>275</v>
      </c>
      <c r="IE111" s="22"/>
      <c r="IF111" s="22"/>
      <c r="IG111" s="22"/>
      <c r="IH111" s="22"/>
      <c r="II111" s="22"/>
    </row>
    <row r="112" spans="1:243" s="21" customFormat="1" ht="28.5">
      <c r="A112" s="33">
        <v>8.04</v>
      </c>
      <c r="B112" s="34" t="s">
        <v>276</v>
      </c>
      <c r="C112" s="35"/>
      <c r="D112" s="35">
        <v>2</v>
      </c>
      <c r="E112" s="61" t="s">
        <v>45</v>
      </c>
      <c r="F112" s="65">
        <v>456.95</v>
      </c>
      <c r="G112" s="38"/>
      <c r="H112" s="38"/>
      <c r="I112" s="39" t="s">
        <v>36</v>
      </c>
      <c r="J112" s="40">
        <f>IF(I112="Less(-)",-1,1)</f>
        <v>1</v>
      </c>
      <c r="K112" s="38" t="s">
        <v>37</v>
      </c>
      <c r="L112" s="38" t="s">
        <v>4</v>
      </c>
      <c r="M112" s="41"/>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1">
        <f>total_amount_ba($B$2,$D$2,D112,F112,J112,K112,M112)</f>
        <v>913.9</v>
      </c>
      <c r="BB112" s="52">
        <f>BA112+SUM(N112:AZ112)</f>
        <v>913.9</v>
      </c>
      <c r="BC112" s="60" t="str">
        <f>SpellNumber(L112,BB112)</f>
        <v>INR  Nine Hundred &amp; Thirteen  and Paise Ninety Only</v>
      </c>
      <c r="IA112" s="21">
        <v>8.04</v>
      </c>
      <c r="IB112" s="21" t="s">
        <v>276</v>
      </c>
      <c r="ID112" s="21">
        <v>2</v>
      </c>
      <c r="IE112" s="22" t="s">
        <v>45</v>
      </c>
      <c r="IF112" s="22"/>
      <c r="IG112" s="22"/>
      <c r="IH112" s="22"/>
      <c r="II112" s="22"/>
    </row>
    <row r="113" spans="1:243" s="21" customFormat="1" ht="51" customHeight="1">
      <c r="A113" s="33">
        <v>8.05</v>
      </c>
      <c r="B113" s="34" t="s">
        <v>113</v>
      </c>
      <c r="C113" s="35"/>
      <c r="D113" s="35">
        <v>1.5</v>
      </c>
      <c r="E113" s="61" t="s">
        <v>58</v>
      </c>
      <c r="F113" s="65">
        <v>6431.48</v>
      </c>
      <c r="G113" s="38"/>
      <c r="H113" s="38"/>
      <c r="I113" s="39" t="s">
        <v>36</v>
      </c>
      <c r="J113" s="40">
        <f>IF(I113="Less(-)",-1,1)</f>
        <v>1</v>
      </c>
      <c r="K113" s="38" t="s">
        <v>37</v>
      </c>
      <c r="L113" s="38" t="s">
        <v>4</v>
      </c>
      <c r="M113" s="41"/>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1">
        <f>total_amount_ba($B$2,$D$2,D113,F113,J113,K113,M113)</f>
        <v>9647.22</v>
      </c>
      <c r="BB113" s="52">
        <f>BA113+SUM(N113:AZ113)</f>
        <v>9647.22</v>
      </c>
      <c r="BC113" s="60" t="str">
        <f>SpellNumber(L113,BB113)</f>
        <v>INR  Nine Thousand Six Hundred &amp; Forty Seven  and Paise Twenty Two Only</v>
      </c>
      <c r="IA113" s="21">
        <v>8.05</v>
      </c>
      <c r="IB113" s="21" t="s">
        <v>113</v>
      </c>
      <c r="ID113" s="21">
        <v>1.5</v>
      </c>
      <c r="IE113" s="22" t="s">
        <v>58</v>
      </c>
      <c r="IF113" s="22"/>
      <c r="IG113" s="22"/>
      <c r="IH113" s="22"/>
      <c r="II113" s="22"/>
    </row>
    <row r="114" spans="1:243" s="21" customFormat="1" ht="31.5">
      <c r="A114" s="33">
        <v>8.06</v>
      </c>
      <c r="B114" s="34" t="s">
        <v>277</v>
      </c>
      <c r="C114" s="35"/>
      <c r="D114" s="70"/>
      <c r="E114" s="70"/>
      <c r="F114" s="70"/>
      <c r="G114" s="70"/>
      <c r="H114" s="70"/>
      <c r="I114" s="70"/>
      <c r="J114" s="70"/>
      <c r="K114" s="70"/>
      <c r="L114" s="70"/>
      <c r="M114" s="70"/>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IA114" s="21">
        <v>8.06</v>
      </c>
      <c r="IB114" s="21" t="s">
        <v>277</v>
      </c>
      <c r="IE114" s="22"/>
      <c r="IF114" s="22"/>
      <c r="IG114" s="22"/>
      <c r="IH114" s="22"/>
      <c r="II114" s="22"/>
    </row>
    <row r="115" spans="1:243" s="21" customFormat="1" ht="30" customHeight="1">
      <c r="A115" s="33">
        <v>8.07</v>
      </c>
      <c r="B115" s="34" t="s">
        <v>278</v>
      </c>
      <c r="C115" s="35"/>
      <c r="D115" s="35">
        <v>30</v>
      </c>
      <c r="E115" s="61" t="s">
        <v>54</v>
      </c>
      <c r="F115" s="65">
        <v>65.89</v>
      </c>
      <c r="G115" s="38"/>
      <c r="H115" s="38"/>
      <c r="I115" s="39" t="s">
        <v>36</v>
      </c>
      <c r="J115" s="40">
        <f>IF(I115="Less(-)",-1,1)</f>
        <v>1</v>
      </c>
      <c r="K115" s="38" t="s">
        <v>37</v>
      </c>
      <c r="L115" s="38" t="s">
        <v>4</v>
      </c>
      <c r="M115" s="41"/>
      <c r="N115" s="49"/>
      <c r="O115" s="49"/>
      <c r="P115" s="50"/>
      <c r="Q115" s="49"/>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1">
        <f>total_amount_ba($B$2,$D$2,D115,F115,J115,K115,M115)</f>
        <v>1976.7</v>
      </c>
      <c r="BB115" s="52">
        <f>BA115+SUM(N115:AZ115)</f>
        <v>1976.7</v>
      </c>
      <c r="BC115" s="60" t="str">
        <f>SpellNumber(L115,BB115)</f>
        <v>INR  One Thousand Nine Hundred &amp; Seventy Six  and Paise Seventy Only</v>
      </c>
      <c r="IA115" s="21">
        <v>8.07</v>
      </c>
      <c r="IB115" s="21" t="s">
        <v>278</v>
      </c>
      <c r="ID115" s="21">
        <v>30</v>
      </c>
      <c r="IE115" s="22" t="s">
        <v>54</v>
      </c>
      <c r="IF115" s="22"/>
      <c r="IG115" s="22"/>
      <c r="IH115" s="22"/>
      <c r="II115" s="22"/>
    </row>
    <row r="116" spans="1:243" s="21" customFormat="1" ht="81" customHeight="1">
      <c r="A116" s="33">
        <v>8.08</v>
      </c>
      <c r="B116" s="34" t="s">
        <v>114</v>
      </c>
      <c r="C116" s="35"/>
      <c r="D116" s="70"/>
      <c r="E116" s="70"/>
      <c r="F116" s="70"/>
      <c r="G116" s="70"/>
      <c r="H116" s="70"/>
      <c r="I116" s="70"/>
      <c r="J116" s="70"/>
      <c r="K116" s="70"/>
      <c r="L116" s="70"/>
      <c r="M116" s="70"/>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IA116" s="21">
        <v>8.08</v>
      </c>
      <c r="IB116" s="21" t="s">
        <v>114</v>
      </c>
      <c r="IE116" s="22"/>
      <c r="IF116" s="22"/>
      <c r="IG116" s="22"/>
      <c r="IH116" s="22"/>
      <c r="II116" s="22"/>
    </row>
    <row r="117" spans="1:243" s="21" customFormat="1" ht="30" customHeight="1">
      <c r="A117" s="33">
        <v>8.09</v>
      </c>
      <c r="B117" s="34" t="s">
        <v>115</v>
      </c>
      <c r="C117" s="35"/>
      <c r="D117" s="35">
        <v>175</v>
      </c>
      <c r="E117" s="61" t="s">
        <v>45</v>
      </c>
      <c r="F117" s="65">
        <v>1343.14</v>
      </c>
      <c r="G117" s="38"/>
      <c r="H117" s="38"/>
      <c r="I117" s="39" t="s">
        <v>36</v>
      </c>
      <c r="J117" s="40">
        <f aca="true" t="shared" si="16" ref="J117:J136">IF(I117="Less(-)",-1,1)</f>
        <v>1</v>
      </c>
      <c r="K117" s="38" t="s">
        <v>37</v>
      </c>
      <c r="L117" s="38" t="s">
        <v>4</v>
      </c>
      <c r="M117" s="41"/>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1">
        <f aca="true" t="shared" si="17" ref="BA117:BA136">total_amount_ba($B$2,$D$2,D117,F117,J117,K117,M117)</f>
        <v>235049.5</v>
      </c>
      <c r="BB117" s="52">
        <f aca="true" t="shared" si="18" ref="BB117:BB136">BA117+SUM(N117:AZ117)</f>
        <v>235049.5</v>
      </c>
      <c r="BC117" s="60" t="str">
        <f aca="true" t="shared" si="19" ref="BC117:BC136">SpellNumber(L117,BB117)</f>
        <v>INR  Two Lakh Thirty Five Thousand  &amp;Forty Nine  and Paise Fifty Only</v>
      </c>
      <c r="IA117" s="21">
        <v>8.09</v>
      </c>
      <c r="IB117" s="21" t="s">
        <v>115</v>
      </c>
      <c r="ID117" s="21">
        <v>175</v>
      </c>
      <c r="IE117" s="22" t="s">
        <v>45</v>
      </c>
      <c r="IF117" s="22"/>
      <c r="IG117" s="22"/>
      <c r="IH117" s="22"/>
      <c r="II117" s="22"/>
    </row>
    <row r="118" spans="1:243" s="21" customFormat="1" ht="79.5" customHeight="1">
      <c r="A118" s="63">
        <v>8.1</v>
      </c>
      <c r="B118" s="34" t="s">
        <v>116</v>
      </c>
      <c r="C118" s="35"/>
      <c r="D118" s="35">
        <v>45</v>
      </c>
      <c r="E118" s="61" t="s">
        <v>45</v>
      </c>
      <c r="F118" s="65">
        <v>1587.07</v>
      </c>
      <c r="G118" s="38"/>
      <c r="H118" s="38"/>
      <c r="I118" s="39" t="s">
        <v>36</v>
      </c>
      <c r="J118" s="40">
        <f t="shared" si="16"/>
        <v>1</v>
      </c>
      <c r="K118" s="38" t="s">
        <v>37</v>
      </c>
      <c r="L118" s="38" t="s">
        <v>4</v>
      </c>
      <c r="M118" s="41"/>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1">
        <f t="shared" si="17"/>
        <v>71418.15</v>
      </c>
      <c r="BB118" s="52">
        <f t="shared" si="18"/>
        <v>71418.15</v>
      </c>
      <c r="BC118" s="60" t="str">
        <f t="shared" si="19"/>
        <v>INR  Seventy One Thousand Four Hundred &amp; Eighteen  and Paise Fifteen Only</v>
      </c>
      <c r="IA118" s="21">
        <v>8.1</v>
      </c>
      <c r="IB118" s="21" t="s">
        <v>116</v>
      </c>
      <c r="ID118" s="21">
        <v>45</v>
      </c>
      <c r="IE118" s="22" t="s">
        <v>45</v>
      </c>
      <c r="IF118" s="22"/>
      <c r="IG118" s="22"/>
      <c r="IH118" s="22"/>
      <c r="II118" s="22"/>
    </row>
    <row r="119" spans="1:243" s="21" customFormat="1" ht="33" customHeight="1">
      <c r="A119" s="33">
        <v>8.11</v>
      </c>
      <c r="B119" s="34" t="s">
        <v>117</v>
      </c>
      <c r="C119" s="35"/>
      <c r="D119" s="35">
        <v>20</v>
      </c>
      <c r="E119" s="61" t="s">
        <v>45</v>
      </c>
      <c r="F119" s="65">
        <v>29.02</v>
      </c>
      <c r="G119" s="38"/>
      <c r="H119" s="38"/>
      <c r="I119" s="39" t="s">
        <v>36</v>
      </c>
      <c r="J119" s="40">
        <f t="shared" si="16"/>
        <v>1</v>
      </c>
      <c r="K119" s="38" t="s">
        <v>37</v>
      </c>
      <c r="L119" s="38" t="s">
        <v>4</v>
      </c>
      <c r="M119" s="41"/>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1">
        <f t="shared" si="17"/>
        <v>580.4</v>
      </c>
      <c r="BB119" s="52">
        <f t="shared" si="18"/>
        <v>580.4</v>
      </c>
      <c r="BC119" s="60" t="str">
        <f t="shared" si="19"/>
        <v>INR  Five Hundred &amp; Eighty  and Paise Forty Only</v>
      </c>
      <c r="IA119" s="21">
        <v>8.11</v>
      </c>
      <c r="IB119" s="21" t="s">
        <v>117</v>
      </c>
      <c r="ID119" s="21">
        <v>20</v>
      </c>
      <c r="IE119" s="22" t="s">
        <v>45</v>
      </c>
      <c r="IF119" s="22"/>
      <c r="IG119" s="22"/>
      <c r="IH119" s="22"/>
      <c r="II119" s="22"/>
    </row>
    <row r="120" spans="1:243" s="21" customFormat="1" ht="125.25" customHeight="1">
      <c r="A120" s="33">
        <v>8.12</v>
      </c>
      <c r="B120" s="34" t="s">
        <v>279</v>
      </c>
      <c r="C120" s="35"/>
      <c r="D120" s="35">
        <v>95</v>
      </c>
      <c r="E120" s="61" t="s">
        <v>45</v>
      </c>
      <c r="F120" s="65">
        <v>812.71</v>
      </c>
      <c r="G120" s="38"/>
      <c r="H120" s="38"/>
      <c r="I120" s="39" t="s">
        <v>36</v>
      </c>
      <c r="J120" s="40">
        <f t="shared" si="16"/>
        <v>1</v>
      </c>
      <c r="K120" s="38" t="s">
        <v>37</v>
      </c>
      <c r="L120" s="38" t="s">
        <v>4</v>
      </c>
      <c r="M120" s="41"/>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1">
        <f t="shared" si="17"/>
        <v>77207.45</v>
      </c>
      <c r="BB120" s="52">
        <f t="shared" si="18"/>
        <v>77207.45</v>
      </c>
      <c r="BC120" s="60" t="str">
        <f t="shared" si="19"/>
        <v>INR  Seventy Seven Thousand Two Hundred &amp; Seven  and Paise Forty Five Only</v>
      </c>
      <c r="IA120" s="21">
        <v>8.12</v>
      </c>
      <c r="IB120" s="21" t="s">
        <v>279</v>
      </c>
      <c r="ID120" s="21">
        <v>95</v>
      </c>
      <c r="IE120" s="22" t="s">
        <v>45</v>
      </c>
      <c r="IF120" s="22"/>
      <c r="IG120" s="22"/>
      <c r="IH120" s="22"/>
      <c r="II120" s="22"/>
    </row>
    <row r="121" spans="1:243" s="21" customFormat="1" ht="15.75">
      <c r="A121" s="33">
        <v>9</v>
      </c>
      <c r="B121" s="34" t="s">
        <v>118</v>
      </c>
      <c r="C121" s="35"/>
      <c r="D121" s="70"/>
      <c r="E121" s="70"/>
      <c r="F121" s="70"/>
      <c r="G121" s="70"/>
      <c r="H121" s="70"/>
      <c r="I121" s="70"/>
      <c r="J121" s="70"/>
      <c r="K121" s="70"/>
      <c r="L121" s="70"/>
      <c r="M121" s="70"/>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IA121" s="21">
        <v>9</v>
      </c>
      <c r="IB121" s="21" t="s">
        <v>118</v>
      </c>
      <c r="IE121" s="22"/>
      <c r="IF121" s="22"/>
      <c r="IG121" s="22"/>
      <c r="IH121" s="22"/>
      <c r="II121" s="22"/>
    </row>
    <row r="122" spans="1:243" s="21" customFormat="1" ht="78.75" customHeight="1">
      <c r="A122" s="63">
        <v>9.01</v>
      </c>
      <c r="B122" s="34" t="s">
        <v>280</v>
      </c>
      <c r="C122" s="35"/>
      <c r="D122" s="70"/>
      <c r="E122" s="70"/>
      <c r="F122" s="70"/>
      <c r="G122" s="70"/>
      <c r="H122" s="70"/>
      <c r="I122" s="70"/>
      <c r="J122" s="70"/>
      <c r="K122" s="70"/>
      <c r="L122" s="70"/>
      <c r="M122" s="70"/>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IA122" s="21">
        <v>9.01</v>
      </c>
      <c r="IB122" s="21" t="s">
        <v>280</v>
      </c>
      <c r="IE122" s="22"/>
      <c r="IF122" s="22"/>
      <c r="IG122" s="22"/>
      <c r="IH122" s="22"/>
      <c r="II122" s="22"/>
    </row>
    <row r="123" spans="1:243" s="21" customFormat="1" ht="31.5">
      <c r="A123" s="33">
        <v>9.02</v>
      </c>
      <c r="B123" s="34" t="s">
        <v>281</v>
      </c>
      <c r="C123" s="35"/>
      <c r="D123" s="35">
        <v>4</v>
      </c>
      <c r="E123" s="61" t="s">
        <v>45</v>
      </c>
      <c r="F123" s="65">
        <v>451.03</v>
      </c>
      <c r="G123" s="38"/>
      <c r="H123" s="38"/>
      <c r="I123" s="39" t="s">
        <v>36</v>
      </c>
      <c r="J123" s="40">
        <f t="shared" si="16"/>
        <v>1</v>
      </c>
      <c r="K123" s="38" t="s">
        <v>37</v>
      </c>
      <c r="L123" s="38" t="s">
        <v>4</v>
      </c>
      <c r="M123" s="41"/>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1">
        <f t="shared" si="17"/>
        <v>1804.12</v>
      </c>
      <c r="BB123" s="52">
        <f t="shared" si="18"/>
        <v>1804.12</v>
      </c>
      <c r="BC123" s="60" t="str">
        <f t="shared" si="19"/>
        <v>INR  One Thousand Eight Hundred &amp; Four  and Paise Twelve Only</v>
      </c>
      <c r="IA123" s="21">
        <v>9.02</v>
      </c>
      <c r="IB123" s="21" t="s">
        <v>281</v>
      </c>
      <c r="ID123" s="21">
        <v>4</v>
      </c>
      <c r="IE123" s="22" t="s">
        <v>45</v>
      </c>
      <c r="IF123" s="22"/>
      <c r="IG123" s="22"/>
      <c r="IH123" s="22"/>
      <c r="II123" s="22"/>
    </row>
    <row r="124" spans="1:243" s="21" customFormat="1" ht="63" customHeight="1">
      <c r="A124" s="33">
        <v>9.03</v>
      </c>
      <c r="B124" s="34" t="s">
        <v>119</v>
      </c>
      <c r="C124" s="35"/>
      <c r="D124" s="70"/>
      <c r="E124" s="70"/>
      <c r="F124" s="70"/>
      <c r="G124" s="70"/>
      <c r="H124" s="70"/>
      <c r="I124" s="70"/>
      <c r="J124" s="70"/>
      <c r="K124" s="70"/>
      <c r="L124" s="70"/>
      <c r="M124" s="70"/>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IA124" s="21">
        <v>9.03</v>
      </c>
      <c r="IB124" s="21" t="s">
        <v>119</v>
      </c>
      <c r="IE124" s="22"/>
      <c r="IF124" s="22"/>
      <c r="IG124" s="22"/>
      <c r="IH124" s="22"/>
      <c r="II124" s="22"/>
    </row>
    <row r="125" spans="1:243" s="21" customFormat="1" ht="42.75">
      <c r="A125" s="33">
        <v>9.04</v>
      </c>
      <c r="B125" s="34" t="s">
        <v>120</v>
      </c>
      <c r="C125" s="35"/>
      <c r="D125" s="35">
        <v>12</v>
      </c>
      <c r="E125" s="61" t="s">
        <v>54</v>
      </c>
      <c r="F125" s="65">
        <v>208.02</v>
      </c>
      <c r="G125" s="38"/>
      <c r="H125" s="38"/>
      <c r="I125" s="39" t="s">
        <v>36</v>
      </c>
      <c r="J125" s="40">
        <f t="shared" si="16"/>
        <v>1</v>
      </c>
      <c r="K125" s="38" t="s">
        <v>37</v>
      </c>
      <c r="L125" s="38" t="s">
        <v>4</v>
      </c>
      <c r="M125" s="41"/>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1">
        <f t="shared" si="17"/>
        <v>2496.24</v>
      </c>
      <c r="BB125" s="52">
        <f t="shared" si="18"/>
        <v>2496.24</v>
      </c>
      <c r="BC125" s="60" t="str">
        <f t="shared" si="19"/>
        <v>INR  Two Thousand Four Hundred &amp; Ninety Six  and Paise Twenty Four Only</v>
      </c>
      <c r="IA125" s="21">
        <v>9.04</v>
      </c>
      <c r="IB125" s="21" t="s">
        <v>120</v>
      </c>
      <c r="ID125" s="21">
        <v>12</v>
      </c>
      <c r="IE125" s="22" t="s">
        <v>54</v>
      </c>
      <c r="IF125" s="22"/>
      <c r="IG125" s="22"/>
      <c r="IH125" s="22"/>
      <c r="II125" s="22"/>
    </row>
    <row r="126" spans="1:243" s="21" customFormat="1" ht="111" customHeight="1">
      <c r="A126" s="33">
        <v>9.05</v>
      </c>
      <c r="B126" s="34" t="s">
        <v>121</v>
      </c>
      <c r="C126" s="35"/>
      <c r="D126" s="35">
        <v>6</v>
      </c>
      <c r="E126" s="61" t="s">
        <v>222</v>
      </c>
      <c r="F126" s="65">
        <v>213.99</v>
      </c>
      <c r="G126" s="38"/>
      <c r="H126" s="38"/>
      <c r="I126" s="39" t="s">
        <v>36</v>
      </c>
      <c r="J126" s="40">
        <f t="shared" si="16"/>
        <v>1</v>
      </c>
      <c r="K126" s="38" t="s">
        <v>37</v>
      </c>
      <c r="L126" s="38" t="s">
        <v>4</v>
      </c>
      <c r="M126" s="41"/>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1">
        <f t="shared" si="17"/>
        <v>1283.94</v>
      </c>
      <c r="BB126" s="52">
        <f t="shared" si="18"/>
        <v>1283.94</v>
      </c>
      <c r="BC126" s="60" t="str">
        <f t="shared" si="19"/>
        <v>INR  One Thousand Two Hundred &amp; Eighty Three  and Paise Ninety Four Only</v>
      </c>
      <c r="IA126" s="21">
        <v>9.05</v>
      </c>
      <c r="IB126" s="21" t="s">
        <v>121</v>
      </c>
      <c r="ID126" s="21">
        <v>6</v>
      </c>
      <c r="IE126" s="22" t="s">
        <v>222</v>
      </c>
      <c r="IF126" s="22"/>
      <c r="IG126" s="22"/>
      <c r="IH126" s="22"/>
      <c r="II126" s="22"/>
    </row>
    <row r="127" spans="1:243" s="21" customFormat="1" ht="17.25" customHeight="1">
      <c r="A127" s="33">
        <v>10</v>
      </c>
      <c r="B127" s="34" t="s">
        <v>47</v>
      </c>
      <c r="C127" s="35"/>
      <c r="D127" s="70"/>
      <c r="E127" s="70"/>
      <c r="F127" s="70"/>
      <c r="G127" s="70"/>
      <c r="H127" s="70"/>
      <c r="I127" s="70"/>
      <c r="J127" s="70"/>
      <c r="K127" s="70"/>
      <c r="L127" s="70"/>
      <c r="M127" s="70"/>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IA127" s="21">
        <v>10</v>
      </c>
      <c r="IB127" s="21" t="s">
        <v>47</v>
      </c>
      <c r="IE127" s="22"/>
      <c r="IF127" s="22"/>
      <c r="IG127" s="22"/>
      <c r="IH127" s="22"/>
      <c r="II127" s="22"/>
    </row>
    <row r="128" spans="1:243" s="21" customFormat="1" ht="15.75">
      <c r="A128" s="33">
        <v>10.01</v>
      </c>
      <c r="B128" s="34" t="s">
        <v>122</v>
      </c>
      <c r="C128" s="35"/>
      <c r="D128" s="70"/>
      <c r="E128" s="70"/>
      <c r="F128" s="70"/>
      <c r="G128" s="70"/>
      <c r="H128" s="70"/>
      <c r="I128" s="70"/>
      <c r="J128" s="70"/>
      <c r="K128" s="70"/>
      <c r="L128" s="70"/>
      <c r="M128" s="70"/>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IA128" s="21">
        <v>10.01</v>
      </c>
      <c r="IB128" s="21" t="s">
        <v>122</v>
      </c>
      <c r="IE128" s="22"/>
      <c r="IF128" s="22"/>
      <c r="IG128" s="22"/>
      <c r="IH128" s="22"/>
      <c r="II128" s="22"/>
    </row>
    <row r="129" spans="1:243" s="21" customFormat="1" ht="42.75">
      <c r="A129" s="33">
        <v>10.02</v>
      </c>
      <c r="B129" s="34" t="s">
        <v>123</v>
      </c>
      <c r="C129" s="35"/>
      <c r="D129" s="35">
        <v>185</v>
      </c>
      <c r="E129" s="61" t="s">
        <v>45</v>
      </c>
      <c r="F129" s="65">
        <v>231.08</v>
      </c>
      <c r="G129" s="38"/>
      <c r="H129" s="38"/>
      <c r="I129" s="39" t="s">
        <v>36</v>
      </c>
      <c r="J129" s="40">
        <f t="shared" si="16"/>
        <v>1</v>
      </c>
      <c r="K129" s="38" t="s">
        <v>37</v>
      </c>
      <c r="L129" s="38" t="s">
        <v>4</v>
      </c>
      <c r="M129" s="41"/>
      <c r="N129" s="49"/>
      <c r="O129" s="49"/>
      <c r="P129" s="50"/>
      <c r="Q129" s="49"/>
      <c r="R129" s="49"/>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1">
        <f t="shared" si="17"/>
        <v>42749.8</v>
      </c>
      <c r="BB129" s="52">
        <f t="shared" si="18"/>
        <v>42749.8</v>
      </c>
      <c r="BC129" s="60" t="str">
        <f t="shared" si="19"/>
        <v>INR  Forty Two Thousand Seven Hundred &amp; Forty Nine  and Paise Eighty Only</v>
      </c>
      <c r="IA129" s="21">
        <v>10.02</v>
      </c>
      <c r="IB129" s="21" t="s">
        <v>123</v>
      </c>
      <c r="ID129" s="21">
        <v>185</v>
      </c>
      <c r="IE129" s="22" t="s">
        <v>45</v>
      </c>
      <c r="IF129" s="22"/>
      <c r="IG129" s="22"/>
      <c r="IH129" s="22"/>
      <c r="II129" s="22"/>
    </row>
    <row r="130" spans="1:243" s="21" customFormat="1" ht="31.5">
      <c r="A130" s="33">
        <v>10.03</v>
      </c>
      <c r="B130" s="34" t="s">
        <v>124</v>
      </c>
      <c r="C130" s="35"/>
      <c r="D130" s="70"/>
      <c r="E130" s="70"/>
      <c r="F130" s="70"/>
      <c r="G130" s="70"/>
      <c r="H130" s="70"/>
      <c r="I130" s="70"/>
      <c r="J130" s="70"/>
      <c r="K130" s="70"/>
      <c r="L130" s="70"/>
      <c r="M130" s="70"/>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IA130" s="21">
        <v>10.03</v>
      </c>
      <c r="IB130" s="21" t="s">
        <v>124</v>
      </c>
      <c r="IE130" s="22"/>
      <c r="IF130" s="22"/>
      <c r="IG130" s="22"/>
      <c r="IH130" s="22"/>
      <c r="II130" s="22"/>
    </row>
    <row r="131" spans="1:243" s="21" customFormat="1" ht="42.75">
      <c r="A131" s="33">
        <v>10.04</v>
      </c>
      <c r="B131" s="34" t="s">
        <v>123</v>
      </c>
      <c r="C131" s="35"/>
      <c r="D131" s="35">
        <v>500</v>
      </c>
      <c r="E131" s="61" t="s">
        <v>45</v>
      </c>
      <c r="F131" s="65">
        <v>266.46</v>
      </c>
      <c r="G131" s="38"/>
      <c r="H131" s="38"/>
      <c r="I131" s="39" t="s">
        <v>36</v>
      </c>
      <c r="J131" s="40">
        <f t="shared" si="16"/>
        <v>1</v>
      </c>
      <c r="K131" s="38" t="s">
        <v>37</v>
      </c>
      <c r="L131" s="38" t="s">
        <v>4</v>
      </c>
      <c r="M131" s="41"/>
      <c r="N131" s="49"/>
      <c r="O131" s="49"/>
      <c r="P131" s="50"/>
      <c r="Q131" s="49"/>
      <c r="R131" s="49"/>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1">
        <f t="shared" si="17"/>
        <v>133230</v>
      </c>
      <c r="BB131" s="52">
        <f t="shared" si="18"/>
        <v>133230</v>
      </c>
      <c r="BC131" s="60" t="str">
        <f t="shared" si="19"/>
        <v>INR  One Lakh Thirty Three Thousand Two Hundred &amp; Thirty  Only</v>
      </c>
      <c r="IA131" s="21">
        <v>10.04</v>
      </c>
      <c r="IB131" s="21" t="s">
        <v>123</v>
      </c>
      <c r="ID131" s="21">
        <v>500</v>
      </c>
      <c r="IE131" s="22" t="s">
        <v>45</v>
      </c>
      <c r="IF131" s="22"/>
      <c r="IG131" s="22"/>
      <c r="IH131" s="22"/>
      <c r="II131" s="22"/>
    </row>
    <row r="132" spans="1:243" s="21" customFormat="1" ht="15.75">
      <c r="A132" s="33">
        <v>10.05</v>
      </c>
      <c r="B132" s="34" t="s">
        <v>125</v>
      </c>
      <c r="C132" s="35"/>
      <c r="D132" s="70"/>
      <c r="E132" s="70"/>
      <c r="F132" s="70"/>
      <c r="G132" s="70"/>
      <c r="H132" s="70"/>
      <c r="I132" s="70"/>
      <c r="J132" s="70"/>
      <c r="K132" s="70"/>
      <c r="L132" s="70"/>
      <c r="M132" s="70"/>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IA132" s="21">
        <v>10.05</v>
      </c>
      <c r="IB132" s="21" t="s">
        <v>125</v>
      </c>
      <c r="IE132" s="22"/>
      <c r="IF132" s="22"/>
      <c r="IG132" s="22"/>
      <c r="IH132" s="22"/>
      <c r="II132" s="22"/>
    </row>
    <row r="133" spans="1:243" s="21" customFormat="1" ht="42.75">
      <c r="A133" s="63">
        <v>10.06</v>
      </c>
      <c r="B133" s="34" t="s">
        <v>123</v>
      </c>
      <c r="C133" s="35"/>
      <c r="D133" s="35">
        <v>55</v>
      </c>
      <c r="E133" s="61" t="s">
        <v>45</v>
      </c>
      <c r="F133" s="65">
        <v>315.74</v>
      </c>
      <c r="G133" s="38"/>
      <c r="H133" s="38"/>
      <c r="I133" s="39" t="s">
        <v>36</v>
      </c>
      <c r="J133" s="40">
        <f t="shared" si="16"/>
        <v>1</v>
      </c>
      <c r="K133" s="38" t="s">
        <v>37</v>
      </c>
      <c r="L133" s="38" t="s">
        <v>4</v>
      </c>
      <c r="M133" s="41"/>
      <c r="N133" s="49"/>
      <c r="O133" s="49"/>
      <c r="P133" s="50"/>
      <c r="Q133" s="49"/>
      <c r="R133" s="49"/>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1">
        <f t="shared" si="17"/>
        <v>17365.7</v>
      </c>
      <c r="BB133" s="52">
        <f t="shared" si="18"/>
        <v>17365.7</v>
      </c>
      <c r="BC133" s="60" t="str">
        <f t="shared" si="19"/>
        <v>INR  Seventeen Thousand Three Hundred &amp; Sixty Five  and Paise Seventy Only</v>
      </c>
      <c r="IA133" s="21">
        <v>10.06</v>
      </c>
      <c r="IB133" s="21" t="s">
        <v>123</v>
      </c>
      <c r="ID133" s="21">
        <v>55</v>
      </c>
      <c r="IE133" s="22" t="s">
        <v>45</v>
      </c>
      <c r="IF133" s="22"/>
      <c r="IG133" s="22"/>
      <c r="IH133" s="22"/>
      <c r="II133" s="22"/>
    </row>
    <row r="134" spans="1:243" s="21" customFormat="1" ht="15.75">
      <c r="A134" s="33">
        <v>10.07</v>
      </c>
      <c r="B134" s="34" t="s">
        <v>126</v>
      </c>
      <c r="C134" s="35"/>
      <c r="D134" s="70"/>
      <c r="E134" s="70"/>
      <c r="F134" s="70"/>
      <c r="G134" s="70"/>
      <c r="H134" s="70"/>
      <c r="I134" s="70"/>
      <c r="J134" s="70"/>
      <c r="K134" s="70"/>
      <c r="L134" s="70"/>
      <c r="M134" s="70"/>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IA134" s="21">
        <v>10.07</v>
      </c>
      <c r="IB134" s="21" t="s">
        <v>126</v>
      </c>
      <c r="IE134" s="22"/>
      <c r="IF134" s="22"/>
      <c r="IG134" s="22"/>
      <c r="IH134" s="22"/>
      <c r="II134" s="22"/>
    </row>
    <row r="135" spans="1:243" s="21" customFormat="1" ht="30" customHeight="1">
      <c r="A135" s="33">
        <v>10.08</v>
      </c>
      <c r="B135" s="34" t="s">
        <v>127</v>
      </c>
      <c r="C135" s="35"/>
      <c r="D135" s="35">
        <v>105</v>
      </c>
      <c r="E135" s="61" t="s">
        <v>45</v>
      </c>
      <c r="F135" s="65">
        <v>199.34</v>
      </c>
      <c r="G135" s="38"/>
      <c r="H135" s="38"/>
      <c r="I135" s="39" t="s">
        <v>36</v>
      </c>
      <c r="J135" s="40">
        <f t="shared" si="16"/>
        <v>1</v>
      </c>
      <c r="K135" s="38" t="s">
        <v>37</v>
      </c>
      <c r="L135" s="38" t="s">
        <v>4</v>
      </c>
      <c r="M135" s="41"/>
      <c r="N135" s="49"/>
      <c r="O135" s="49"/>
      <c r="P135" s="50"/>
      <c r="Q135" s="49"/>
      <c r="R135" s="49"/>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1">
        <f t="shared" si="17"/>
        <v>20930.7</v>
      </c>
      <c r="BB135" s="52">
        <f t="shared" si="18"/>
        <v>20930.7</v>
      </c>
      <c r="BC135" s="60" t="str">
        <f t="shared" si="19"/>
        <v>INR  Twenty Thousand Nine Hundred &amp; Thirty  and Paise Seventy Only</v>
      </c>
      <c r="IA135" s="21">
        <v>10.08</v>
      </c>
      <c r="IB135" s="21" t="s">
        <v>127</v>
      </c>
      <c r="ID135" s="21">
        <v>105</v>
      </c>
      <c r="IE135" s="22" t="s">
        <v>45</v>
      </c>
      <c r="IF135" s="22"/>
      <c r="IG135" s="22"/>
      <c r="IH135" s="22"/>
      <c r="II135" s="22"/>
    </row>
    <row r="136" spans="1:243" s="21" customFormat="1" ht="42.75">
      <c r="A136" s="33">
        <v>10.09</v>
      </c>
      <c r="B136" s="34" t="s">
        <v>128</v>
      </c>
      <c r="C136" s="35"/>
      <c r="D136" s="35">
        <v>65</v>
      </c>
      <c r="E136" s="61" t="s">
        <v>45</v>
      </c>
      <c r="F136" s="65">
        <v>55.02</v>
      </c>
      <c r="G136" s="38"/>
      <c r="H136" s="38"/>
      <c r="I136" s="39" t="s">
        <v>36</v>
      </c>
      <c r="J136" s="40">
        <f t="shared" si="16"/>
        <v>1</v>
      </c>
      <c r="K136" s="38" t="s">
        <v>37</v>
      </c>
      <c r="L136" s="38" t="s">
        <v>4</v>
      </c>
      <c r="M136" s="41"/>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1">
        <f t="shared" si="17"/>
        <v>3576.3</v>
      </c>
      <c r="BB136" s="52">
        <f t="shared" si="18"/>
        <v>3576.3</v>
      </c>
      <c r="BC136" s="60" t="str">
        <f t="shared" si="19"/>
        <v>INR  Three Thousand Five Hundred &amp; Seventy Six  and Paise Thirty Only</v>
      </c>
      <c r="IA136" s="21">
        <v>10.09</v>
      </c>
      <c r="IB136" s="21" t="s">
        <v>128</v>
      </c>
      <c r="ID136" s="21">
        <v>65</v>
      </c>
      <c r="IE136" s="22" t="s">
        <v>45</v>
      </c>
      <c r="IF136" s="22"/>
      <c r="IG136" s="22"/>
      <c r="IH136" s="22"/>
      <c r="II136" s="22"/>
    </row>
    <row r="137" spans="1:243" s="21" customFormat="1" ht="33.75" customHeight="1">
      <c r="A137" s="63">
        <v>10.1</v>
      </c>
      <c r="B137" s="34" t="s">
        <v>129</v>
      </c>
      <c r="C137" s="35"/>
      <c r="D137" s="70"/>
      <c r="E137" s="70"/>
      <c r="F137" s="70"/>
      <c r="G137" s="70"/>
      <c r="H137" s="70"/>
      <c r="I137" s="70"/>
      <c r="J137" s="70"/>
      <c r="K137" s="70"/>
      <c r="L137" s="70"/>
      <c r="M137" s="70"/>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IA137" s="21">
        <v>10.1</v>
      </c>
      <c r="IB137" s="21" t="s">
        <v>129</v>
      </c>
      <c r="IE137" s="22"/>
      <c r="IF137" s="22"/>
      <c r="IG137" s="22"/>
      <c r="IH137" s="22"/>
      <c r="II137" s="22"/>
    </row>
    <row r="138" spans="1:243" s="21" customFormat="1" ht="42.75">
      <c r="A138" s="33">
        <v>10.11</v>
      </c>
      <c r="B138" s="34" t="s">
        <v>130</v>
      </c>
      <c r="C138" s="35"/>
      <c r="D138" s="35">
        <v>144</v>
      </c>
      <c r="E138" s="61" t="s">
        <v>45</v>
      </c>
      <c r="F138" s="65">
        <v>167.95</v>
      </c>
      <c r="G138" s="38"/>
      <c r="H138" s="38"/>
      <c r="I138" s="39" t="s">
        <v>36</v>
      </c>
      <c r="J138" s="40">
        <f aca="true" t="shared" si="20" ref="J138:J153">IF(I138="Less(-)",-1,1)</f>
        <v>1</v>
      </c>
      <c r="K138" s="38" t="s">
        <v>37</v>
      </c>
      <c r="L138" s="38" t="s">
        <v>4</v>
      </c>
      <c r="M138" s="41"/>
      <c r="N138" s="49"/>
      <c r="O138" s="49"/>
      <c r="P138" s="50"/>
      <c r="Q138" s="49"/>
      <c r="R138" s="49"/>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1">
        <f aca="true" t="shared" si="21" ref="BA138:BA153">total_amount_ba($B$2,$D$2,D138,F138,J138,K138,M138)</f>
        <v>24184.8</v>
      </c>
      <c r="BB138" s="52">
        <f aca="true" t="shared" si="22" ref="BB138:BB153">BA138+SUM(N138:AZ138)</f>
        <v>24184.8</v>
      </c>
      <c r="BC138" s="60" t="str">
        <f aca="true" t="shared" si="23" ref="BC138:BC153">SpellNumber(L138,BB138)</f>
        <v>INR  Twenty Four Thousand One Hundred &amp; Eighty Four  and Paise Eighty Only</v>
      </c>
      <c r="IA138" s="21">
        <v>10.11</v>
      </c>
      <c r="IB138" s="21" t="s">
        <v>130</v>
      </c>
      <c r="ID138" s="21">
        <v>144</v>
      </c>
      <c r="IE138" s="22" t="s">
        <v>45</v>
      </c>
      <c r="IF138" s="22"/>
      <c r="IG138" s="22"/>
      <c r="IH138" s="22"/>
      <c r="II138" s="22"/>
    </row>
    <row r="139" spans="1:243" s="21" customFormat="1" ht="63.75" customHeight="1">
      <c r="A139" s="33">
        <v>10.12</v>
      </c>
      <c r="B139" s="34" t="s">
        <v>282</v>
      </c>
      <c r="C139" s="35"/>
      <c r="D139" s="70"/>
      <c r="E139" s="70"/>
      <c r="F139" s="70"/>
      <c r="G139" s="70"/>
      <c r="H139" s="70"/>
      <c r="I139" s="70"/>
      <c r="J139" s="70"/>
      <c r="K139" s="70"/>
      <c r="L139" s="70"/>
      <c r="M139" s="70"/>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IA139" s="21">
        <v>10.12</v>
      </c>
      <c r="IB139" s="21" t="s">
        <v>282</v>
      </c>
      <c r="IE139" s="22"/>
      <c r="IF139" s="22"/>
      <c r="IG139" s="22"/>
      <c r="IH139" s="22"/>
      <c r="II139" s="22"/>
    </row>
    <row r="140" spans="1:243" s="21" customFormat="1" ht="31.5" customHeight="1">
      <c r="A140" s="33">
        <v>10.13</v>
      </c>
      <c r="B140" s="34" t="s">
        <v>283</v>
      </c>
      <c r="C140" s="35"/>
      <c r="D140" s="35">
        <v>150</v>
      </c>
      <c r="E140" s="61" t="s">
        <v>45</v>
      </c>
      <c r="F140" s="65">
        <v>76.41</v>
      </c>
      <c r="G140" s="38"/>
      <c r="H140" s="38"/>
      <c r="I140" s="39" t="s">
        <v>36</v>
      </c>
      <c r="J140" s="40">
        <f t="shared" si="20"/>
        <v>1</v>
      </c>
      <c r="K140" s="38" t="s">
        <v>37</v>
      </c>
      <c r="L140" s="38" t="s">
        <v>4</v>
      </c>
      <c r="M140" s="41"/>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1">
        <f t="shared" si="21"/>
        <v>11461.5</v>
      </c>
      <c r="BB140" s="52">
        <f t="shared" si="22"/>
        <v>11461.5</v>
      </c>
      <c r="BC140" s="60" t="str">
        <f t="shared" si="23"/>
        <v>INR  Eleven Thousand Four Hundred &amp; Sixty One  and Paise Fifty Only</v>
      </c>
      <c r="IA140" s="21">
        <v>10.13</v>
      </c>
      <c r="IB140" s="21" t="s">
        <v>283</v>
      </c>
      <c r="ID140" s="21">
        <v>150</v>
      </c>
      <c r="IE140" s="22" t="s">
        <v>45</v>
      </c>
      <c r="IF140" s="22"/>
      <c r="IG140" s="22"/>
      <c r="IH140" s="22"/>
      <c r="II140" s="22"/>
    </row>
    <row r="141" spans="1:243" s="21" customFormat="1" ht="33" customHeight="1">
      <c r="A141" s="33">
        <v>10.14</v>
      </c>
      <c r="B141" s="34" t="s">
        <v>284</v>
      </c>
      <c r="C141" s="35"/>
      <c r="D141" s="70"/>
      <c r="E141" s="70"/>
      <c r="F141" s="70"/>
      <c r="G141" s="70"/>
      <c r="H141" s="70"/>
      <c r="I141" s="70"/>
      <c r="J141" s="70"/>
      <c r="K141" s="70"/>
      <c r="L141" s="70"/>
      <c r="M141" s="70"/>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IA141" s="21">
        <v>10.14</v>
      </c>
      <c r="IB141" s="21" t="s">
        <v>284</v>
      </c>
      <c r="IE141" s="22"/>
      <c r="IF141" s="22"/>
      <c r="IG141" s="22"/>
      <c r="IH141" s="22"/>
      <c r="II141" s="22"/>
    </row>
    <row r="142" spans="1:243" s="21" customFormat="1" ht="48.75" customHeight="1">
      <c r="A142" s="33">
        <v>10.15</v>
      </c>
      <c r="B142" s="34" t="s">
        <v>285</v>
      </c>
      <c r="C142" s="35"/>
      <c r="D142" s="35">
        <v>900</v>
      </c>
      <c r="E142" s="61" t="s">
        <v>45</v>
      </c>
      <c r="F142" s="62">
        <v>141.3</v>
      </c>
      <c r="G142" s="38"/>
      <c r="H142" s="38"/>
      <c r="I142" s="39" t="s">
        <v>36</v>
      </c>
      <c r="J142" s="40">
        <f t="shared" si="20"/>
        <v>1</v>
      </c>
      <c r="K142" s="38" t="s">
        <v>37</v>
      </c>
      <c r="L142" s="38" t="s">
        <v>4</v>
      </c>
      <c r="M142" s="41"/>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1">
        <f t="shared" si="21"/>
        <v>127170</v>
      </c>
      <c r="BB142" s="52">
        <f t="shared" si="22"/>
        <v>127170</v>
      </c>
      <c r="BC142" s="60" t="str">
        <f t="shared" si="23"/>
        <v>INR  One Lakh Twenty Seven Thousand One Hundred &amp; Seventy  Only</v>
      </c>
      <c r="IA142" s="21">
        <v>10.15</v>
      </c>
      <c r="IB142" s="21" t="s">
        <v>285</v>
      </c>
      <c r="ID142" s="21">
        <v>900</v>
      </c>
      <c r="IE142" s="22" t="s">
        <v>45</v>
      </c>
      <c r="IF142" s="22"/>
      <c r="IG142" s="22"/>
      <c r="IH142" s="22"/>
      <c r="II142" s="22"/>
    </row>
    <row r="143" spans="1:243" s="21" customFormat="1" ht="32.25" customHeight="1">
      <c r="A143" s="33">
        <v>10.16</v>
      </c>
      <c r="B143" s="34" t="s">
        <v>286</v>
      </c>
      <c r="C143" s="35"/>
      <c r="D143" s="70"/>
      <c r="E143" s="70"/>
      <c r="F143" s="70"/>
      <c r="G143" s="70"/>
      <c r="H143" s="70"/>
      <c r="I143" s="70"/>
      <c r="J143" s="70"/>
      <c r="K143" s="70"/>
      <c r="L143" s="70"/>
      <c r="M143" s="70"/>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IA143" s="21">
        <v>10.16</v>
      </c>
      <c r="IB143" s="21" t="s">
        <v>286</v>
      </c>
      <c r="IE143" s="22"/>
      <c r="IF143" s="22"/>
      <c r="IG143" s="22"/>
      <c r="IH143" s="22"/>
      <c r="II143" s="22"/>
    </row>
    <row r="144" spans="1:243" s="21" customFormat="1" ht="32.25" customHeight="1">
      <c r="A144" s="33">
        <v>10.17</v>
      </c>
      <c r="B144" s="34" t="s">
        <v>283</v>
      </c>
      <c r="C144" s="35"/>
      <c r="D144" s="35">
        <v>160</v>
      </c>
      <c r="E144" s="61" t="s">
        <v>45</v>
      </c>
      <c r="F144" s="65">
        <v>106.58</v>
      </c>
      <c r="G144" s="38"/>
      <c r="H144" s="38"/>
      <c r="I144" s="39" t="s">
        <v>36</v>
      </c>
      <c r="J144" s="40">
        <f t="shared" si="20"/>
        <v>1</v>
      </c>
      <c r="K144" s="38" t="s">
        <v>37</v>
      </c>
      <c r="L144" s="38" t="s">
        <v>4</v>
      </c>
      <c r="M144" s="41"/>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1">
        <f t="shared" si="21"/>
        <v>17052.8</v>
      </c>
      <c r="BB144" s="52">
        <f t="shared" si="22"/>
        <v>17052.8</v>
      </c>
      <c r="BC144" s="60" t="str">
        <f t="shared" si="23"/>
        <v>INR  Seventeen Thousand  &amp;Fifty Two  and Paise Eighty Only</v>
      </c>
      <c r="IA144" s="21">
        <v>10.17</v>
      </c>
      <c r="IB144" s="21" t="s">
        <v>283</v>
      </c>
      <c r="ID144" s="21">
        <v>160</v>
      </c>
      <c r="IE144" s="22" t="s">
        <v>45</v>
      </c>
      <c r="IF144" s="22"/>
      <c r="IG144" s="22"/>
      <c r="IH144" s="22"/>
      <c r="II144" s="22"/>
    </row>
    <row r="145" spans="1:243" s="21" customFormat="1" ht="47.25" customHeight="1">
      <c r="A145" s="33">
        <v>10.18</v>
      </c>
      <c r="B145" s="34" t="s">
        <v>287</v>
      </c>
      <c r="C145" s="35"/>
      <c r="D145" s="35">
        <v>50</v>
      </c>
      <c r="E145" s="61" t="s">
        <v>346</v>
      </c>
      <c r="F145" s="65">
        <v>4.12</v>
      </c>
      <c r="G145" s="38"/>
      <c r="H145" s="38"/>
      <c r="I145" s="39" t="s">
        <v>36</v>
      </c>
      <c r="J145" s="40">
        <f t="shared" si="20"/>
        <v>1</v>
      </c>
      <c r="K145" s="38" t="s">
        <v>37</v>
      </c>
      <c r="L145" s="38" t="s">
        <v>4</v>
      </c>
      <c r="M145" s="41"/>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1">
        <f t="shared" si="21"/>
        <v>206</v>
      </c>
      <c r="BB145" s="52">
        <f t="shared" si="22"/>
        <v>206</v>
      </c>
      <c r="BC145" s="60" t="str">
        <f t="shared" si="23"/>
        <v>INR  Two Hundred &amp; Six  Only</v>
      </c>
      <c r="IA145" s="21">
        <v>10.18</v>
      </c>
      <c r="IB145" s="21" t="s">
        <v>287</v>
      </c>
      <c r="ID145" s="21">
        <v>50</v>
      </c>
      <c r="IE145" s="22" t="s">
        <v>346</v>
      </c>
      <c r="IF145" s="22"/>
      <c r="IG145" s="22"/>
      <c r="IH145" s="22"/>
      <c r="II145" s="22"/>
    </row>
    <row r="146" spans="1:243" s="21" customFormat="1" ht="63" customHeight="1">
      <c r="A146" s="63">
        <v>10.19</v>
      </c>
      <c r="B146" s="34" t="s">
        <v>50</v>
      </c>
      <c r="C146" s="35"/>
      <c r="D146" s="35">
        <v>150</v>
      </c>
      <c r="E146" s="61" t="s">
        <v>45</v>
      </c>
      <c r="F146" s="65">
        <v>100.96</v>
      </c>
      <c r="G146" s="38"/>
      <c r="H146" s="38"/>
      <c r="I146" s="39" t="s">
        <v>36</v>
      </c>
      <c r="J146" s="40">
        <f t="shared" si="20"/>
        <v>1</v>
      </c>
      <c r="K146" s="38" t="s">
        <v>37</v>
      </c>
      <c r="L146" s="38" t="s">
        <v>4</v>
      </c>
      <c r="M146" s="41"/>
      <c r="N146" s="49"/>
      <c r="O146" s="49"/>
      <c r="P146" s="50"/>
      <c r="Q146" s="49"/>
      <c r="R146" s="49"/>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1">
        <f t="shared" si="21"/>
        <v>15144</v>
      </c>
      <c r="BB146" s="52">
        <f t="shared" si="22"/>
        <v>15144</v>
      </c>
      <c r="BC146" s="60" t="str">
        <f t="shared" si="23"/>
        <v>INR  Fifteen Thousand One Hundred &amp; Forty Four  Only</v>
      </c>
      <c r="IA146" s="21">
        <v>10.19</v>
      </c>
      <c r="IB146" s="21" t="s">
        <v>50</v>
      </c>
      <c r="ID146" s="21">
        <v>150</v>
      </c>
      <c r="IE146" s="22" t="s">
        <v>45</v>
      </c>
      <c r="IF146" s="22"/>
      <c r="IG146" s="22"/>
      <c r="IH146" s="22"/>
      <c r="II146" s="22"/>
    </row>
    <row r="147" spans="1:243" s="21" customFormat="1" ht="63">
      <c r="A147" s="63">
        <v>10.2</v>
      </c>
      <c r="B147" s="34" t="s">
        <v>288</v>
      </c>
      <c r="C147" s="35"/>
      <c r="D147" s="70"/>
      <c r="E147" s="70"/>
      <c r="F147" s="70"/>
      <c r="G147" s="70"/>
      <c r="H147" s="70"/>
      <c r="I147" s="70"/>
      <c r="J147" s="70"/>
      <c r="K147" s="70"/>
      <c r="L147" s="70"/>
      <c r="M147" s="70"/>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IA147" s="21">
        <v>10.2</v>
      </c>
      <c r="IB147" s="21" t="s">
        <v>288</v>
      </c>
      <c r="IE147" s="22"/>
      <c r="IF147" s="22"/>
      <c r="IG147" s="22"/>
      <c r="IH147" s="22"/>
      <c r="II147" s="22"/>
    </row>
    <row r="148" spans="1:243" s="21" customFormat="1" ht="47.25">
      <c r="A148" s="33">
        <v>10.21</v>
      </c>
      <c r="B148" s="34" t="s">
        <v>289</v>
      </c>
      <c r="C148" s="35"/>
      <c r="D148" s="35">
        <v>10</v>
      </c>
      <c r="E148" s="61" t="s">
        <v>45</v>
      </c>
      <c r="F148" s="65">
        <v>50.02</v>
      </c>
      <c r="G148" s="38"/>
      <c r="H148" s="38"/>
      <c r="I148" s="39" t="s">
        <v>36</v>
      </c>
      <c r="J148" s="40">
        <f t="shared" si="20"/>
        <v>1</v>
      </c>
      <c r="K148" s="38" t="s">
        <v>37</v>
      </c>
      <c r="L148" s="38" t="s">
        <v>4</v>
      </c>
      <c r="M148" s="41"/>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1">
        <f t="shared" si="21"/>
        <v>500.2</v>
      </c>
      <c r="BB148" s="52">
        <f t="shared" si="22"/>
        <v>500.2</v>
      </c>
      <c r="BC148" s="60" t="str">
        <f t="shared" si="23"/>
        <v>INR  Five Hundred    and Paise Twenty Only</v>
      </c>
      <c r="IA148" s="21">
        <v>10.21</v>
      </c>
      <c r="IB148" s="21" t="s">
        <v>289</v>
      </c>
      <c r="ID148" s="21">
        <v>10</v>
      </c>
      <c r="IE148" s="22" t="s">
        <v>45</v>
      </c>
      <c r="IF148" s="22"/>
      <c r="IG148" s="22"/>
      <c r="IH148" s="22"/>
      <c r="II148" s="22"/>
    </row>
    <row r="149" spans="1:243" s="21" customFormat="1" ht="64.5" customHeight="1">
      <c r="A149" s="63">
        <v>10.22</v>
      </c>
      <c r="B149" s="34" t="s">
        <v>290</v>
      </c>
      <c r="C149" s="35"/>
      <c r="D149" s="35">
        <v>50</v>
      </c>
      <c r="E149" s="61" t="s">
        <v>45</v>
      </c>
      <c r="F149" s="62">
        <v>16</v>
      </c>
      <c r="G149" s="38"/>
      <c r="H149" s="38"/>
      <c r="I149" s="39" t="s">
        <v>36</v>
      </c>
      <c r="J149" s="40">
        <f t="shared" si="20"/>
        <v>1</v>
      </c>
      <c r="K149" s="38" t="s">
        <v>37</v>
      </c>
      <c r="L149" s="38" t="s">
        <v>4</v>
      </c>
      <c r="M149" s="41"/>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1">
        <f t="shared" si="21"/>
        <v>800</v>
      </c>
      <c r="BB149" s="52">
        <f t="shared" si="22"/>
        <v>800</v>
      </c>
      <c r="BC149" s="60" t="str">
        <f t="shared" si="23"/>
        <v>INR  Eight Hundred    Only</v>
      </c>
      <c r="IA149" s="21">
        <v>10.22</v>
      </c>
      <c r="IB149" s="21" t="s">
        <v>290</v>
      </c>
      <c r="ID149" s="21">
        <v>50</v>
      </c>
      <c r="IE149" s="22" t="s">
        <v>45</v>
      </c>
      <c r="IF149" s="22"/>
      <c r="IG149" s="22"/>
      <c r="IH149" s="22"/>
      <c r="II149" s="22"/>
    </row>
    <row r="150" spans="1:243" s="21" customFormat="1" ht="49.5" customHeight="1">
      <c r="A150" s="33">
        <v>10.23</v>
      </c>
      <c r="B150" s="34" t="s">
        <v>291</v>
      </c>
      <c r="C150" s="35"/>
      <c r="D150" s="70"/>
      <c r="E150" s="70"/>
      <c r="F150" s="70"/>
      <c r="G150" s="70"/>
      <c r="H150" s="70"/>
      <c r="I150" s="70"/>
      <c r="J150" s="70"/>
      <c r="K150" s="70"/>
      <c r="L150" s="70"/>
      <c r="M150" s="70"/>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IA150" s="21">
        <v>10.23</v>
      </c>
      <c r="IB150" s="21" t="s">
        <v>291</v>
      </c>
      <c r="IE150" s="22"/>
      <c r="IF150" s="22"/>
      <c r="IG150" s="22"/>
      <c r="IH150" s="22"/>
      <c r="II150" s="22"/>
    </row>
    <row r="151" spans="1:243" s="21" customFormat="1" ht="42.75">
      <c r="A151" s="33">
        <v>10.24</v>
      </c>
      <c r="B151" s="34" t="s">
        <v>292</v>
      </c>
      <c r="C151" s="35"/>
      <c r="D151" s="35">
        <v>150</v>
      </c>
      <c r="E151" s="61" t="s">
        <v>54</v>
      </c>
      <c r="F151" s="65">
        <v>23.81</v>
      </c>
      <c r="G151" s="38"/>
      <c r="H151" s="38"/>
      <c r="I151" s="39" t="s">
        <v>36</v>
      </c>
      <c r="J151" s="40">
        <f t="shared" si="20"/>
        <v>1</v>
      </c>
      <c r="K151" s="38" t="s">
        <v>37</v>
      </c>
      <c r="L151" s="38" t="s">
        <v>4</v>
      </c>
      <c r="M151" s="41"/>
      <c r="N151" s="49"/>
      <c r="O151" s="49"/>
      <c r="P151" s="50"/>
      <c r="Q151" s="49"/>
      <c r="R151" s="49"/>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1">
        <f t="shared" si="21"/>
        <v>3571.5</v>
      </c>
      <c r="BB151" s="52">
        <f t="shared" si="22"/>
        <v>3571.5</v>
      </c>
      <c r="BC151" s="60" t="str">
        <f t="shared" si="23"/>
        <v>INR  Three Thousand Five Hundred &amp; Seventy One  and Paise Fifty Only</v>
      </c>
      <c r="IA151" s="21">
        <v>10.24</v>
      </c>
      <c r="IB151" s="21" t="s">
        <v>292</v>
      </c>
      <c r="ID151" s="21">
        <v>150</v>
      </c>
      <c r="IE151" s="22" t="s">
        <v>54</v>
      </c>
      <c r="IF151" s="22"/>
      <c r="IG151" s="22"/>
      <c r="IH151" s="22"/>
      <c r="II151" s="22"/>
    </row>
    <row r="152" spans="1:243" s="21" customFormat="1" ht="33" customHeight="1">
      <c r="A152" s="33">
        <v>10.25</v>
      </c>
      <c r="B152" s="34" t="s">
        <v>293</v>
      </c>
      <c r="C152" s="35"/>
      <c r="D152" s="70"/>
      <c r="E152" s="70"/>
      <c r="F152" s="70"/>
      <c r="G152" s="70"/>
      <c r="H152" s="70"/>
      <c r="I152" s="70"/>
      <c r="J152" s="70"/>
      <c r="K152" s="70"/>
      <c r="L152" s="70"/>
      <c r="M152" s="70"/>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IA152" s="21">
        <v>10.25</v>
      </c>
      <c r="IB152" s="21" t="s">
        <v>293</v>
      </c>
      <c r="IE152" s="22"/>
      <c r="IF152" s="22"/>
      <c r="IG152" s="22"/>
      <c r="IH152" s="22"/>
      <c r="II152" s="22"/>
    </row>
    <row r="153" spans="1:243" s="21" customFormat="1" ht="28.5">
      <c r="A153" s="63">
        <v>10.26</v>
      </c>
      <c r="B153" s="34" t="s">
        <v>294</v>
      </c>
      <c r="C153" s="35"/>
      <c r="D153" s="35">
        <v>70</v>
      </c>
      <c r="E153" s="61" t="s">
        <v>45</v>
      </c>
      <c r="F153" s="62">
        <v>70.1</v>
      </c>
      <c r="G153" s="38"/>
      <c r="H153" s="38"/>
      <c r="I153" s="39" t="s">
        <v>36</v>
      </c>
      <c r="J153" s="40">
        <f t="shared" si="20"/>
        <v>1</v>
      </c>
      <c r="K153" s="38" t="s">
        <v>37</v>
      </c>
      <c r="L153" s="38" t="s">
        <v>4</v>
      </c>
      <c r="M153" s="41"/>
      <c r="N153" s="49"/>
      <c r="O153" s="49"/>
      <c r="P153" s="50"/>
      <c r="Q153" s="49"/>
      <c r="R153" s="49"/>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1">
        <f t="shared" si="21"/>
        <v>4907</v>
      </c>
      <c r="BB153" s="52">
        <f t="shared" si="22"/>
        <v>4907</v>
      </c>
      <c r="BC153" s="60" t="str">
        <f t="shared" si="23"/>
        <v>INR  Four Thousand Nine Hundred &amp; Seven  Only</v>
      </c>
      <c r="IA153" s="21">
        <v>10.26</v>
      </c>
      <c r="IB153" s="21" t="s">
        <v>294</v>
      </c>
      <c r="ID153" s="21">
        <v>70</v>
      </c>
      <c r="IE153" s="22" t="s">
        <v>45</v>
      </c>
      <c r="IF153" s="22"/>
      <c r="IG153" s="22"/>
      <c r="IH153" s="22"/>
      <c r="II153" s="22"/>
    </row>
    <row r="154" spans="1:243" s="21" customFormat="1" ht="15.75">
      <c r="A154" s="33">
        <v>11</v>
      </c>
      <c r="B154" s="34" t="s">
        <v>131</v>
      </c>
      <c r="C154" s="35"/>
      <c r="D154" s="70"/>
      <c r="E154" s="70"/>
      <c r="F154" s="70"/>
      <c r="G154" s="70"/>
      <c r="H154" s="70"/>
      <c r="I154" s="70"/>
      <c r="J154" s="70"/>
      <c r="K154" s="70"/>
      <c r="L154" s="70"/>
      <c r="M154" s="70"/>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IA154" s="21">
        <v>11</v>
      </c>
      <c r="IB154" s="21" t="s">
        <v>131</v>
      </c>
      <c r="IE154" s="22"/>
      <c r="IF154" s="22"/>
      <c r="IG154" s="22"/>
      <c r="IH154" s="22"/>
      <c r="II154" s="22"/>
    </row>
    <row r="155" spans="1:243" s="21" customFormat="1" ht="16.5" customHeight="1">
      <c r="A155" s="33">
        <v>11.01</v>
      </c>
      <c r="B155" s="34" t="s">
        <v>295</v>
      </c>
      <c r="C155" s="35"/>
      <c r="D155" s="70"/>
      <c r="E155" s="70"/>
      <c r="F155" s="70"/>
      <c r="G155" s="70"/>
      <c r="H155" s="70"/>
      <c r="I155" s="70"/>
      <c r="J155" s="70"/>
      <c r="K155" s="70"/>
      <c r="L155" s="70"/>
      <c r="M155" s="70"/>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IA155" s="21">
        <v>11.01</v>
      </c>
      <c r="IB155" s="21" t="s">
        <v>295</v>
      </c>
      <c r="IE155" s="22"/>
      <c r="IF155" s="22"/>
      <c r="IG155" s="22"/>
      <c r="IH155" s="22"/>
      <c r="II155" s="22"/>
    </row>
    <row r="156" spans="1:243" s="21" customFormat="1" ht="42.75">
      <c r="A156" s="33">
        <v>11.02</v>
      </c>
      <c r="B156" s="34" t="s">
        <v>296</v>
      </c>
      <c r="C156" s="35"/>
      <c r="D156" s="35">
        <v>20</v>
      </c>
      <c r="E156" s="61" t="s">
        <v>45</v>
      </c>
      <c r="F156" s="65">
        <v>867.91</v>
      </c>
      <c r="G156" s="38"/>
      <c r="H156" s="38"/>
      <c r="I156" s="39" t="s">
        <v>36</v>
      </c>
      <c r="J156" s="40">
        <f aca="true" t="shared" si="24" ref="J156:J161">IF(I156="Less(-)",-1,1)</f>
        <v>1</v>
      </c>
      <c r="K156" s="38" t="s">
        <v>37</v>
      </c>
      <c r="L156" s="38" t="s">
        <v>4</v>
      </c>
      <c r="M156" s="41"/>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1">
        <f aca="true" t="shared" si="25" ref="BA156:BA161">total_amount_ba($B$2,$D$2,D156,F156,J156,K156,M156)</f>
        <v>17358.2</v>
      </c>
      <c r="BB156" s="52">
        <f aca="true" t="shared" si="26" ref="BB156:BB161">BA156+SUM(N156:AZ156)</f>
        <v>17358.2</v>
      </c>
      <c r="BC156" s="60" t="str">
        <f aca="true" t="shared" si="27" ref="BC156:BC161">SpellNumber(L156,BB156)</f>
        <v>INR  Seventeen Thousand Three Hundred &amp; Fifty Eight  and Paise Twenty Only</v>
      </c>
      <c r="IA156" s="21">
        <v>11.02</v>
      </c>
      <c r="IB156" s="21" t="s">
        <v>296</v>
      </c>
      <c r="ID156" s="21">
        <v>20</v>
      </c>
      <c r="IE156" s="22" t="s">
        <v>45</v>
      </c>
      <c r="IF156" s="22"/>
      <c r="IG156" s="22"/>
      <c r="IH156" s="22"/>
      <c r="II156" s="22"/>
    </row>
    <row r="157" spans="1:243" s="21" customFormat="1" ht="42.75">
      <c r="A157" s="33">
        <v>11.03</v>
      </c>
      <c r="B157" s="34" t="s">
        <v>297</v>
      </c>
      <c r="C157" s="35"/>
      <c r="D157" s="35">
        <v>50</v>
      </c>
      <c r="E157" s="61" t="s">
        <v>54</v>
      </c>
      <c r="F157" s="65">
        <v>37.35</v>
      </c>
      <c r="G157" s="38"/>
      <c r="H157" s="38"/>
      <c r="I157" s="39" t="s">
        <v>36</v>
      </c>
      <c r="J157" s="40">
        <f t="shared" si="24"/>
        <v>1</v>
      </c>
      <c r="K157" s="38" t="s">
        <v>37</v>
      </c>
      <c r="L157" s="38" t="s">
        <v>4</v>
      </c>
      <c r="M157" s="41"/>
      <c r="N157" s="49"/>
      <c r="O157" s="49"/>
      <c r="P157" s="50"/>
      <c r="Q157" s="49"/>
      <c r="R157" s="49"/>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1">
        <f t="shared" si="25"/>
        <v>1867.5</v>
      </c>
      <c r="BB157" s="52">
        <f t="shared" si="26"/>
        <v>1867.5</v>
      </c>
      <c r="BC157" s="60" t="str">
        <f t="shared" si="27"/>
        <v>INR  One Thousand Eight Hundred &amp; Sixty Seven  and Paise Fifty Only</v>
      </c>
      <c r="IA157" s="21">
        <v>11.03</v>
      </c>
      <c r="IB157" s="21" t="s">
        <v>297</v>
      </c>
      <c r="ID157" s="21">
        <v>50</v>
      </c>
      <c r="IE157" s="22" t="s">
        <v>54</v>
      </c>
      <c r="IF157" s="22"/>
      <c r="IG157" s="22"/>
      <c r="IH157" s="22"/>
      <c r="II157" s="22"/>
    </row>
    <row r="158" spans="1:243" s="21" customFormat="1" ht="94.5">
      <c r="A158" s="33">
        <v>11.04</v>
      </c>
      <c r="B158" s="34" t="s">
        <v>298</v>
      </c>
      <c r="C158" s="35"/>
      <c r="D158" s="35">
        <v>12</v>
      </c>
      <c r="E158" s="61" t="s">
        <v>222</v>
      </c>
      <c r="F158" s="65">
        <v>193.25</v>
      </c>
      <c r="G158" s="38"/>
      <c r="H158" s="38"/>
      <c r="I158" s="39" t="s">
        <v>36</v>
      </c>
      <c r="J158" s="40">
        <f t="shared" si="24"/>
        <v>1</v>
      </c>
      <c r="K158" s="38" t="s">
        <v>37</v>
      </c>
      <c r="L158" s="38" t="s">
        <v>4</v>
      </c>
      <c r="M158" s="41"/>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1">
        <f t="shared" si="25"/>
        <v>2319</v>
      </c>
      <c r="BB158" s="52">
        <f t="shared" si="26"/>
        <v>2319</v>
      </c>
      <c r="BC158" s="60" t="str">
        <f t="shared" si="27"/>
        <v>INR  Two Thousand Three Hundred &amp; Nineteen  Only</v>
      </c>
      <c r="IA158" s="21">
        <v>11.04</v>
      </c>
      <c r="IB158" s="21" t="s">
        <v>298</v>
      </c>
      <c r="ID158" s="21">
        <v>12</v>
      </c>
      <c r="IE158" s="22" t="s">
        <v>222</v>
      </c>
      <c r="IF158" s="22"/>
      <c r="IG158" s="22"/>
      <c r="IH158" s="22"/>
      <c r="II158" s="22"/>
    </row>
    <row r="159" spans="1:243" s="21" customFormat="1" ht="63">
      <c r="A159" s="33">
        <v>11.05</v>
      </c>
      <c r="B159" s="34" t="s">
        <v>299</v>
      </c>
      <c r="C159" s="35"/>
      <c r="D159" s="35">
        <v>175</v>
      </c>
      <c r="E159" s="61" t="s">
        <v>54</v>
      </c>
      <c r="F159" s="65">
        <v>2.37</v>
      </c>
      <c r="G159" s="38"/>
      <c r="H159" s="38"/>
      <c r="I159" s="39" t="s">
        <v>36</v>
      </c>
      <c r="J159" s="40">
        <f t="shared" si="24"/>
        <v>1</v>
      </c>
      <c r="K159" s="38" t="s">
        <v>37</v>
      </c>
      <c r="L159" s="38" t="s">
        <v>4</v>
      </c>
      <c r="M159" s="41"/>
      <c r="N159" s="49"/>
      <c r="O159" s="49"/>
      <c r="P159" s="50"/>
      <c r="Q159" s="49"/>
      <c r="R159" s="49"/>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1">
        <f t="shared" si="25"/>
        <v>414.75</v>
      </c>
      <c r="BB159" s="52">
        <f t="shared" si="26"/>
        <v>414.75</v>
      </c>
      <c r="BC159" s="60" t="str">
        <f t="shared" si="27"/>
        <v>INR  Four Hundred &amp; Fourteen  and Paise Seventy Five Only</v>
      </c>
      <c r="IA159" s="21">
        <v>11.05</v>
      </c>
      <c r="IB159" s="21" t="s">
        <v>299</v>
      </c>
      <c r="ID159" s="21">
        <v>175</v>
      </c>
      <c r="IE159" s="22" t="s">
        <v>54</v>
      </c>
      <c r="IF159" s="22"/>
      <c r="IG159" s="22"/>
      <c r="IH159" s="22"/>
      <c r="II159" s="22"/>
    </row>
    <row r="160" spans="1:243" s="21" customFormat="1" ht="15.75">
      <c r="A160" s="33">
        <v>12</v>
      </c>
      <c r="B160" s="34" t="s">
        <v>55</v>
      </c>
      <c r="C160" s="35"/>
      <c r="D160" s="70"/>
      <c r="E160" s="70"/>
      <c r="F160" s="70"/>
      <c r="G160" s="70"/>
      <c r="H160" s="70"/>
      <c r="I160" s="70"/>
      <c r="J160" s="70"/>
      <c r="K160" s="70"/>
      <c r="L160" s="70"/>
      <c r="M160" s="70"/>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IA160" s="21">
        <v>12</v>
      </c>
      <c r="IB160" s="21" t="s">
        <v>55</v>
      </c>
      <c r="IE160" s="22"/>
      <c r="IF160" s="22"/>
      <c r="IG160" s="22"/>
      <c r="IH160" s="22"/>
      <c r="II160" s="22"/>
    </row>
    <row r="161" spans="1:243" s="21" customFormat="1" ht="47.25" customHeight="1">
      <c r="A161" s="63">
        <v>12.01</v>
      </c>
      <c r="B161" s="34" t="s">
        <v>132</v>
      </c>
      <c r="C161" s="35"/>
      <c r="D161" s="35">
        <v>14</v>
      </c>
      <c r="E161" s="61" t="s">
        <v>58</v>
      </c>
      <c r="F161" s="65">
        <v>532.66</v>
      </c>
      <c r="G161" s="38"/>
      <c r="H161" s="38"/>
      <c r="I161" s="39" t="s">
        <v>36</v>
      </c>
      <c r="J161" s="40">
        <f t="shared" si="24"/>
        <v>1</v>
      </c>
      <c r="K161" s="38" t="s">
        <v>37</v>
      </c>
      <c r="L161" s="38" t="s">
        <v>4</v>
      </c>
      <c r="M161" s="41"/>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1">
        <f t="shared" si="25"/>
        <v>7457.24</v>
      </c>
      <c r="BB161" s="52">
        <f t="shared" si="26"/>
        <v>7457.24</v>
      </c>
      <c r="BC161" s="60" t="str">
        <f t="shared" si="27"/>
        <v>INR  Seven Thousand Four Hundred &amp; Fifty Seven  and Paise Twenty Four Only</v>
      </c>
      <c r="IA161" s="21">
        <v>12.01</v>
      </c>
      <c r="IB161" s="21" t="s">
        <v>132</v>
      </c>
      <c r="ID161" s="21">
        <v>14</v>
      </c>
      <c r="IE161" s="22" t="s">
        <v>58</v>
      </c>
      <c r="IF161" s="22"/>
      <c r="IG161" s="22"/>
      <c r="IH161" s="22"/>
      <c r="II161" s="22"/>
    </row>
    <row r="162" spans="1:243" s="21" customFormat="1" ht="47.25" customHeight="1">
      <c r="A162" s="63">
        <v>12.02</v>
      </c>
      <c r="B162" s="34" t="s">
        <v>133</v>
      </c>
      <c r="C162" s="35"/>
      <c r="D162" s="70"/>
      <c r="E162" s="70"/>
      <c r="F162" s="70"/>
      <c r="G162" s="70"/>
      <c r="H162" s="70"/>
      <c r="I162" s="70"/>
      <c r="J162" s="70"/>
      <c r="K162" s="70"/>
      <c r="L162" s="70"/>
      <c r="M162" s="70"/>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IA162" s="21">
        <v>12.02</v>
      </c>
      <c r="IB162" s="21" t="s">
        <v>133</v>
      </c>
      <c r="IE162" s="22"/>
      <c r="IF162" s="22"/>
      <c r="IG162" s="22"/>
      <c r="IH162" s="22"/>
      <c r="II162" s="22"/>
    </row>
    <row r="163" spans="1:243" s="21" customFormat="1" ht="42.75">
      <c r="A163" s="63">
        <v>12.03</v>
      </c>
      <c r="B163" s="34" t="s">
        <v>134</v>
      </c>
      <c r="C163" s="35"/>
      <c r="D163" s="35">
        <v>22</v>
      </c>
      <c r="E163" s="61" t="s">
        <v>58</v>
      </c>
      <c r="F163" s="65">
        <v>1523.41</v>
      </c>
      <c r="G163" s="38"/>
      <c r="H163" s="38"/>
      <c r="I163" s="39" t="s">
        <v>36</v>
      </c>
      <c r="J163" s="40">
        <f aca="true" t="shared" si="28" ref="J163:J223">IF(I163="Less(-)",-1,1)</f>
        <v>1</v>
      </c>
      <c r="K163" s="38" t="s">
        <v>37</v>
      </c>
      <c r="L163" s="38" t="s">
        <v>4</v>
      </c>
      <c r="M163" s="41"/>
      <c r="N163" s="49"/>
      <c r="O163" s="49"/>
      <c r="P163" s="50"/>
      <c r="Q163" s="49"/>
      <c r="R163" s="49"/>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1">
        <f>total_amount_ba($B$2,$D$2,D163,F163,J163,K163,M163)</f>
        <v>33515.02</v>
      </c>
      <c r="BB163" s="52">
        <f aca="true" t="shared" si="29" ref="BB163:BB223">BA163+SUM(N163:AZ163)</f>
        <v>33515.02</v>
      </c>
      <c r="BC163" s="60" t="str">
        <f aca="true" t="shared" si="30" ref="BC163:BC223">SpellNumber(L163,BB163)</f>
        <v>INR  Thirty Three Thousand Five Hundred &amp; Fifteen  and Paise Two Only</v>
      </c>
      <c r="IA163" s="21">
        <v>12.03</v>
      </c>
      <c r="IB163" s="21" t="s">
        <v>134</v>
      </c>
      <c r="ID163" s="21">
        <v>22</v>
      </c>
      <c r="IE163" s="22" t="s">
        <v>58</v>
      </c>
      <c r="IF163" s="22"/>
      <c r="IG163" s="22"/>
      <c r="IH163" s="22"/>
      <c r="II163" s="22"/>
    </row>
    <row r="164" spans="1:243" s="21" customFormat="1" ht="64.5" customHeight="1">
      <c r="A164" s="63">
        <v>12.04</v>
      </c>
      <c r="B164" s="34" t="s">
        <v>135</v>
      </c>
      <c r="C164" s="35"/>
      <c r="D164" s="35">
        <v>27</v>
      </c>
      <c r="E164" s="61" t="s">
        <v>58</v>
      </c>
      <c r="F164" s="65">
        <v>2222.45</v>
      </c>
      <c r="G164" s="38"/>
      <c r="H164" s="38"/>
      <c r="I164" s="39" t="s">
        <v>36</v>
      </c>
      <c r="J164" s="40">
        <f t="shared" si="28"/>
        <v>1</v>
      </c>
      <c r="K164" s="38" t="s">
        <v>37</v>
      </c>
      <c r="L164" s="38" t="s">
        <v>4</v>
      </c>
      <c r="M164" s="41"/>
      <c r="N164" s="49"/>
      <c r="O164" s="49"/>
      <c r="P164" s="50"/>
      <c r="Q164" s="49"/>
      <c r="R164" s="49"/>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1">
        <f>total_amount_ba($B$2,$D$2,D164,F164,J164,K164,M164)</f>
        <v>60006.15</v>
      </c>
      <c r="BB164" s="52">
        <f t="shared" si="29"/>
        <v>60006.15</v>
      </c>
      <c r="BC164" s="60" t="str">
        <f t="shared" si="30"/>
        <v>INR  Sixty Thousand  &amp;Six  and Paise Fifteen Only</v>
      </c>
      <c r="IA164" s="21">
        <v>12.04</v>
      </c>
      <c r="IB164" s="21" t="s">
        <v>135</v>
      </c>
      <c r="ID164" s="21">
        <v>27</v>
      </c>
      <c r="IE164" s="22" t="s">
        <v>58</v>
      </c>
      <c r="IF164" s="22"/>
      <c r="IG164" s="22"/>
      <c r="IH164" s="22"/>
      <c r="II164" s="22"/>
    </row>
    <row r="165" spans="1:243" s="21" customFormat="1" ht="63" customHeight="1">
      <c r="A165" s="63">
        <v>12.05</v>
      </c>
      <c r="B165" s="34" t="s">
        <v>300</v>
      </c>
      <c r="C165" s="35"/>
      <c r="D165" s="35">
        <v>10</v>
      </c>
      <c r="E165" s="61" t="s">
        <v>45</v>
      </c>
      <c r="F165" s="65">
        <v>756.99</v>
      </c>
      <c r="G165" s="38"/>
      <c r="H165" s="38"/>
      <c r="I165" s="39" t="s">
        <v>36</v>
      </c>
      <c r="J165" s="40">
        <f t="shared" si="28"/>
        <v>1</v>
      </c>
      <c r="K165" s="38" t="s">
        <v>37</v>
      </c>
      <c r="L165" s="38" t="s">
        <v>4</v>
      </c>
      <c r="M165" s="41"/>
      <c r="N165" s="49"/>
      <c r="O165" s="49"/>
      <c r="P165" s="50"/>
      <c r="Q165" s="49"/>
      <c r="R165" s="49"/>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1">
        <f>total_amount_ba($B$2,$D$2,D165,F165,J165,K165,M165)</f>
        <v>7569.9</v>
      </c>
      <c r="BB165" s="52">
        <f t="shared" si="29"/>
        <v>7569.9</v>
      </c>
      <c r="BC165" s="60" t="str">
        <f t="shared" si="30"/>
        <v>INR  Seven Thousand Five Hundred &amp; Sixty Nine  and Paise Ninety Only</v>
      </c>
      <c r="IA165" s="21">
        <v>12.05</v>
      </c>
      <c r="IB165" s="21" t="s">
        <v>300</v>
      </c>
      <c r="ID165" s="21">
        <v>10</v>
      </c>
      <c r="IE165" s="22" t="s">
        <v>45</v>
      </c>
      <c r="IF165" s="22"/>
      <c r="IG165" s="22"/>
      <c r="IH165" s="22"/>
      <c r="II165" s="22"/>
    </row>
    <row r="166" spans="1:243" s="21" customFormat="1" ht="63.75" customHeight="1">
      <c r="A166" s="63">
        <v>12.06</v>
      </c>
      <c r="B166" s="34" t="s">
        <v>136</v>
      </c>
      <c r="C166" s="35"/>
      <c r="D166" s="70"/>
      <c r="E166" s="70"/>
      <c r="F166" s="70"/>
      <c r="G166" s="70"/>
      <c r="H166" s="70"/>
      <c r="I166" s="70"/>
      <c r="J166" s="70"/>
      <c r="K166" s="70"/>
      <c r="L166" s="70"/>
      <c r="M166" s="70"/>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IA166" s="21">
        <v>12.06</v>
      </c>
      <c r="IB166" s="21" t="s">
        <v>136</v>
      </c>
      <c r="IE166" s="22"/>
      <c r="IF166" s="22"/>
      <c r="IG166" s="22"/>
      <c r="IH166" s="22"/>
      <c r="II166" s="22"/>
    </row>
    <row r="167" spans="1:243" s="21" customFormat="1" ht="42.75">
      <c r="A167" s="63">
        <v>12.07</v>
      </c>
      <c r="B167" s="34" t="s">
        <v>137</v>
      </c>
      <c r="C167" s="35"/>
      <c r="D167" s="35">
        <v>80</v>
      </c>
      <c r="E167" s="61" t="s">
        <v>58</v>
      </c>
      <c r="F167" s="65">
        <v>1288.82</v>
      </c>
      <c r="G167" s="38"/>
      <c r="H167" s="38"/>
      <c r="I167" s="39" t="s">
        <v>36</v>
      </c>
      <c r="J167" s="40">
        <f t="shared" si="28"/>
        <v>1</v>
      </c>
      <c r="K167" s="38" t="s">
        <v>37</v>
      </c>
      <c r="L167" s="38" t="s">
        <v>4</v>
      </c>
      <c r="M167" s="41"/>
      <c r="N167" s="49"/>
      <c r="O167" s="49"/>
      <c r="P167" s="50"/>
      <c r="Q167" s="49"/>
      <c r="R167" s="49"/>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1">
        <f>total_amount_ba($B$2,$D$2,D167,F167,J167,K167,M167)</f>
        <v>103105.6</v>
      </c>
      <c r="BB167" s="52">
        <f t="shared" si="29"/>
        <v>103105.6</v>
      </c>
      <c r="BC167" s="60" t="str">
        <f t="shared" si="30"/>
        <v>INR  One Lakh Three Thousand One Hundred &amp; Five  and Paise Sixty Only</v>
      </c>
      <c r="IA167" s="21">
        <v>12.07</v>
      </c>
      <c r="IB167" s="21" t="s">
        <v>137</v>
      </c>
      <c r="ID167" s="21">
        <v>80</v>
      </c>
      <c r="IE167" s="22" t="s">
        <v>58</v>
      </c>
      <c r="IF167" s="22"/>
      <c r="IG167" s="22"/>
      <c r="IH167" s="22"/>
      <c r="II167" s="22"/>
    </row>
    <row r="168" spans="1:243" s="21" customFormat="1" ht="63">
      <c r="A168" s="63">
        <v>12.08</v>
      </c>
      <c r="B168" s="34" t="s">
        <v>301</v>
      </c>
      <c r="C168" s="35"/>
      <c r="D168" s="70"/>
      <c r="E168" s="70"/>
      <c r="F168" s="70"/>
      <c r="G168" s="70"/>
      <c r="H168" s="70"/>
      <c r="I168" s="70"/>
      <c r="J168" s="70"/>
      <c r="K168" s="70"/>
      <c r="L168" s="70"/>
      <c r="M168" s="70"/>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IA168" s="21">
        <v>12.08</v>
      </c>
      <c r="IB168" s="21" t="s">
        <v>301</v>
      </c>
      <c r="IE168" s="22"/>
      <c r="IF168" s="22"/>
      <c r="IG168" s="22"/>
      <c r="IH168" s="22"/>
      <c r="II168" s="22"/>
    </row>
    <row r="169" spans="1:243" s="21" customFormat="1" ht="42.75">
      <c r="A169" s="63">
        <v>12.09</v>
      </c>
      <c r="B169" s="34" t="s">
        <v>302</v>
      </c>
      <c r="C169" s="35"/>
      <c r="D169" s="35">
        <v>20000</v>
      </c>
      <c r="E169" s="61" t="s">
        <v>347</v>
      </c>
      <c r="F169" s="65">
        <v>4279.61</v>
      </c>
      <c r="G169" s="38"/>
      <c r="H169" s="38"/>
      <c r="I169" s="39" t="s">
        <v>36</v>
      </c>
      <c r="J169" s="40">
        <f t="shared" si="28"/>
        <v>1</v>
      </c>
      <c r="K169" s="38" t="s">
        <v>37</v>
      </c>
      <c r="L169" s="38" t="s">
        <v>4</v>
      </c>
      <c r="M169" s="41"/>
      <c r="N169" s="49"/>
      <c r="O169" s="49"/>
      <c r="P169" s="50"/>
      <c r="Q169" s="49"/>
      <c r="R169" s="49"/>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1">
        <f>total_amount_ba($B$2,$D$2,D169,F169,J169,K169,M169)/1000</f>
        <v>85592.2</v>
      </c>
      <c r="BB169" s="52">
        <f t="shared" si="29"/>
        <v>85592.2</v>
      </c>
      <c r="BC169" s="60" t="str">
        <f t="shared" si="30"/>
        <v>INR  Eighty Five Thousand Five Hundred &amp; Ninety Two  and Paise Twenty Only</v>
      </c>
      <c r="IA169" s="21">
        <v>12.09</v>
      </c>
      <c r="IB169" s="21" t="s">
        <v>302</v>
      </c>
      <c r="ID169" s="21">
        <v>20000</v>
      </c>
      <c r="IE169" s="22" t="s">
        <v>347</v>
      </c>
      <c r="IF169" s="22"/>
      <c r="IG169" s="22"/>
      <c r="IH169" s="22"/>
      <c r="II169" s="22"/>
    </row>
    <row r="170" spans="1:243" s="21" customFormat="1" ht="78.75">
      <c r="A170" s="63">
        <v>12.1</v>
      </c>
      <c r="B170" s="34" t="s">
        <v>138</v>
      </c>
      <c r="C170" s="35"/>
      <c r="D170" s="70"/>
      <c r="E170" s="70"/>
      <c r="F170" s="70"/>
      <c r="G170" s="70"/>
      <c r="H170" s="70"/>
      <c r="I170" s="70"/>
      <c r="J170" s="70"/>
      <c r="K170" s="70"/>
      <c r="L170" s="70"/>
      <c r="M170" s="70"/>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IA170" s="21">
        <v>12.1</v>
      </c>
      <c r="IB170" s="21" t="s">
        <v>138</v>
      </c>
      <c r="IE170" s="22"/>
      <c r="IF170" s="22"/>
      <c r="IG170" s="22"/>
      <c r="IH170" s="22"/>
      <c r="II170" s="22"/>
    </row>
    <row r="171" spans="1:243" s="21" customFormat="1" ht="42.75">
      <c r="A171" s="63">
        <v>12.11</v>
      </c>
      <c r="B171" s="34" t="s">
        <v>139</v>
      </c>
      <c r="C171" s="35"/>
      <c r="D171" s="35">
        <v>36</v>
      </c>
      <c r="E171" s="61" t="s">
        <v>222</v>
      </c>
      <c r="F171" s="65">
        <v>240.68</v>
      </c>
      <c r="G171" s="38"/>
      <c r="H171" s="38"/>
      <c r="I171" s="39" t="s">
        <v>36</v>
      </c>
      <c r="J171" s="40">
        <f t="shared" si="28"/>
        <v>1</v>
      </c>
      <c r="K171" s="38" t="s">
        <v>37</v>
      </c>
      <c r="L171" s="38" t="s">
        <v>4</v>
      </c>
      <c r="M171" s="41"/>
      <c r="N171" s="49"/>
      <c r="O171" s="49"/>
      <c r="P171" s="50"/>
      <c r="Q171" s="49"/>
      <c r="R171" s="49"/>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1">
        <f>total_amount_ba($B$2,$D$2,D171,F171,J171,K171,M171)</f>
        <v>8664.48</v>
      </c>
      <c r="BB171" s="52">
        <f t="shared" si="29"/>
        <v>8664.48</v>
      </c>
      <c r="BC171" s="60" t="str">
        <f t="shared" si="30"/>
        <v>INR  Eight Thousand Six Hundred &amp; Sixty Four  and Paise Forty Eight Only</v>
      </c>
      <c r="IA171" s="21">
        <v>12.11</v>
      </c>
      <c r="IB171" s="21" t="s">
        <v>139</v>
      </c>
      <c r="ID171" s="21">
        <v>36</v>
      </c>
      <c r="IE171" s="22" t="s">
        <v>222</v>
      </c>
      <c r="IF171" s="22"/>
      <c r="IG171" s="22"/>
      <c r="IH171" s="22"/>
      <c r="II171" s="22"/>
    </row>
    <row r="172" spans="1:243" s="21" customFormat="1" ht="47.25">
      <c r="A172" s="63">
        <v>12.12</v>
      </c>
      <c r="B172" s="34" t="s">
        <v>303</v>
      </c>
      <c r="C172" s="35"/>
      <c r="D172" s="70"/>
      <c r="E172" s="70"/>
      <c r="F172" s="70"/>
      <c r="G172" s="70"/>
      <c r="H172" s="70"/>
      <c r="I172" s="70"/>
      <c r="J172" s="70"/>
      <c r="K172" s="70"/>
      <c r="L172" s="70"/>
      <c r="M172" s="70"/>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IA172" s="21">
        <v>12.12</v>
      </c>
      <c r="IB172" s="21" t="s">
        <v>303</v>
      </c>
      <c r="IE172" s="22"/>
      <c r="IF172" s="22"/>
      <c r="IG172" s="22"/>
      <c r="IH172" s="22"/>
      <c r="II172" s="22"/>
    </row>
    <row r="173" spans="1:243" s="21" customFormat="1" ht="28.5">
      <c r="A173" s="63">
        <v>12.13</v>
      </c>
      <c r="B173" s="34" t="s">
        <v>139</v>
      </c>
      <c r="C173" s="35"/>
      <c r="D173" s="35">
        <v>6</v>
      </c>
      <c r="E173" s="61" t="s">
        <v>222</v>
      </c>
      <c r="F173" s="65">
        <v>93.42</v>
      </c>
      <c r="G173" s="38"/>
      <c r="H173" s="38"/>
      <c r="I173" s="39" t="s">
        <v>36</v>
      </c>
      <c r="J173" s="40">
        <f t="shared" si="28"/>
        <v>1</v>
      </c>
      <c r="K173" s="38" t="s">
        <v>37</v>
      </c>
      <c r="L173" s="38" t="s">
        <v>4</v>
      </c>
      <c r="M173" s="41"/>
      <c r="N173" s="49"/>
      <c r="O173" s="49"/>
      <c r="P173" s="50"/>
      <c r="Q173" s="49"/>
      <c r="R173" s="49"/>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1">
        <f>total_amount_ba($B$2,$D$2,D173,F173,J173,K173,M173)</f>
        <v>560.52</v>
      </c>
      <c r="BB173" s="52">
        <f t="shared" si="29"/>
        <v>560.52</v>
      </c>
      <c r="BC173" s="60" t="str">
        <f t="shared" si="30"/>
        <v>INR  Five Hundred &amp; Sixty  and Paise Fifty Two Only</v>
      </c>
      <c r="IA173" s="21">
        <v>12.13</v>
      </c>
      <c r="IB173" s="21" t="s">
        <v>139</v>
      </c>
      <c r="ID173" s="21">
        <v>6</v>
      </c>
      <c r="IE173" s="22" t="s">
        <v>222</v>
      </c>
      <c r="IF173" s="22"/>
      <c r="IG173" s="22"/>
      <c r="IH173" s="22"/>
      <c r="II173" s="22"/>
    </row>
    <row r="174" spans="1:243" s="21" customFormat="1" ht="63" customHeight="1">
      <c r="A174" s="63">
        <v>12.14</v>
      </c>
      <c r="B174" s="34" t="s">
        <v>304</v>
      </c>
      <c r="C174" s="35"/>
      <c r="D174" s="35">
        <v>300</v>
      </c>
      <c r="E174" s="61" t="s">
        <v>223</v>
      </c>
      <c r="F174" s="65">
        <v>3.64</v>
      </c>
      <c r="G174" s="38"/>
      <c r="H174" s="38"/>
      <c r="I174" s="39" t="s">
        <v>36</v>
      </c>
      <c r="J174" s="40">
        <f t="shared" si="28"/>
        <v>1</v>
      </c>
      <c r="K174" s="38" t="s">
        <v>37</v>
      </c>
      <c r="L174" s="38" t="s">
        <v>4</v>
      </c>
      <c r="M174" s="41"/>
      <c r="N174" s="49"/>
      <c r="O174" s="49"/>
      <c r="P174" s="50"/>
      <c r="Q174" s="49"/>
      <c r="R174" s="49"/>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1">
        <f>total_amount_ba($B$2,$D$2,D174,F174,J174,K174,M174)</f>
        <v>1092</v>
      </c>
      <c r="BB174" s="52">
        <f t="shared" si="29"/>
        <v>1092</v>
      </c>
      <c r="BC174" s="60" t="str">
        <f t="shared" si="30"/>
        <v>INR  One Thousand  &amp;Ninety Two  Only</v>
      </c>
      <c r="IA174" s="21">
        <v>12.14</v>
      </c>
      <c r="IB174" s="21" t="s">
        <v>304</v>
      </c>
      <c r="ID174" s="21">
        <v>300</v>
      </c>
      <c r="IE174" s="22" t="s">
        <v>223</v>
      </c>
      <c r="IF174" s="22"/>
      <c r="IG174" s="22"/>
      <c r="IH174" s="22"/>
      <c r="II174" s="22"/>
    </row>
    <row r="175" spans="1:243" s="21" customFormat="1" ht="33" customHeight="1">
      <c r="A175" s="63">
        <v>12.15</v>
      </c>
      <c r="B175" s="34" t="s">
        <v>140</v>
      </c>
      <c r="C175" s="35"/>
      <c r="D175" s="70"/>
      <c r="E175" s="70"/>
      <c r="F175" s="70"/>
      <c r="G175" s="70"/>
      <c r="H175" s="70"/>
      <c r="I175" s="70"/>
      <c r="J175" s="70"/>
      <c r="K175" s="70"/>
      <c r="L175" s="70"/>
      <c r="M175" s="70"/>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IA175" s="21">
        <v>12.15</v>
      </c>
      <c r="IB175" s="21" t="s">
        <v>140</v>
      </c>
      <c r="IE175" s="22"/>
      <c r="IF175" s="22"/>
      <c r="IG175" s="22"/>
      <c r="IH175" s="22"/>
      <c r="II175" s="22"/>
    </row>
    <row r="176" spans="1:243" s="21" customFormat="1" ht="42.75">
      <c r="A176" s="63">
        <v>12.16</v>
      </c>
      <c r="B176" s="34" t="s">
        <v>141</v>
      </c>
      <c r="C176" s="35"/>
      <c r="D176" s="35">
        <v>60</v>
      </c>
      <c r="E176" s="61" t="s">
        <v>45</v>
      </c>
      <c r="F176" s="65">
        <v>48.09</v>
      </c>
      <c r="G176" s="38"/>
      <c r="H176" s="38"/>
      <c r="I176" s="39" t="s">
        <v>36</v>
      </c>
      <c r="J176" s="40">
        <f t="shared" si="28"/>
        <v>1</v>
      </c>
      <c r="K176" s="38" t="s">
        <v>37</v>
      </c>
      <c r="L176" s="38" t="s">
        <v>4</v>
      </c>
      <c r="M176" s="41"/>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1">
        <f>total_amount_ba($B$2,$D$2,D176,F176,J176,K176,M176)</f>
        <v>2885.4</v>
      </c>
      <c r="BB176" s="52">
        <f t="shared" si="29"/>
        <v>2885.4</v>
      </c>
      <c r="BC176" s="60" t="str">
        <f t="shared" si="30"/>
        <v>INR  Two Thousand Eight Hundred &amp; Eighty Five  and Paise Forty Only</v>
      </c>
      <c r="IA176" s="21">
        <v>12.16</v>
      </c>
      <c r="IB176" s="21" t="s">
        <v>141</v>
      </c>
      <c r="ID176" s="21">
        <v>60</v>
      </c>
      <c r="IE176" s="22" t="s">
        <v>45</v>
      </c>
      <c r="IF176" s="22"/>
      <c r="IG176" s="22"/>
      <c r="IH176" s="22"/>
      <c r="II176" s="22"/>
    </row>
    <row r="177" spans="1:243" s="21" customFormat="1" ht="48" customHeight="1">
      <c r="A177" s="63">
        <v>12.17</v>
      </c>
      <c r="B177" s="34" t="s">
        <v>234</v>
      </c>
      <c r="C177" s="35"/>
      <c r="D177" s="35">
        <v>40</v>
      </c>
      <c r="E177" s="61" t="s">
        <v>45</v>
      </c>
      <c r="F177" s="65">
        <v>69.79</v>
      </c>
      <c r="G177" s="38"/>
      <c r="H177" s="38"/>
      <c r="I177" s="39" t="s">
        <v>36</v>
      </c>
      <c r="J177" s="40">
        <f t="shared" si="28"/>
        <v>1</v>
      </c>
      <c r="K177" s="38" t="s">
        <v>37</v>
      </c>
      <c r="L177" s="38" t="s">
        <v>4</v>
      </c>
      <c r="M177" s="41"/>
      <c r="N177" s="49"/>
      <c r="O177" s="49"/>
      <c r="P177" s="50"/>
      <c r="Q177" s="49"/>
      <c r="R177" s="49"/>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1">
        <f>total_amount_ba($B$2,$D$2,D177,F177,J177,K177,M177)</f>
        <v>2791.6</v>
      </c>
      <c r="BB177" s="52">
        <f t="shared" si="29"/>
        <v>2791.6</v>
      </c>
      <c r="BC177" s="60" t="str">
        <f t="shared" si="30"/>
        <v>INR  Two Thousand Seven Hundred &amp; Ninety One  and Paise Sixty Only</v>
      </c>
      <c r="IA177" s="21">
        <v>12.17</v>
      </c>
      <c r="IB177" s="21" t="s">
        <v>234</v>
      </c>
      <c r="ID177" s="21">
        <v>40</v>
      </c>
      <c r="IE177" s="22" t="s">
        <v>45</v>
      </c>
      <c r="IF177" s="22"/>
      <c r="IG177" s="22"/>
      <c r="IH177" s="22"/>
      <c r="II177" s="22"/>
    </row>
    <row r="178" spans="1:243" s="21" customFormat="1" ht="78.75">
      <c r="A178" s="63">
        <v>12.18</v>
      </c>
      <c r="B178" s="34" t="s">
        <v>305</v>
      </c>
      <c r="C178" s="35"/>
      <c r="D178" s="35">
        <v>18</v>
      </c>
      <c r="E178" s="61" t="s">
        <v>222</v>
      </c>
      <c r="F178" s="65">
        <v>585.84</v>
      </c>
      <c r="G178" s="38"/>
      <c r="H178" s="38"/>
      <c r="I178" s="39" t="s">
        <v>36</v>
      </c>
      <c r="J178" s="40">
        <f t="shared" si="28"/>
        <v>1</v>
      </c>
      <c r="K178" s="38" t="s">
        <v>37</v>
      </c>
      <c r="L178" s="38" t="s">
        <v>4</v>
      </c>
      <c r="M178" s="41"/>
      <c r="N178" s="49"/>
      <c r="O178" s="49"/>
      <c r="P178" s="50"/>
      <c r="Q178" s="49"/>
      <c r="R178" s="49"/>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1">
        <f>total_amount_ba($B$2,$D$2,D178,F178,J178,K178,M178)</f>
        <v>10545.12</v>
      </c>
      <c r="BB178" s="52">
        <f t="shared" si="29"/>
        <v>10545.12</v>
      </c>
      <c r="BC178" s="60" t="str">
        <f t="shared" si="30"/>
        <v>INR  Ten Thousand Five Hundred &amp; Forty Five  and Paise Twelve Only</v>
      </c>
      <c r="IA178" s="21">
        <v>12.18</v>
      </c>
      <c r="IB178" s="21" t="s">
        <v>305</v>
      </c>
      <c r="ID178" s="21">
        <v>18</v>
      </c>
      <c r="IE178" s="22" t="s">
        <v>222</v>
      </c>
      <c r="IF178" s="22"/>
      <c r="IG178" s="22"/>
      <c r="IH178" s="22"/>
      <c r="II178" s="22"/>
    </row>
    <row r="179" spans="1:243" s="21" customFormat="1" ht="49.5" customHeight="1">
      <c r="A179" s="63">
        <v>12.19</v>
      </c>
      <c r="B179" s="34" t="s">
        <v>56</v>
      </c>
      <c r="C179" s="35"/>
      <c r="D179" s="35">
        <v>500</v>
      </c>
      <c r="E179" s="61" t="s">
        <v>45</v>
      </c>
      <c r="F179" s="62">
        <v>34.2</v>
      </c>
      <c r="G179" s="38"/>
      <c r="H179" s="38"/>
      <c r="I179" s="39" t="s">
        <v>36</v>
      </c>
      <c r="J179" s="40">
        <f t="shared" si="28"/>
        <v>1</v>
      </c>
      <c r="K179" s="38" t="s">
        <v>37</v>
      </c>
      <c r="L179" s="38" t="s">
        <v>4</v>
      </c>
      <c r="M179" s="41"/>
      <c r="N179" s="49"/>
      <c r="O179" s="49"/>
      <c r="P179" s="50"/>
      <c r="Q179" s="49"/>
      <c r="R179" s="49"/>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1">
        <f>total_amount_ba($B$2,$D$2,D179,F179,J179,K179,M179)</f>
        <v>17100</v>
      </c>
      <c r="BB179" s="52">
        <f t="shared" si="29"/>
        <v>17100</v>
      </c>
      <c r="BC179" s="60" t="str">
        <f t="shared" si="30"/>
        <v>INR  Seventeen Thousand One Hundred    Only</v>
      </c>
      <c r="IA179" s="21">
        <v>12.19</v>
      </c>
      <c r="IB179" s="21" t="s">
        <v>56</v>
      </c>
      <c r="ID179" s="21">
        <v>500</v>
      </c>
      <c r="IE179" s="22" t="s">
        <v>45</v>
      </c>
      <c r="IF179" s="22"/>
      <c r="IG179" s="22"/>
      <c r="IH179" s="22"/>
      <c r="II179" s="22"/>
    </row>
    <row r="180" spans="1:243" s="21" customFormat="1" ht="93.75" customHeight="1">
      <c r="A180" s="63">
        <v>12.2</v>
      </c>
      <c r="B180" s="34" t="s">
        <v>57</v>
      </c>
      <c r="C180" s="35"/>
      <c r="D180" s="35">
        <v>125</v>
      </c>
      <c r="E180" s="61" t="s">
        <v>58</v>
      </c>
      <c r="F180" s="65">
        <v>121.74</v>
      </c>
      <c r="G180" s="38"/>
      <c r="H180" s="38"/>
      <c r="I180" s="39" t="s">
        <v>36</v>
      </c>
      <c r="J180" s="40">
        <f t="shared" si="28"/>
        <v>1</v>
      </c>
      <c r="K180" s="38" t="s">
        <v>37</v>
      </c>
      <c r="L180" s="38" t="s">
        <v>4</v>
      </c>
      <c r="M180" s="41"/>
      <c r="N180" s="49"/>
      <c r="O180" s="49"/>
      <c r="P180" s="50"/>
      <c r="Q180" s="49"/>
      <c r="R180" s="49"/>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1">
        <f>total_amount_ba($B$2,$D$2,D180,F180,J180,K180,M180)</f>
        <v>15217.5</v>
      </c>
      <c r="BB180" s="52">
        <f t="shared" si="29"/>
        <v>15217.5</v>
      </c>
      <c r="BC180" s="60" t="str">
        <f t="shared" si="30"/>
        <v>INR  Fifteen Thousand Two Hundred &amp; Seventeen  and Paise Fifty Only</v>
      </c>
      <c r="IA180" s="21">
        <v>12.2</v>
      </c>
      <c r="IB180" s="21" t="s">
        <v>57</v>
      </c>
      <c r="ID180" s="21">
        <v>125</v>
      </c>
      <c r="IE180" s="22" t="s">
        <v>58</v>
      </c>
      <c r="IF180" s="22"/>
      <c r="IG180" s="22"/>
      <c r="IH180" s="22"/>
      <c r="II180" s="22"/>
    </row>
    <row r="181" spans="1:243" s="21" customFormat="1" ht="15.75">
      <c r="A181" s="77">
        <v>13</v>
      </c>
      <c r="B181" s="34" t="s">
        <v>143</v>
      </c>
      <c r="C181" s="35"/>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IA181" s="21">
        <v>13</v>
      </c>
      <c r="IB181" s="21" t="s">
        <v>143</v>
      </c>
      <c r="IE181" s="22"/>
      <c r="IF181" s="22"/>
      <c r="IG181" s="22"/>
      <c r="IH181" s="22"/>
      <c r="II181" s="22"/>
    </row>
    <row r="182" spans="1:243" s="21" customFormat="1" ht="31.5">
      <c r="A182" s="63">
        <v>13.01</v>
      </c>
      <c r="B182" s="34" t="s">
        <v>306</v>
      </c>
      <c r="C182" s="35"/>
      <c r="D182" s="70"/>
      <c r="E182" s="70"/>
      <c r="F182" s="70"/>
      <c r="G182" s="70"/>
      <c r="H182" s="70"/>
      <c r="I182" s="70"/>
      <c r="J182" s="70"/>
      <c r="K182" s="70"/>
      <c r="L182" s="70"/>
      <c r="M182" s="70"/>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IA182" s="21">
        <v>13.01</v>
      </c>
      <c r="IB182" s="21" t="s">
        <v>306</v>
      </c>
      <c r="IE182" s="22"/>
      <c r="IF182" s="22"/>
      <c r="IG182" s="22"/>
      <c r="IH182" s="22"/>
      <c r="II182" s="22"/>
    </row>
    <row r="183" spans="1:243" s="21" customFormat="1" ht="42.75">
      <c r="A183" s="63">
        <v>13.02</v>
      </c>
      <c r="B183" s="34" t="s">
        <v>307</v>
      </c>
      <c r="C183" s="35"/>
      <c r="D183" s="35">
        <v>6</v>
      </c>
      <c r="E183" s="61" t="s">
        <v>222</v>
      </c>
      <c r="F183" s="65">
        <v>2231.04</v>
      </c>
      <c r="G183" s="38"/>
      <c r="H183" s="38"/>
      <c r="I183" s="39" t="s">
        <v>36</v>
      </c>
      <c r="J183" s="40">
        <f t="shared" si="28"/>
        <v>1</v>
      </c>
      <c r="K183" s="38" t="s">
        <v>37</v>
      </c>
      <c r="L183" s="38" t="s">
        <v>4</v>
      </c>
      <c r="M183" s="41"/>
      <c r="N183" s="49"/>
      <c r="O183" s="49"/>
      <c r="P183" s="50"/>
      <c r="Q183" s="49"/>
      <c r="R183" s="49"/>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1">
        <f>total_amount_ba($B$2,$D$2,D183,F183,J183,K183,M183)</f>
        <v>13386.24</v>
      </c>
      <c r="BB183" s="52">
        <f t="shared" si="29"/>
        <v>13386.24</v>
      </c>
      <c r="BC183" s="60" t="str">
        <f t="shared" si="30"/>
        <v>INR  Thirteen Thousand Three Hundred &amp; Eighty Six  and Paise Twenty Four Only</v>
      </c>
      <c r="IA183" s="21">
        <v>13.02</v>
      </c>
      <c r="IB183" s="21" t="s">
        <v>307</v>
      </c>
      <c r="ID183" s="21">
        <v>6</v>
      </c>
      <c r="IE183" s="22" t="s">
        <v>222</v>
      </c>
      <c r="IF183" s="22"/>
      <c r="IG183" s="22"/>
      <c r="IH183" s="22"/>
      <c r="II183" s="22"/>
    </row>
    <row r="184" spans="1:243" s="21" customFormat="1" ht="36" customHeight="1">
      <c r="A184" s="63">
        <v>13.03</v>
      </c>
      <c r="B184" s="34" t="s">
        <v>308</v>
      </c>
      <c r="C184" s="35"/>
      <c r="D184" s="35">
        <v>3</v>
      </c>
      <c r="E184" s="61" t="s">
        <v>222</v>
      </c>
      <c r="F184" s="65">
        <v>1996.45</v>
      </c>
      <c r="G184" s="38"/>
      <c r="H184" s="38"/>
      <c r="I184" s="39" t="s">
        <v>36</v>
      </c>
      <c r="J184" s="40">
        <f t="shared" si="28"/>
        <v>1</v>
      </c>
      <c r="K184" s="38" t="s">
        <v>37</v>
      </c>
      <c r="L184" s="38" t="s">
        <v>4</v>
      </c>
      <c r="M184" s="41"/>
      <c r="N184" s="49"/>
      <c r="O184" s="49"/>
      <c r="P184" s="50"/>
      <c r="Q184" s="49"/>
      <c r="R184" s="49"/>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1">
        <f>total_amount_ba($B$2,$D$2,D184,F184,J184,K184,M184)</f>
        <v>5989.35</v>
      </c>
      <c r="BB184" s="52">
        <f t="shared" si="29"/>
        <v>5989.35</v>
      </c>
      <c r="BC184" s="60" t="str">
        <f t="shared" si="30"/>
        <v>INR  Five Thousand Nine Hundred &amp; Eighty Nine  and Paise Thirty Five Only</v>
      </c>
      <c r="IA184" s="21">
        <v>13.03</v>
      </c>
      <c r="IB184" s="21" t="s">
        <v>308</v>
      </c>
      <c r="ID184" s="21">
        <v>3</v>
      </c>
      <c r="IE184" s="22" t="s">
        <v>222</v>
      </c>
      <c r="IF184" s="22"/>
      <c r="IG184" s="22"/>
      <c r="IH184" s="22"/>
      <c r="II184" s="22"/>
    </row>
    <row r="185" spans="1:243" s="21" customFormat="1" ht="64.5" customHeight="1">
      <c r="A185" s="63">
        <v>13.04</v>
      </c>
      <c r="B185" s="34" t="s">
        <v>144</v>
      </c>
      <c r="C185" s="35"/>
      <c r="D185" s="35">
        <v>3</v>
      </c>
      <c r="E185" s="61" t="s">
        <v>222</v>
      </c>
      <c r="F185" s="65">
        <v>260.89</v>
      </c>
      <c r="G185" s="38"/>
      <c r="H185" s="38"/>
      <c r="I185" s="39" t="s">
        <v>36</v>
      </c>
      <c r="J185" s="40">
        <f t="shared" si="28"/>
        <v>1</v>
      </c>
      <c r="K185" s="38" t="s">
        <v>37</v>
      </c>
      <c r="L185" s="38" t="s">
        <v>4</v>
      </c>
      <c r="M185" s="41"/>
      <c r="N185" s="49"/>
      <c r="O185" s="49"/>
      <c r="P185" s="50"/>
      <c r="Q185" s="49"/>
      <c r="R185" s="49"/>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1">
        <f>total_amount_ba($B$2,$D$2,D185,F185,J185,K185,M185)</f>
        <v>782.67</v>
      </c>
      <c r="BB185" s="52">
        <f t="shared" si="29"/>
        <v>782.67</v>
      </c>
      <c r="BC185" s="60" t="str">
        <f t="shared" si="30"/>
        <v>INR  Seven Hundred &amp; Eighty Two  and Paise Sixty Seven Only</v>
      </c>
      <c r="IA185" s="21">
        <v>13.04</v>
      </c>
      <c r="IB185" s="21" t="s">
        <v>144</v>
      </c>
      <c r="ID185" s="21">
        <v>3</v>
      </c>
      <c r="IE185" s="22" t="s">
        <v>222</v>
      </c>
      <c r="IF185" s="22"/>
      <c r="IG185" s="22"/>
      <c r="IH185" s="22"/>
      <c r="II185" s="22"/>
    </row>
    <row r="186" spans="1:243" s="21" customFormat="1" ht="31.5">
      <c r="A186" s="63">
        <v>13.05</v>
      </c>
      <c r="B186" s="34" t="s">
        <v>309</v>
      </c>
      <c r="C186" s="35"/>
      <c r="D186" s="70"/>
      <c r="E186" s="70"/>
      <c r="F186" s="70"/>
      <c r="G186" s="70"/>
      <c r="H186" s="70"/>
      <c r="I186" s="70"/>
      <c r="J186" s="70"/>
      <c r="K186" s="70"/>
      <c r="L186" s="70"/>
      <c r="M186" s="70"/>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IA186" s="21">
        <v>13.05</v>
      </c>
      <c r="IB186" s="21" t="s">
        <v>309</v>
      </c>
      <c r="IE186" s="22"/>
      <c r="IF186" s="22"/>
      <c r="IG186" s="22"/>
      <c r="IH186" s="22"/>
      <c r="II186" s="22"/>
    </row>
    <row r="187" spans="1:243" s="21" customFormat="1" ht="28.5">
      <c r="A187" s="63">
        <v>13.06</v>
      </c>
      <c r="B187" s="34" t="s">
        <v>310</v>
      </c>
      <c r="C187" s="35"/>
      <c r="D187" s="35">
        <v>3</v>
      </c>
      <c r="E187" s="61" t="s">
        <v>222</v>
      </c>
      <c r="F187" s="65">
        <v>500.66</v>
      </c>
      <c r="G187" s="38"/>
      <c r="H187" s="38"/>
      <c r="I187" s="39" t="s">
        <v>36</v>
      </c>
      <c r="J187" s="40">
        <f t="shared" si="28"/>
        <v>1</v>
      </c>
      <c r="K187" s="38" t="s">
        <v>37</v>
      </c>
      <c r="L187" s="38" t="s">
        <v>4</v>
      </c>
      <c r="M187" s="41"/>
      <c r="N187" s="49"/>
      <c r="O187" s="49"/>
      <c r="P187" s="50"/>
      <c r="Q187" s="49"/>
      <c r="R187" s="49"/>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1">
        <f>total_amount_ba($B$2,$D$2,D187,F187,J187,K187,M187)</f>
        <v>1501.98</v>
      </c>
      <c r="BB187" s="52">
        <f t="shared" si="29"/>
        <v>1501.98</v>
      </c>
      <c r="BC187" s="60" t="str">
        <f t="shared" si="30"/>
        <v>INR  One Thousand Five Hundred &amp; One  and Paise Ninety Eight Only</v>
      </c>
      <c r="IA187" s="21">
        <v>13.06</v>
      </c>
      <c r="IB187" s="21" t="s">
        <v>310</v>
      </c>
      <c r="ID187" s="21">
        <v>3</v>
      </c>
      <c r="IE187" s="22" t="s">
        <v>222</v>
      </c>
      <c r="IF187" s="22"/>
      <c r="IG187" s="22"/>
      <c r="IH187" s="22"/>
      <c r="II187" s="22"/>
    </row>
    <row r="188" spans="1:243" s="21" customFormat="1" ht="47.25">
      <c r="A188" s="63">
        <v>13.07</v>
      </c>
      <c r="B188" s="34" t="s">
        <v>145</v>
      </c>
      <c r="C188" s="35"/>
      <c r="D188" s="35">
        <v>12</v>
      </c>
      <c r="E188" s="61" t="s">
        <v>222</v>
      </c>
      <c r="F188" s="65">
        <v>774.27</v>
      </c>
      <c r="G188" s="38"/>
      <c r="H188" s="38"/>
      <c r="I188" s="39" t="s">
        <v>36</v>
      </c>
      <c r="J188" s="40">
        <f t="shared" si="28"/>
        <v>1</v>
      </c>
      <c r="K188" s="38" t="s">
        <v>37</v>
      </c>
      <c r="L188" s="38" t="s">
        <v>4</v>
      </c>
      <c r="M188" s="41"/>
      <c r="N188" s="49"/>
      <c r="O188" s="49"/>
      <c r="P188" s="50"/>
      <c r="Q188" s="49"/>
      <c r="R188" s="49"/>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1">
        <f>total_amount_ba($B$2,$D$2,D188,F188,J188,K188,M188)</f>
        <v>9291.24</v>
      </c>
      <c r="BB188" s="52">
        <f t="shared" si="29"/>
        <v>9291.24</v>
      </c>
      <c r="BC188" s="60" t="str">
        <f t="shared" si="30"/>
        <v>INR  Nine Thousand Two Hundred &amp; Ninety One  and Paise Twenty Four Only</v>
      </c>
      <c r="IA188" s="21">
        <v>13.07</v>
      </c>
      <c r="IB188" s="21" t="s">
        <v>145</v>
      </c>
      <c r="ID188" s="21">
        <v>12</v>
      </c>
      <c r="IE188" s="22" t="s">
        <v>222</v>
      </c>
      <c r="IF188" s="22"/>
      <c r="IG188" s="22"/>
      <c r="IH188" s="22"/>
      <c r="II188" s="22"/>
    </row>
    <row r="189" spans="1:243" s="21" customFormat="1" ht="35.25" customHeight="1">
      <c r="A189" s="63">
        <v>13.08</v>
      </c>
      <c r="B189" s="34" t="s">
        <v>146</v>
      </c>
      <c r="C189" s="35"/>
      <c r="D189" s="70"/>
      <c r="E189" s="70"/>
      <c r="F189" s="70"/>
      <c r="G189" s="70"/>
      <c r="H189" s="70"/>
      <c r="I189" s="70"/>
      <c r="J189" s="70"/>
      <c r="K189" s="70"/>
      <c r="L189" s="70"/>
      <c r="M189" s="70"/>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IA189" s="21">
        <v>13.08</v>
      </c>
      <c r="IB189" s="21" t="s">
        <v>146</v>
      </c>
      <c r="IE189" s="22"/>
      <c r="IF189" s="22"/>
      <c r="IG189" s="22"/>
      <c r="IH189" s="22"/>
      <c r="II189" s="22"/>
    </row>
    <row r="190" spans="1:243" s="21" customFormat="1" ht="15.75">
      <c r="A190" s="63">
        <v>13.09</v>
      </c>
      <c r="B190" s="34" t="s">
        <v>311</v>
      </c>
      <c r="C190" s="35"/>
      <c r="D190" s="70"/>
      <c r="E190" s="70"/>
      <c r="F190" s="70"/>
      <c r="G190" s="70"/>
      <c r="H190" s="70"/>
      <c r="I190" s="70"/>
      <c r="J190" s="70"/>
      <c r="K190" s="70"/>
      <c r="L190" s="70"/>
      <c r="M190" s="70"/>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IA190" s="21">
        <v>13.09</v>
      </c>
      <c r="IB190" s="21" t="s">
        <v>311</v>
      </c>
      <c r="IE190" s="22"/>
      <c r="IF190" s="22"/>
      <c r="IG190" s="22"/>
      <c r="IH190" s="22"/>
      <c r="II190" s="22"/>
    </row>
    <row r="191" spans="1:243" s="21" customFormat="1" ht="28.5">
      <c r="A191" s="63">
        <v>13.1</v>
      </c>
      <c r="B191" s="34" t="s">
        <v>147</v>
      </c>
      <c r="C191" s="35"/>
      <c r="D191" s="35">
        <v>6</v>
      </c>
      <c r="E191" s="61" t="s">
        <v>222</v>
      </c>
      <c r="F191" s="62">
        <v>76.9</v>
      </c>
      <c r="G191" s="38"/>
      <c r="H191" s="38"/>
      <c r="I191" s="39" t="s">
        <v>36</v>
      </c>
      <c r="J191" s="40">
        <f t="shared" si="28"/>
        <v>1</v>
      </c>
      <c r="K191" s="38" t="s">
        <v>37</v>
      </c>
      <c r="L191" s="38" t="s">
        <v>4</v>
      </c>
      <c r="M191" s="41"/>
      <c r="N191" s="49"/>
      <c r="O191" s="49"/>
      <c r="P191" s="50"/>
      <c r="Q191" s="49"/>
      <c r="R191" s="49"/>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1">
        <f>total_amount_ba($B$2,$D$2,D191,F191,J191,K191,M191)</f>
        <v>461.4</v>
      </c>
      <c r="BB191" s="52">
        <f t="shared" si="29"/>
        <v>461.4</v>
      </c>
      <c r="BC191" s="60" t="str">
        <f t="shared" si="30"/>
        <v>INR  Four Hundred &amp; Sixty One  and Paise Forty Only</v>
      </c>
      <c r="IA191" s="21">
        <v>13.1</v>
      </c>
      <c r="IB191" s="21" t="s">
        <v>147</v>
      </c>
      <c r="ID191" s="21">
        <v>6</v>
      </c>
      <c r="IE191" s="22" t="s">
        <v>222</v>
      </c>
      <c r="IF191" s="22"/>
      <c r="IG191" s="22"/>
      <c r="IH191" s="22"/>
      <c r="II191" s="22"/>
    </row>
    <row r="192" spans="1:243" s="21" customFormat="1" ht="15.75">
      <c r="A192" s="63">
        <v>13.11</v>
      </c>
      <c r="B192" s="34" t="s">
        <v>312</v>
      </c>
      <c r="C192" s="35"/>
      <c r="D192" s="70"/>
      <c r="E192" s="70"/>
      <c r="F192" s="70"/>
      <c r="G192" s="70"/>
      <c r="H192" s="70"/>
      <c r="I192" s="70"/>
      <c r="J192" s="70"/>
      <c r="K192" s="70"/>
      <c r="L192" s="70"/>
      <c r="M192" s="70"/>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IA192" s="21">
        <v>13.11</v>
      </c>
      <c r="IB192" s="21" t="s">
        <v>312</v>
      </c>
      <c r="IE192" s="22"/>
      <c r="IF192" s="22"/>
      <c r="IG192" s="22"/>
      <c r="IH192" s="22"/>
      <c r="II192" s="22"/>
    </row>
    <row r="193" spans="1:243" s="21" customFormat="1" ht="28.5">
      <c r="A193" s="63">
        <v>13.12</v>
      </c>
      <c r="B193" s="34" t="s">
        <v>313</v>
      </c>
      <c r="C193" s="35"/>
      <c r="D193" s="35">
        <v>6</v>
      </c>
      <c r="E193" s="61" t="s">
        <v>222</v>
      </c>
      <c r="F193" s="65">
        <v>511.84</v>
      </c>
      <c r="G193" s="38"/>
      <c r="H193" s="38"/>
      <c r="I193" s="39" t="s">
        <v>36</v>
      </c>
      <c r="J193" s="40">
        <f t="shared" si="28"/>
        <v>1</v>
      </c>
      <c r="K193" s="38" t="s">
        <v>37</v>
      </c>
      <c r="L193" s="38" t="s">
        <v>4</v>
      </c>
      <c r="M193" s="41"/>
      <c r="N193" s="49"/>
      <c r="O193" s="49"/>
      <c r="P193" s="50"/>
      <c r="Q193" s="49"/>
      <c r="R193" s="49"/>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1">
        <f>total_amount_ba($B$2,$D$2,D193,F193,J193,K193,M193)</f>
        <v>3071.04</v>
      </c>
      <c r="BB193" s="52">
        <f t="shared" si="29"/>
        <v>3071.04</v>
      </c>
      <c r="BC193" s="60" t="str">
        <f t="shared" si="30"/>
        <v>INR  Three Thousand  &amp;Seventy One  and Paise Four Only</v>
      </c>
      <c r="IA193" s="21">
        <v>13.12</v>
      </c>
      <c r="IB193" s="21" t="s">
        <v>313</v>
      </c>
      <c r="ID193" s="21">
        <v>6</v>
      </c>
      <c r="IE193" s="22" t="s">
        <v>222</v>
      </c>
      <c r="IF193" s="22"/>
      <c r="IG193" s="22"/>
      <c r="IH193" s="22"/>
      <c r="II193" s="22"/>
    </row>
    <row r="194" spans="1:243" s="21" customFormat="1" ht="31.5">
      <c r="A194" s="63">
        <v>13.13</v>
      </c>
      <c r="B194" s="34" t="s">
        <v>148</v>
      </c>
      <c r="C194" s="35"/>
      <c r="D194" s="70"/>
      <c r="E194" s="70"/>
      <c r="F194" s="70"/>
      <c r="G194" s="70"/>
      <c r="H194" s="70"/>
      <c r="I194" s="70"/>
      <c r="J194" s="70"/>
      <c r="K194" s="70"/>
      <c r="L194" s="70"/>
      <c r="M194" s="70"/>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IA194" s="21">
        <v>13.13</v>
      </c>
      <c r="IB194" s="21" t="s">
        <v>148</v>
      </c>
      <c r="IE194" s="22"/>
      <c r="IF194" s="22"/>
      <c r="IG194" s="22"/>
      <c r="IH194" s="22"/>
      <c r="II194" s="22"/>
    </row>
    <row r="195" spans="1:243" s="21" customFormat="1" ht="15.75">
      <c r="A195" s="63">
        <v>13.14</v>
      </c>
      <c r="B195" s="34" t="s">
        <v>149</v>
      </c>
      <c r="C195" s="35"/>
      <c r="D195" s="70"/>
      <c r="E195" s="70"/>
      <c r="F195" s="70"/>
      <c r="G195" s="70"/>
      <c r="H195" s="70"/>
      <c r="I195" s="70"/>
      <c r="J195" s="70"/>
      <c r="K195" s="70"/>
      <c r="L195" s="70"/>
      <c r="M195" s="70"/>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IA195" s="21">
        <v>13.14</v>
      </c>
      <c r="IB195" s="21" t="s">
        <v>149</v>
      </c>
      <c r="IE195" s="22"/>
      <c r="IF195" s="22"/>
      <c r="IG195" s="22"/>
      <c r="IH195" s="22"/>
      <c r="II195" s="22"/>
    </row>
    <row r="196" spans="1:243" s="21" customFormat="1" ht="42.75">
      <c r="A196" s="63">
        <v>13.15</v>
      </c>
      <c r="B196" s="34" t="s">
        <v>150</v>
      </c>
      <c r="C196" s="35"/>
      <c r="D196" s="35">
        <v>160</v>
      </c>
      <c r="E196" s="61" t="s">
        <v>54</v>
      </c>
      <c r="F196" s="65">
        <v>957.65</v>
      </c>
      <c r="G196" s="38"/>
      <c r="H196" s="38"/>
      <c r="I196" s="39" t="s">
        <v>36</v>
      </c>
      <c r="J196" s="40">
        <f t="shared" si="28"/>
        <v>1</v>
      </c>
      <c r="K196" s="38" t="s">
        <v>37</v>
      </c>
      <c r="L196" s="38" t="s">
        <v>4</v>
      </c>
      <c r="M196" s="41"/>
      <c r="N196" s="49"/>
      <c r="O196" s="49"/>
      <c r="P196" s="50"/>
      <c r="Q196" s="49"/>
      <c r="R196" s="49"/>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1">
        <f>total_amount_ba($B$2,$D$2,D196,F196,J196,K196,M196)</f>
        <v>153224</v>
      </c>
      <c r="BB196" s="52">
        <f t="shared" si="29"/>
        <v>153224</v>
      </c>
      <c r="BC196" s="60" t="str">
        <f t="shared" si="30"/>
        <v>INR  One Lakh Fifty Three Thousand Two Hundred &amp; Twenty Four  Only</v>
      </c>
      <c r="IA196" s="21">
        <v>13.15</v>
      </c>
      <c r="IB196" s="21" t="s">
        <v>150</v>
      </c>
      <c r="ID196" s="21">
        <v>160</v>
      </c>
      <c r="IE196" s="22" t="s">
        <v>54</v>
      </c>
      <c r="IF196" s="22"/>
      <c r="IG196" s="22"/>
      <c r="IH196" s="22"/>
      <c r="II196" s="22"/>
    </row>
    <row r="197" spans="1:243" s="21" customFormat="1" ht="15.75">
      <c r="A197" s="63">
        <v>13.16</v>
      </c>
      <c r="B197" s="34" t="s">
        <v>151</v>
      </c>
      <c r="C197" s="35"/>
      <c r="D197" s="70"/>
      <c r="E197" s="70"/>
      <c r="F197" s="70"/>
      <c r="G197" s="70"/>
      <c r="H197" s="70"/>
      <c r="I197" s="70"/>
      <c r="J197" s="70"/>
      <c r="K197" s="70"/>
      <c r="L197" s="70"/>
      <c r="M197" s="70"/>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IA197" s="21">
        <v>13.16</v>
      </c>
      <c r="IB197" s="21" t="s">
        <v>151</v>
      </c>
      <c r="IE197" s="22"/>
      <c r="IF197" s="22"/>
      <c r="IG197" s="22"/>
      <c r="IH197" s="22"/>
      <c r="II197" s="22"/>
    </row>
    <row r="198" spans="1:243" s="21" customFormat="1" ht="31.5">
      <c r="A198" s="63">
        <v>13.17</v>
      </c>
      <c r="B198" s="34" t="s">
        <v>152</v>
      </c>
      <c r="C198" s="35"/>
      <c r="D198" s="35">
        <v>7</v>
      </c>
      <c r="E198" s="61" t="s">
        <v>54</v>
      </c>
      <c r="F198" s="65">
        <v>869.84</v>
      </c>
      <c r="G198" s="38"/>
      <c r="H198" s="38"/>
      <c r="I198" s="39" t="s">
        <v>36</v>
      </c>
      <c r="J198" s="40">
        <f t="shared" si="28"/>
        <v>1</v>
      </c>
      <c r="K198" s="38" t="s">
        <v>37</v>
      </c>
      <c r="L198" s="38" t="s">
        <v>4</v>
      </c>
      <c r="M198" s="41"/>
      <c r="N198" s="49"/>
      <c r="O198" s="49"/>
      <c r="P198" s="50"/>
      <c r="Q198" s="49"/>
      <c r="R198" s="49"/>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1">
        <f>total_amount_ba($B$2,$D$2,D198,F198,J198,K198,M198)</f>
        <v>6088.88</v>
      </c>
      <c r="BB198" s="52">
        <f t="shared" si="29"/>
        <v>6088.88</v>
      </c>
      <c r="BC198" s="60" t="str">
        <f t="shared" si="30"/>
        <v>INR  Six Thousand  &amp;Eighty Eight  and Paise Eighty Eight Only</v>
      </c>
      <c r="IA198" s="21">
        <v>13.17</v>
      </c>
      <c r="IB198" s="21" t="s">
        <v>152</v>
      </c>
      <c r="ID198" s="21">
        <v>7</v>
      </c>
      <c r="IE198" s="22" t="s">
        <v>54</v>
      </c>
      <c r="IF198" s="22"/>
      <c r="IG198" s="22"/>
      <c r="IH198" s="22"/>
      <c r="II198" s="22"/>
    </row>
    <row r="199" spans="1:243" s="21" customFormat="1" ht="94.5" customHeight="1">
      <c r="A199" s="63">
        <v>13.18</v>
      </c>
      <c r="B199" s="34" t="s">
        <v>314</v>
      </c>
      <c r="C199" s="35"/>
      <c r="D199" s="70"/>
      <c r="E199" s="70"/>
      <c r="F199" s="70"/>
      <c r="G199" s="70"/>
      <c r="H199" s="70"/>
      <c r="I199" s="70"/>
      <c r="J199" s="70"/>
      <c r="K199" s="70"/>
      <c r="L199" s="70"/>
      <c r="M199" s="70"/>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IA199" s="21">
        <v>13.18</v>
      </c>
      <c r="IB199" s="21" t="s">
        <v>314</v>
      </c>
      <c r="IE199" s="22"/>
      <c r="IF199" s="22"/>
      <c r="IG199" s="22"/>
      <c r="IH199" s="22"/>
      <c r="II199" s="22"/>
    </row>
    <row r="200" spans="1:243" s="21" customFormat="1" ht="28.5">
      <c r="A200" s="63">
        <v>13.19</v>
      </c>
      <c r="B200" s="34" t="s">
        <v>315</v>
      </c>
      <c r="C200" s="35"/>
      <c r="D200" s="35">
        <v>24</v>
      </c>
      <c r="E200" s="61" t="s">
        <v>222</v>
      </c>
      <c r="F200" s="65">
        <v>252.04</v>
      </c>
      <c r="G200" s="38"/>
      <c r="H200" s="38"/>
      <c r="I200" s="39" t="s">
        <v>36</v>
      </c>
      <c r="J200" s="40">
        <f t="shared" si="28"/>
        <v>1</v>
      </c>
      <c r="K200" s="38" t="s">
        <v>37</v>
      </c>
      <c r="L200" s="38" t="s">
        <v>4</v>
      </c>
      <c r="M200" s="41"/>
      <c r="N200" s="49"/>
      <c r="O200" s="49"/>
      <c r="P200" s="50"/>
      <c r="Q200" s="49"/>
      <c r="R200" s="49"/>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1">
        <f>total_amount_ba($B$2,$D$2,D200,F200,J200,K200,M200)</f>
        <v>6048.96</v>
      </c>
      <c r="BB200" s="52">
        <f t="shared" si="29"/>
        <v>6048.96</v>
      </c>
      <c r="BC200" s="60" t="str">
        <f t="shared" si="30"/>
        <v>INR  Six Thousand  &amp;Forty Eight  and Paise Ninety Six Only</v>
      </c>
      <c r="IA200" s="21">
        <v>13.19</v>
      </c>
      <c r="IB200" s="21" t="s">
        <v>315</v>
      </c>
      <c r="ID200" s="21">
        <v>24</v>
      </c>
      <c r="IE200" s="22" t="s">
        <v>222</v>
      </c>
      <c r="IF200" s="22"/>
      <c r="IG200" s="22"/>
      <c r="IH200" s="22"/>
      <c r="II200" s="22"/>
    </row>
    <row r="201" spans="1:243" s="21" customFormat="1" ht="47.25">
      <c r="A201" s="63">
        <v>13.2</v>
      </c>
      <c r="B201" s="34" t="s">
        <v>153</v>
      </c>
      <c r="C201" s="35"/>
      <c r="D201" s="70"/>
      <c r="E201" s="70"/>
      <c r="F201" s="70"/>
      <c r="G201" s="70"/>
      <c r="H201" s="70"/>
      <c r="I201" s="70"/>
      <c r="J201" s="70"/>
      <c r="K201" s="70"/>
      <c r="L201" s="70"/>
      <c r="M201" s="70"/>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IA201" s="21">
        <v>13.2</v>
      </c>
      <c r="IB201" s="21" t="s">
        <v>153</v>
      </c>
      <c r="IE201" s="22"/>
      <c r="IF201" s="22"/>
      <c r="IG201" s="22"/>
      <c r="IH201" s="22"/>
      <c r="II201" s="22"/>
    </row>
    <row r="202" spans="1:243" s="21" customFormat="1" ht="15.75">
      <c r="A202" s="63">
        <v>13.21</v>
      </c>
      <c r="B202" s="34" t="s">
        <v>149</v>
      </c>
      <c r="C202" s="35"/>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IA202" s="21">
        <v>13.21</v>
      </c>
      <c r="IB202" s="21" t="s">
        <v>149</v>
      </c>
      <c r="IE202" s="22"/>
      <c r="IF202" s="22"/>
      <c r="IG202" s="22"/>
      <c r="IH202" s="22"/>
      <c r="II202" s="22"/>
    </row>
    <row r="203" spans="1:243" s="21" customFormat="1" ht="42.75">
      <c r="A203" s="63">
        <v>13.22</v>
      </c>
      <c r="B203" s="34" t="s">
        <v>154</v>
      </c>
      <c r="C203" s="35"/>
      <c r="D203" s="35">
        <v>6</v>
      </c>
      <c r="E203" s="61" t="s">
        <v>222</v>
      </c>
      <c r="F203" s="65">
        <v>404.78</v>
      </c>
      <c r="G203" s="38"/>
      <c r="H203" s="38"/>
      <c r="I203" s="39" t="s">
        <v>36</v>
      </c>
      <c r="J203" s="40">
        <f t="shared" si="28"/>
        <v>1</v>
      </c>
      <c r="K203" s="38" t="s">
        <v>37</v>
      </c>
      <c r="L203" s="38" t="s">
        <v>4</v>
      </c>
      <c r="M203" s="41"/>
      <c r="N203" s="49"/>
      <c r="O203" s="49"/>
      <c r="P203" s="50"/>
      <c r="Q203" s="49"/>
      <c r="R203" s="49"/>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1">
        <f>total_amount_ba($B$2,$D$2,D203,F203,J203,K203,M203)</f>
        <v>2428.68</v>
      </c>
      <c r="BB203" s="52">
        <f t="shared" si="29"/>
        <v>2428.68</v>
      </c>
      <c r="BC203" s="60" t="str">
        <f t="shared" si="30"/>
        <v>INR  Two Thousand Four Hundred &amp; Twenty Eight  and Paise Sixty Eight Only</v>
      </c>
      <c r="IA203" s="21">
        <v>13.22</v>
      </c>
      <c r="IB203" s="21" t="s">
        <v>154</v>
      </c>
      <c r="ID203" s="21">
        <v>6</v>
      </c>
      <c r="IE203" s="22" t="s">
        <v>222</v>
      </c>
      <c r="IF203" s="22"/>
      <c r="IG203" s="22"/>
      <c r="IH203" s="22"/>
      <c r="II203" s="22"/>
    </row>
    <row r="204" spans="1:243" s="21" customFormat="1" ht="31.5">
      <c r="A204" s="63">
        <v>13.23</v>
      </c>
      <c r="B204" s="34" t="s">
        <v>155</v>
      </c>
      <c r="C204" s="35"/>
      <c r="D204" s="70"/>
      <c r="E204" s="70"/>
      <c r="F204" s="70"/>
      <c r="G204" s="70"/>
      <c r="H204" s="70"/>
      <c r="I204" s="70"/>
      <c r="J204" s="70"/>
      <c r="K204" s="70"/>
      <c r="L204" s="70"/>
      <c r="M204" s="70"/>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IA204" s="21">
        <v>13.23</v>
      </c>
      <c r="IB204" s="21" t="s">
        <v>155</v>
      </c>
      <c r="IE204" s="22"/>
      <c r="IF204" s="22"/>
      <c r="IG204" s="22"/>
      <c r="IH204" s="22"/>
      <c r="II204" s="22"/>
    </row>
    <row r="205" spans="1:243" s="21" customFormat="1" ht="15.75">
      <c r="A205" s="63">
        <v>13.24</v>
      </c>
      <c r="B205" s="34" t="s">
        <v>149</v>
      </c>
      <c r="C205" s="35"/>
      <c r="D205" s="70"/>
      <c r="E205" s="70"/>
      <c r="F205" s="70"/>
      <c r="G205" s="70"/>
      <c r="H205" s="70"/>
      <c r="I205" s="70"/>
      <c r="J205" s="70"/>
      <c r="K205" s="70"/>
      <c r="L205" s="70"/>
      <c r="M205" s="70"/>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IA205" s="21">
        <v>13.24</v>
      </c>
      <c r="IB205" s="21" t="s">
        <v>149</v>
      </c>
      <c r="IE205" s="22"/>
      <c r="IF205" s="22"/>
      <c r="IG205" s="22"/>
      <c r="IH205" s="22"/>
      <c r="II205" s="22"/>
    </row>
    <row r="206" spans="1:243" s="21" customFormat="1" ht="42.75">
      <c r="A206" s="63">
        <v>13.25</v>
      </c>
      <c r="B206" s="34" t="s">
        <v>156</v>
      </c>
      <c r="C206" s="35"/>
      <c r="D206" s="35">
        <v>10</v>
      </c>
      <c r="E206" s="61" t="s">
        <v>222</v>
      </c>
      <c r="F206" s="65">
        <v>342.61</v>
      </c>
      <c r="G206" s="38"/>
      <c r="H206" s="38"/>
      <c r="I206" s="39" t="s">
        <v>36</v>
      </c>
      <c r="J206" s="40">
        <f t="shared" si="28"/>
        <v>1</v>
      </c>
      <c r="K206" s="38" t="s">
        <v>37</v>
      </c>
      <c r="L206" s="38" t="s">
        <v>4</v>
      </c>
      <c r="M206" s="41"/>
      <c r="N206" s="49"/>
      <c r="O206" s="49"/>
      <c r="P206" s="50"/>
      <c r="Q206" s="49"/>
      <c r="R206" s="49"/>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1">
        <f>total_amount_ba($B$2,$D$2,D206,F206,J206,K206,M206)</f>
        <v>3426.1</v>
      </c>
      <c r="BB206" s="52">
        <f t="shared" si="29"/>
        <v>3426.1</v>
      </c>
      <c r="BC206" s="60" t="str">
        <f t="shared" si="30"/>
        <v>INR  Three Thousand Four Hundred &amp; Twenty Six  and Paise Ten Only</v>
      </c>
      <c r="IA206" s="21">
        <v>13.25</v>
      </c>
      <c r="IB206" s="21" t="s">
        <v>156</v>
      </c>
      <c r="ID206" s="21">
        <v>10</v>
      </c>
      <c r="IE206" s="22" t="s">
        <v>222</v>
      </c>
      <c r="IF206" s="22"/>
      <c r="IG206" s="22"/>
      <c r="IH206" s="22"/>
      <c r="II206" s="22"/>
    </row>
    <row r="207" spans="1:243" s="21" customFormat="1" ht="47.25" customHeight="1">
      <c r="A207" s="63">
        <v>13.26</v>
      </c>
      <c r="B207" s="34" t="s">
        <v>157</v>
      </c>
      <c r="C207" s="35"/>
      <c r="D207" s="70"/>
      <c r="E207" s="70"/>
      <c r="F207" s="70"/>
      <c r="G207" s="70"/>
      <c r="H207" s="70"/>
      <c r="I207" s="70"/>
      <c r="J207" s="70"/>
      <c r="K207" s="70"/>
      <c r="L207" s="70"/>
      <c r="M207" s="70"/>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IA207" s="21">
        <v>13.26</v>
      </c>
      <c r="IB207" s="21" t="s">
        <v>157</v>
      </c>
      <c r="IE207" s="22"/>
      <c r="IF207" s="22"/>
      <c r="IG207" s="22"/>
      <c r="IH207" s="22"/>
      <c r="II207" s="22"/>
    </row>
    <row r="208" spans="1:243" s="21" customFormat="1" ht="15.75">
      <c r="A208" s="63">
        <v>13.27</v>
      </c>
      <c r="B208" s="34" t="s">
        <v>158</v>
      </c>
      <c r="C208" s="35"/>
      <c r="D208" s="70"/>
      <c r="E208" s="70"/>
      <c r="F208" s="70"/>
      <c r="G208" s="70"/>
      <c r="H208" s="70"/>
      <c r="I208" s="70"/>
      <c r="J208" s="70"/>
      <c r="K208" s="70"/>
      <c r="L208" s="70"/>
      <c r="M208" s="70"/>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IA208" s="21">
        <v>13.27</v>
      </c>
      <c r="IB208" s="21" t="s">
        <v>158</v>
      </c>
      <c r="IE208" s="22"/>
      <c r="IF208" s="22"/>
      <c r="IG208" s="22"/>
      <c r="IH208" s="22"/>
      <c r="II208" s="22"/>
    </row>
    <row r="209" spans="1:243" s="21" customFormat="1" ht="28.5">
      <c r="A209" s="63">
        <v>13.28</v>
      </c>
      <c r="B209" s="34" t="s">
        <v>154</v>
      </c>
      <c r="C209" s="35"/>
      <c r="D209" s="35">
        <v>12</v>
      </c>
      <c r="E209" s="61" t="s">
        <v>222</v>
      </c>
      <c r="F209" s="65">
        <v>633.54</v>
      </c>
      <c r="G209" s="38"/>
      <c r="H209" s="38"/>
      <c r="I209" s="39" t="s">
        <v>36</v>
      </c>
      <c r="J209" s="40">
        <f t="shared" si="28"/>
        <v>1</v>
      </c>
      <c r="K209" s="38" t="s">
        <v>37</v>
      </c>
      <c r="L209" s="38" t="s">
        <v>4</v>
      </c>
      <c r="M209" s="41"/>
      <c r="N209" s="49"/>
      <c r="O209" s="49"/>
      <c r="P209" s="50"/>
      <c r="Q209" s="49"/>
      <c r="R209" s="49"/>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1">
        <f>total_amount_ba($B$2,$D$2,D209,F209,J209,K209,M209)</f>
        <v>7602.48</v>
      </c>
      <c r="BB209" s="52">
        <f t="shared" si="29"/>
        <v>7602.48</v>
      </c>
      <c r="BC209" s="60" t="str">
        <f t="shared" si="30"/>
        <v>INR  Seven Thousand Six Hundred &amp; Two  and Paise Forty Eight Only</v>
      </c>
      <c r="IA209" s="21">
        <v>13.28</v>
      </c>
      <c r="IB209" s="21" t="s">
        <v>154</v>
      </c>
      <c r="ID209" s="21">
        <v>12</v>
      </c>
      <c r="IE209" s="22" t="s">
        <v>222</v>
      </c>
      <c r="IF209" s="22"/>
      <c r="IG209" s="22"/>
      <c r="IH209" s="22"/>
      <c r="II209" s="22"/>
    </row>
    <row r="210" spans="1:243" s="21" customFormat="1" ht="31.5">
      <c r="A210" s="63">
        <v>13.29</v>
      </c>
      <c r="B210" s="34" t="s">
        <v>316</v>
      </c>
      <c r="C210" s="35"/>
      <c r="D210" s="70"/>
      <c r="E210" s="70"/>
      <c r="F210" s="70"/>
      <c r="G210" s="70"/>
      <c r="H210" s="70"/>
      <c r="I210" s="70"/>
      <c r="J210" s="70"/>
      <c r="K210" s="70"/>
      <c r="L210" s="70"/>
      <c r="M210" s="70"/>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IA210" s="21">
        <v>13.29</v>
      </c>
      <c r="IB210" s="21" t="s">
        <v>316</v>
      </c>
      <c r="IE210" s="22"/>
      <c r="IF210" s="22"/>
      <c r="IG210" s="22"/>
      <c r="IH210" s="22"/>
      <c r="II210" s="22"/>
    </row>
    <row r="211" spans="1:243" s="21" customFormat="1" ht="15.75">
      <c r="A211" s="63">
        <v>13.3</v>
      </c>
      <c r="B211" s="34" t="s">
        <v>158</v>
      </c>
      <c r="C211" s="35"/>
      <c r="D211" s="70"/>
      <c r="E211" s="70"/>
      <c r="F211" s="70"/>
      <c r="G211" s="70"/>
      <c r="H211" s="70"/>
      <c r="I211" s="70"/>
      <c r="J211" s="70"/>
      <c r="K211" s="70"/>
      <c r="L211" s="70"/>
      <c r="M211" s="70"/>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IA211" s="21">
        <v>13.3</v>
      </c>
      <c r="IB211" s="21" t="s">
        <v>158</v>
      </c>
      <c r="IE211" s="22"/>
      <c r="IF211" s="22"/>
      <c r="IG211" s="22"/>
      <c r="IH211" s="22"/>
      <c r="II211" s="22"/>
    </row>
    <row r="212" spans="1:243" s="21" customFormat="1" ht="42.75">
      <c r="A212" s="63">
        <v>13.31</v>
      </c>
      <c r="B212" s="34" t="s">
        <v>154</v>
      </c>
      <c r="C212" s="35"/>
      <c r="D212" s="35">
        <v>30</v>
      </c>
      <c r="E212" s="61" t="s">
        <v>222</v>
      </c>
      <c r="F212" s="65">
        <v>585.44</v>
      </c>
      <c r="G212" s="38"/>
      <c r="H212" s="38"/>
      <c r="I212" s="39" t="s">
        <v>36</v>
      </c>
      <c r="J212" s="40">
        <f t="shared" si="28"/>
        <v>1</v>
      </c>
      <c r="K212" s="38" t="s">
        <v>37</v>
      </c>
      <c r="L212" s="38" t="s">
        <v>4</v>
      </c>
      <c r="M212" s="41"/>
      <c r="N212" s="49"/>
      <c r="O212" s="49"/>
      <c r="P212" s="50"/>
      <c r="Q212" s="49"/>
      <c r="R212" s="49"/>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1">
        <f>total_amount_ba($B$2,$D$2,D212,F212,J212,K212,M212)</f>
        <v>17563.2</v>
      </c>
      <c r="BB212" s="52">
        <f t="shared" si="29"/>
        <v>17563.2</v>
      </c>
      <c r="BC212" s="60" t="str">
        <f t="shared" si="30"/>
        <v>INR  Seventeen Thousand Five Hundred &amp; Sixty Three  and Paise Twenty Only</v>
      </c>
      <c r="IA212" s="21">
        <v>13.31</v>
      </c>
      <c r="IB212" s="21" t="s">
        <v>154</v>
      </c>
      <c r="ID212" s="21">
        <v>30</v>
      </c>
      <c r="IE212" s="22" t="s">
        <v>222</v>
      </c>
      <c r="IF212" s="22"/>
      <c r="IG212" s="22"/>
      <c r="IH212" s="22"/>
      <c r="II212" s="22"/>
    </row>
    <row r="213" spans="1:243" s="21" customFormat="1" ht="15.75">
      <c r="A213" s="63">
        <v>13.32</v>
      </c>
      <c r="B213" s="34" t="s">
        <v>317</v>
      </c>
      <c r="C213" s="35"/>
      <c r="D213" s="70"/>
      <c r="E213" s="70"/>
      <c r="F213" s="70"/>
      <c r="G213" s="70"/>
      <c r="H213" s="70"/>
      <c r="I213" s="70"/>
      <c r="J213" s="70"/>
      <c r="K213" s="70"/>
      <c r="L213" s="70"/>
      <c r="M213" s="70"/>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IA213" s="21">
        <v>13.32</v>
      </c>
      <c r="IB213" s="21" t="s">
        <v>317</v>
      </c>
      <c r="IE213" s="22"/>
      <c r="IF213" s="22"/>
      <c r="IG213" s="22"/>
      <c r="IH213" s="22"/>
      <c r="II213" s="22"/>
    </row>
    <row r="214" spans="1:243" s="21" customFormat="1" ht="15.75">
      <c r="A214" s="63">
        <v>13.33</v>
      </c>
      <c r="B214" s="34" t="s">
        <v>104</v>
      </c>
      <c r="C214" s="35"/>
      <c r="D214" s="70"/>
      <c r="E214" s="70"/>
      <c r="F214" s="70"/>
      <c r="G214" s="70"/>
      <c r="H214" s="70"/>
      <c r="I214" s="70"/>
      <c r="J214" s="70"/>
      <c r="K214" s="70"/>
      <c r="L214" s="70"/>
      <c r="M214" s="70"/>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IA214" s="21">
        <v>13.33</v>
      </c>
      <c r="IB214" s="21" t="s">
        <v>104</v>
      </c>
      <c r="IE214" s="22"/>
      <c r="IF214" s="22"/>
      <c r="IG214" s="22"/>
      <c r="IH214" s="22"/>
      <c r="II214" s="22"/>
    </row>
    <row r="215" spans="1:243" s="21" customFormat="1" ht="42.75">
      <c r="A215" s="63">
        <v>13.34</v>
      </c>
      <c r="B215" s="34" t="s">
        <v>154</v>
      </c>
      <c r="C215" s="35"/>
      <c r="D215" s="35">
        <v>8</v>
      </c>
      <c r="E215" s="61" t="s">
        <v>222</v>
      </c>
      <c r="F215" s="65">
        <v>341.43</v>
      </c>
      <c r="G215" s="38"/>
      <c r="H215" s="38"/>
      <c r="I215" s="39" t="s">
        <v>36</v>
      </c>
      <c r="J215" s="40">
        <f t="shared" si="28"/>
        <v>1</v>
      </c>
      <c r="K215" s="38" t="s">
        <v>37</v>
      </c>
      <c r="L215" s="38" t="s">
        <v>4</v>
      </c>
      <c r="M215" s="41"/>
      <c r="N215" s="49"/>
      <c r="O215" s="49"/>
      <c r="P215" s="50"/>
      <c r="Q215" s="49"/>
      <c r="R215" s="49"/>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1">
        <f>total_amount_ba($B$2,$D$2,D215,F215,J215,K215,M215)</f>
        <v>2731.44</v>
      </c>
      <c r="BB215" s="52">
        <f t="shared" si="29"/>
        <v>2731.44</v>
      </c>
      <c r="BC215" s="60" t="str">
        <f t="shared" si="30"/>
        <v>INR  Two Thousand Seven Hundred &amp; Thirty One  and Paise Forty Four Only</v>
      </c>
      <c r="IA215" s="21">
        <v>13.34</v>
      </c>
      <c r="IB215" s="21" t="s">
        <v>154</v>
      </c>
      <c r="ID215" s="21">
        <v>8</v>
      </c>
      <c r="IE215" s="22" t="s">
        <v>222</v>
      </c>
      <c r="IF215" s="22"/>
      <c r="IG215" s="22"/>
      <c r="IH215" s="22"/>
      <c r="II215" s="22"/>
    </row>
    <row r="216" spans="1:243" s="21" customFormat="1" ht="15.75">
      <c r="A216" s="63">
        <v>13.35</v>
      </c>
      <c r="B216" s="34" t="s">
        <v>159</v>
      </c>
      <c r="C216" s="35"/>
      <c r="D216" s="70"/>
      <c r="E216" s="70"/>
      <c r="F216" s="70"/>
      <c r="G216" s="70"/>
      <c r="H216" s="70"/>
      <c r="I216" s="70"/>
      <c r="J216" s="70"/>
      <c r="K216" s="70"/>
      <c r="L216" s="70"/>
      <c r="M216" s="70"/>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IA216" s="21">
        <v>13.35</v>
      </c>
      <c r="IB216" s="21" t="s">
        <v>159</v>
      </c>
      <c r="IE216" s="22"/>
      <c r="IF216" s="22"/>
      <c r="IG216" s="22"/>
      <c r="IH216" s="22"/>
      <c r="II216" s="22"/>
    </row>
    <row r="217" spans="1:243" s="21" customFormat="1" ht="15.75">
      <c r="A217" s="63">
        <v>13.36</v>
      </c>
      <c r="B217" s="34" t="s">
        <v>104</v>
      </c>
      <c r="C217" s="35"/>
      <c r="D217" s="70"/>
      <c r="E217" s="70"/>
      <c r="F217" s="70"/>
      <c r="G217" s="70"/>
      <c r="H217" s="70"/>
      <c r="I217" s="70"/>
      <c r="J217" s="70"/>
      <c r="K217" s="70"/>
      <c r="L217" s="70"/>
      <c r="M217" s="70"/>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IA217" s="21">
        <v>13.36</v>
      </c>
      <c r="IB217" s="21" t="s">
        <v>104</v>
      </c>
      <c r="IE217" s="22"/>
      <c r="IF217" s="22"/>
      <c r="IG217" s="22"/>
      <c r="IH217" s="22"/>
      <c r="II217" s="22"/>
    </row>
    <row r="218" spans="1:243" s="21" customFormat="1" ht="42.75">
      <c r="A218" s="63">
        <v>13.37</v>
      </c>
      <c r="B218" s="34" t="s">
        <v>154</v>
      </c>
      <c r="C218" s="35"/>
      <c r="D218" s="35">
        <v>52</v>
      </c>
      <c r="E218" s="61" t="s">
        <v>222</v>
      </c>
      <c r="F218" s="65">
        <v>359.01</v>
      </c>
      <c r="G218" s="38"/>
      <c r="H218" s="38"/>
      <c r="I218" s="39" t="s">
        <v>36</v>
      </c>
      <c r="J218" s="40">
        <f t="shared" si="28"/>
        <v>1</v>
      </c>
      <c r="K218" s="38" t="s">
        <v>37</v>
      </c>
      <c r="L218" s="38" t="s">
        <v>4</v>
      </c>
      <c r="M218" s="41"/>
      <c r="N218" s="49"/>
      <c r="O218" s="49"/>
      <c r="P218" s="50"/>
      <c r="Q218" s="49"/>
      <c r="R218" s="49"/>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1">
        <f>total_amount_ba($B$2,$D$2,D218,F218,J218,K218,M218)</f>
        <v>18668.52</v>
      </c>
      <c r="BB218" s="52">
        <f t="shared" si="29"/>
        <v>18668.52</v>
      </c>
      <c r="BC218" s="60" t="str">
        <f t="shared" si="30"/>
        <v>INR  Eighteen Thousand Six Hundred &amp; Sixty Eight  and Paise Fifty Two Only</v>
      </c>
      <c r="IA218" s="21">
        <v>13.37</v>
      </c>
      <c r="IB218" s="21" t="s">
        <v>154</v>
      </c>
      <c r="ID218" s="21">
        <v>52</v>
      </c>
      <c r="IE218" s="22" t="s">
        <v>222</v>
      </c>
      <c r="IF218" s="22"/>
      <c r="IG218" s="22"/>
      <c r="IH218" s="22"/>
      <c r="II218" s="22"/>
    </row>
    <row r="219" spans="1:243" s="21" customFormat="1" ht="15.75">
      <c r="A219" s="63">
        <v>13.38</v>
      </c>
      <c r="B219" s="34" t="s">
        <v>160</v>
      </c>
      <c r="C219" s="35"/>
      <c r="D219" s="70"/>
      <c r="E219" s="70"/>
      <c r="F219" s="70"/>
      <c r="G219" s="70"/>
      <c r="H219" s="70"/>
      <c r="I219" s="70"/>
      <c r="J219" s="70"/>
      <c r="K219" s="70"/>
      <c r="L219" s="70"/>
      <c r="M219" s="70"/>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IA219" s="21">
        <v>13.38</v>
      </c>
      <c r="IB219" s="21" t="s">
        <v>160</v>
      </c>
      <c r="IE219" s="22"/>
      <c r="IF219" s="22"/>
      <c r="IG219" s="22"/>
      <c r="IH219" s="22"/>
      <c r="II219" s="22"/>
    </row>
    <row r="220" spans="1:243" s="21" customFormat="1" ht="42.75">
      <c r="A220" s="63">
        <v>13.39</v>
      </c>
      <c r="B220" s="34" t="s">
        <v>154</v>
      </c>
      <c r="C220" s="35"/>
      <c r="D220" s="35">
        <v>6</v>
      </c>
      <c r="E220" s="61" t="s">
        <v>222</v>
      </c>
      <c r="F220" s="65">
        <v>224.73</v>
      </c>
      <c r="G220" s="38"/>
      <c r="H220" s="38"/>
      <c r="I220" s="39" t="s">
        <v>36</v>
      </c>
      <c r="J220" s="40">
        <f t="shared" si="28"/>
        <v>1</v>
      </c>
      <c r="K220" s="38" t="s">
        <v>37</v>
      </c>
      <c r="L220" s="38" t="s">
        <v>4</v>
      </c>
      <c r="M220" s="41"/>
      <c r="N220" s="49"/>
      <c r="O220" s="49"/>
      <c r="P220" s="50"/>
      <c r="Q220" s="49"/>
      <c r="R220" s="49"/>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1">
        <f>total_amount_ba($B$2,$D$2,D220,F220,J220,K220,M220)</f>
        <v>1348.38</v>
      </c>
      <c r="BB220" s="52">
        <f t="shared" si="29"/>
        <v>1348.38</v>
      </c>
      <c r="BC220" s="60" t="str">
        <f t="shared" si="30"/>
        <v>INR  One Thousand Three Hundred &amp; Forty Eight  and Paise Thirty Eight Only</v>
      </c>
      <c r="IA220" s="21">
        <v>13.39</v>
      </c>
      <c r="IB220" s="21" t="s">
        <v>154</v>
      </c>
      <c r="ID220" s="21">
        <v>6</v>
      </c>
      <c r="IE220" s="22" t="s">
        <v>222</v>
      </c>
      <c r="IF220" s="22"/>
      <c r="IG220" s="22"/>
      <c r="IH220" s="22"/>
      <c r="II220" s="22"/>
    </row>
    <row r="221" spans="1:243" s="21" customFormat="1" ht="47.25">
      <c r="A221" s="63">
        <v>13.4</v>
      </c>
      <c r="B221" s="34" t="s">
        <v>161</v>
      </c>
      <c r="C221" s="35"/>
      <c r="D221" s="70"/>
      <c r="E221" s="70"/>
      <c r="F221" s="70"/>
      <c r="G221" s="70"/>
      <c r="H221" s="70"/>
      <c r="I221" s="70"/>
      <c r="J221" s="70"/>
      <c r="K221" s="70"/>
      <c r="L221" s="70"/>
      <c r="M221" s="70"/>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IA221" s="21">
        <v>13.4</v>
      </c>
      <c r="IB221" s="21" t="s">
        <v>161</v>
      </c>
      <c r="IE221" s="22"/>
      <c r="IF221" s="22"/>
      <c r="IG221" s="22"/>
      <c r="IH221" s="22"/>
      <c r="II221" s="22"/>
    </row>
    <row r="222" spans="1:243" s="21" customFormat="1" ht="42.75">
      <c r="A222" s="63">
        <v>13.41</v>
      </c>
      <c r="B222" s="34" t="s">
        <v>104</v>
      </c>
      <c r="C222" s="35"/>
      <c r="D222" s="35">
        <v>221</v>
      </c>
      <c r="E222" s="61" t="s">
        <v>222</v>
      </c>
      <c r="F222" s="65">
        <v>422.14</v>
      </c>
      <c r="G222" s="38"/>
      <c r="H222" s="38"/>
      <c r="I222" s="39" t="s">
        <v>36</v>
      </c>
      <c r="J222" s="40">
        <f t="shared" si="28"/>
        <v>1</v>
      </c>
      <c r="K222" s="38" t="s">
        <v>37</v>
      </c>
      <c r="L222" s="38" t="s">
        <v>4</v>
      </c>
      <c r="M222" s="41"/>
      <c r="N222" s="49"/>
      <c r="O222" s="49"/>
      <c r="P222" s="50"/>
      <c r="Q222" s="49"/>
      <c r="R222" s="49"/>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1">
        <f>total_amount_ba($B$2,$D$2,D222,F222,J222,K222,M222)</f>
        <v>93292.94</v>
      </c>
      <c r="BB222" s="52">
        <f t="shared" si="29"/>
        <v>93292.94</v>
      </c>
      <c r="BC222" s="60" t="str">
        <f t="shared" si="30"/>
        <v>INR  Ninety Three Thousand Two Hundred &amp; Ninety Two  and Paise Ninety Four Only</v>
      </c>
      <c r="IA222" s="21">
        <v>13.41</v>
      </c>
      <c r="IB222" s="21" t="s">
        <v>104</v>
      </c>
      <c r="ID222" s="21">
        <v>221</v>
      </c>
      <c r="IE222" s="22" t="s">
        <v>222</v>
      </c>
      <c r="IF222" s="22"/>
      <c r="IG222" s="22"/>
      <c r="IH222" s="22"/>
      <c r="II222" s="22"/>
    </row>
    <row r="223" spans="1:243" s="21" customFormat="1" ht="42.75">
      <c r="A223" s="63">
        <v>13.42</v>
      </c>
      <c r="B223" s="34" t="s">
        <v>160</v>
      </c>
      <c r="C223" s="35"/>
      <c r="D223" s="35">
        <v>15</v>
      </c>
      <c r="E223" s="61" t="s">
        <v>222</v>
      </c>
      <c r="F223" s="65">
        <v>357.65</v>
      </c>
      <c r="G223" s="38"/>
      <c r="H223" s="38"/>
      <c r="I223" s="39" t="s">
        <v>36</v>
      </c>
      <c r="J223" s="40">
        <f t="shared" si="28"/>
        <v>1</v>
      </c>
      <c r="K223" s="38" t="s">
        <v>37</v>
      </c>
      <c r="L223" s="38" t="s">
        <v>4</v>
      </c>
      <c r="M223" s="41"/>
      <c r="N223" s="49"/>
      <c r="O223" s="49"/>
      <c r="P223" s="50"/>
      <c r="Q223" s="49"/>
      <c r="R223" s="49"/>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1">
        <f>total_amount_ba($B$2,$D$2,D223,F223,J223,K223,M223)</f>
        <v>5364.75</v>
      </c>
      <c r="BB223" s="52">
        <f t="shared" si="29"/>
        <v>5364.75</v>
      </c>
      <c r="BC223" s="60" t="str">
        <f t="shared" si="30"/>
        <v>INR  Five Thousand Three Hundred &amp; Sixty Four  and Paise Seventy Five Only</v>
      </c>
      <c r="IA223" s="21">
        <v>13.42</v>
      </c>
      <c r="IB223" s="21" t="s">
        <v>160</v>
      </c>
      <c r="ID223" s="21">
        <v>15</v>
      </c>
      <c r="IE223" s="22" t="s">
        <v>222</v>
      </c>
      <c r="IF223" s="22"/>
      <c r="IG223" s="22"/>
      <c r="IH223" s="22"/>
      <c r="II223" s="22"/>
    </row>
    <row r="224" spans="1:243" s="21" customFormat="1" ht="78.75">
      <c r="A224" s="63">
        <v>13.43</v>
      </c>
      <c r="B224" s="34" t="s">
        <v>162</v>
      </c>
      <c r="C224" s="35"/>
      <c r="D224" s="70"/>
      <c r="E224" s="70"/>
      <c r="F224" s="70"/>
      <c r="G224" s="70"/>
      <c r="H224" s="70"/>
      <c r="I224" s="70"/>
      <c r="J224" s="70"/>
      <c r="K224" s="70"/>
      <c r="L224" s="70"/>
      <c r="M224" s="70"/>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IA224" s="21">
        <v>13.43</v>
      </c>
      <c r="IB224" s="21" t="s">
        <v>162</v>
      </c>
      <c r="IE224" s="22"/>
      <c r="IF224" s="22"/>
      <c r="IG224" s="22"/>
      <c r="IH224" s="22"/>
      <c r="II224" s="22"/>
    </row>
    <row r="225" spans="1:243" s="21" customFormat="1" ht="15.75">
      <c r="A225" s="63">
        <v>13.44</v>
      </c>
      <c r="B225" s="34" t="s">
        <v>163</v>
      </c>
      <c r="C225" s="35"/>
      <c r="D225" s="70"/>
      <c r="E225" s="70"/>
      <c r="F225" s="70"/>
      <c r="G225" s="70"/>
      <c r="H225" s="70"/>
      <c r="I225" s="70"/>
      <c r="J225" s="70"/>
      <c r="K225" s="70"/>
      <c r="L225" s="70"/>
      <c r="M225" s="70"/>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IA225" s="21">
        <v>13.44</v>
      </c>
      <c r="IB225" s="21" t="s">
        <v>163</v>
      </c>
      <c r="IE225" s="22"/>
      <c r="IF225" s="22"/>
      <c r="IG225" s="22"/>
      <c r="IH225" s="22"/>
      <c r="II225" s="22"/>
    </row>
    <row r="226" spans="1:243" s="21" customFormat="1" ht="42.75">
      <c r="A226" s="63">
        <v>13.45</v>
      </c>
      <c r="B226" s="34" t="s">
        <v>164</v>
      </c>
      <c r="C226" s="35"/>
      <c r="D226" s="35">
        <v>29</v>
      </c>
      <c r="E226" s="61" t="s">
        <v>222</v>
      </c>
      <c r="F226" s="65">
        <v>1326.22</v>
      </c>
      <c r="G226" s="38"/>
      <c r="H226" s="38"/>
      <c r="I226" s="39" t="s">
        <v>36</v>
      </c>
      <c r="J226" s="40">
        <f aca="true" t="shared" si="31" ref="J226:J288">IF(I226="Less(-)",-1,1)</f>
        <v>1</v>
      </c>
      <c r="K226" s="38" t="s">
        <v>37</v>
      </c>
      <c r="L226" s="38" t="s">
        <v>4</v>
      </c>
      <c r="M226" s="41"/>
      <c r="N226" s="49"/>
      <c r="O226" s="49"/>
      <c r="P226" s="50"/>
      <c r="Q226" s="49"/>
      <c r="R226" s="49"/>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1">
        <f aca="true" t="shared" si="32" ref="BA226:BA288">total_amount_ba($B$2,$D$2,D226,F226,J226,K226,M226)</f>
        <v>38460.38</v>
      </c>
      <c r="BB226" s="52">
        <f aca="true" t="shared" si="33" ref="BB226:BB288">BA226+SUM(N226:AZ226)</f>
        <v>38460.38</v>
      </c>
      <c r="BC226" s="60" t="str">
        <f aca="true" t="shared" si="34" ref="BC226:BC288">SpellNumber(L226,BB226)</f>
        <v>INR  Thirty Eight Thousand Four Hundred &amp; Sixty  and Paise Thirty Eight Only</v>
      </c>
      <c r="IA226" s="21">
        <v>13.45</v>
      </c>
      <c r="IB226" s="21" t="s">
        <v>164</v>
      </c>
      <c r="ID226" s="21">
        <v>29</v>
      </c>
      <c r="IE226" s="22" t="s">
        <v>222</v>
      </c>
      <c r="IF226" s="22"/>
      <c r="IG226" s="22"/>
      <c r="IH226" s="22"/>
      <c r="II226" s="22"/>
    </row>
    <row r="227" spans="1:243" s="21" customFormat="1" ht="15.75">
      <c r="A227" s="63">
        <v>13.46</v>
      </c>
      <c r="B227" s="34" t="s">
        <v>165</v>
      </c>
      <c r="C227" s="35"/>
      <c r="D227" s="70"/>
      <c r="E227" s="70"/>
      <c r="F227" s="70"/>
      <c r="G227" s="70"/>
      <c r="H227" s="70"/>
      <c r="I227" s="70"/>
      <c r="J227" s="70"/>
      <c r="K227" s="70"/>
      <c r="L227" s="70"/>
      <c r="M227" s="70"/>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IA227" s="21">
        <v>13.46</v>
      </c>
      <c r="IB227" s="21" t="s">
        <v>165</v>
      </c>
      <c r="IE227" s="22"/>
      <c r="IF227" s="22"/>
      <c r="IG227" s="22"/>
      <c r="IH227" s="22"/>
      <c r="II227" s="22"/>
    </row>
    <row r="228" spans="1:243" s="21" customFormat="1" ht="42.75">
      <c r="A228" s="63">
        <v>13.47</v>
      </c>
      <c r="B228" s="34" t="s">
        <v>154</v>
      </c>
      <c r="C228" s="35"/>
      <c r="D228" s="35">
        <v>6</v>
      </c>
      <c r="E228" s="61" t="s">
        <v>222</v>
      </c>
      <c r="F228" s="65">
        <v>1384.88</v>
      </c>
      <c r="G228" s="38"/>
      <c r="H228" s="38"/>
      <c r="I228" s="39" t="s">
        <v>36</v>
      </c>
      <c r="J228" s="40">
        <f t="shared" si="31"/>
        <v>1</v>
      </c>
      <c r="K228" s="38" t="s">
        <v>37</v>
      </c>
      <c r="L228" s="38" t="s">
        <v>4</v>
      </c>
      <c r="M228" s="41"/>
      <c r="N228" s="49"/>
      <c r="O228" s="49"/>
      <c r="P228" s="50"/>
      <c r="Q228" s="49"/>
      <c r="R228" s="49"/>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1">
        <f t="shared" si="32"/>
        <v>8309.28</v>
      </c>
      <c r="BB228" s="52">
        <f t="shared" si="33"/>
        <v>8309.28</v>
      </c>
      <c r="BC228" s="60" t="str">
        <f t="shared" si="34"/>
        <v>INR  Eight Thousand Three Hundred &amp; Nine  and Paise Twenty Eight Only</v>
      </c>
      <c r="IA228" s="21">
        <v>13.47</v>
      </c>
      <c r="IB228" s="21" t="s">
        <v>154</v>
      </c>
      <c r="ID228" s="21">
        <v>6</v>
      </c>
      <c r="IE228" s="22" t="s">
        <v>222</v>
      </c>
      <c r="IF228" s="22"/>
      <c r="IG228" s="22"/>
      <c r="IH228" s="22"/>
      <c r="II228" s="22"/>
    </row>
    <row r="229" spans="1:243" s="21" customFormat="1" ht="95.25" customHeight="1">
      <c r="A229" s="63">
        <v>13.48</v>
      </c>
      <c r="B229" s="34" t="s">
        <v>318</v>
      </c>
      <c r="C229" s="35"/>
      <c r="D229" s="70"/>
      <c r="E229" s="70"/>
      <c r="F229" s="70"/>
      <c r="G229" s="70"/>
      <c r="H229" s="70"/>
      <c r="I229" s="70"/>
      <c r="J229" s="70"/>
      <c r="K229" s="70"/>
      <c r="L229" s="70"/>
      <c r="M229" s="70"/>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IA229" s="21">
        <v>13.48</v>
      </c>
      <c r="IB229" s="21" t="s">
        <v>318</v>
      </c>
      <c r="IE229" s="22"/>
      <c r="IF229" s="22"/>
      <c r="IG229" s="22"/>
      <c r="IH229" s="22"/>
      <c r="II229" s="22"/>
    </row>
    <row r="230" spans="1:243" s="21" customFormat="1" ht="28.5">
      <c r="A230" s="63">
        <v>13.49</v>
      </c>
      <c r="B230" s="34" t="s">
        <v>319</v>
      </c>
      <c r="C230" s="35"/>
      <c r="D230" s="35">
        <v>15</v>
      </c>
      <c r="E230" s="61" t="s">
        <v>54</v>
      </c>
      <c r="F230" s="65">
        <v>227.14</v>
      </c>
      <c r="G230" s="38"/>
      <c r="H230" s="38"/>
      <c r="I230" s="39" t="s">
        <v>36</v>
      </c>
      <c r="J230" s="40">
        <f t="shared" si="31"/>
        <v>1</v>
      </c>
      <c r="K230" s="38" t="s">
        <v>37</v>
      </c>
      <c r="L230" s="38" t="s">
        <v>4</v>
      </c>
      <c r="M230" s="41"/>
      <c r="N230" s="49"/>
      <c r="O230" s="49"/>
      <c r="P230" s="50"/>
      <c r="Q230" s="49"/>
      <c r="R230" s="49"/>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1">
        <f t="shared" si="32"/>
        <v>3407.1</v>
      </c>
      <c r="BB230" s="52">
        <f t="shared" si="33"/>
        <v>3407.1</v>
      </c>
      <c r="BC230" s="60" t="str">
        <f t="shared" si="34"/>
        <v>INR  Three Thousand Four Hundred &amp; Seven  and Paise Ten Only</v>
      </c>
      <c r="IA230" s="21">
        <v>13.49</v>
      </c>
      <c r="IB230" s="21" t="s">
        <v>319</v>
      </c>
      <c r="ID230" s="21">
        <v>15</v>
      </c>
      <c r="IE230" s="22" t="s">
        <v>54</v>
      </c>
      <c r="IF230" s="22"/>
      <c r="IG230" s="22"/>
      <c r="IH230" s="22"/>
      <c r="II230" s="22"/>
    </row>
    <row r="231" spans="1:243" s="21" customFormat="1" ht="15.75">
      <c r="A231" s="77">
        <v>14</v>
      </c>
      <c r="B231" s="34" t="s">
        <v>52</v>
      </c>
      <c r="C231" s="35"/>
      <c r="D231" s="70"/>
      <c r="E231" s="70"/>
      <c r="F231" s="70"/>
      <c r="G231" s="70"/>
      <c r="H231" s="70"/>
      <c r="I231" s="70"/>
      <c r="J231" s="70"/>
      <c r="K231" s="70"/>
      <c r="L231" s="70"/>
      <c r="M231" s="70"/>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c r="BB231" s="71"/>
      <c r="BC231" s="71"/>
      <c r="IA231" s="21">
        <v>14</v>
      </c>
      <c r="IB231" s="21" t="s">
        <v>52</v>
      </c>
      <c r="IE231" s="22"/>
      <c r="IF231" s="22"/>
      <c r="IG231" s="22"/>
      <c r="IH231" s="22"/>
      <c r="II231" s="22"/>
    </row>
    <row r="232" spans="1:243" s="21" customFormat="1" ht="46.5" customHeight="1">
      <c r="A232" s="63">
        <v>14.01</v>
      </c>
      <c r="B232" s="34" t="s">
        <v>166</v>
      </c>
      <c r="C232" s="35"/>
      <c r="D232" s="70"/>
      <c r="E232" s="70"/>
      <c r="F232" s="70"/>
      <c r="G232" s="70"/>
      <c r="H232" s="70"/>
      <c r="I232" s="70"/>
      <c r="J232" s="70"/>
      <c r="K232" s="70"/>
      <c r="L232" s="70"/>
      <c r="M232" s="70"/>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c r="BC232" s="71"/>
      <c r="IA232" s="21">
        <v>14.01</v>
      </c>
      <c r="IB232" s="21" t="s">
        <v>166</v>
      </c>
      <c r="IE232" s="22"/>
      <c r="IF232" s="22"/>
      <c r="IG232" s="22"/>
      <c r="IH232" s="22"/>
      <c r="II232" s="22"/>
    </row>
    <row r="233" spans="1:243" s="21" customFormat="1" ht="28.5">
      <c r="A233" s="63">
        <v>14.02</v>
      </c>
      <c r="B233" s="34" t="s">
        <v>167</v>
      </c>
      <c r="C233" s="35"/>
      <c r="D233" s="35">
        <v>10</v>
      </c>
      <c r="E233" s="61" t="s">
        <v>54</v>
      </c>
      <c r="F233" s="62">
        <v>249.8</v>
      </c>
      <c r="G233" s="38"/>
      <c r="H233" s="38"/>
      <c r="I233" s="39" t="s">
        <v>36</v>
      </c>
      <c r="J233" s="40">
        <f t="shared" si="31"/>
        <v>1</v>
      </c>
      <c r="K233" s="38" t="s">
        <v>37</v>
      </c>
      <c r="L233" s="38" t="s">
        <v>4</v>
      </c>
      <c r="M233" s="41"/>
      <c r="N233" s="49"/>
      <c r="O233" s="49"/>
      <c r="P233" s="50"/>
      <c r="Q233" s="49"/>
      <c r="R233" s="49"/>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1">
        <f t="shared" si="32"/>
        <v>2498</v>
      </c>
      <c r="BB233" s="52">
        <f t="shared" si="33"/>
        <v>2498</v>
      </c>
      <c r="BC233" s="60" t="str">
        <f t="shared" si="34"/>
        <v>INR  Two Thousand Four Hundred &amp; Ninety Eight  Only</v>
      </c>
      <c r="IA233" s="21">
        <v>14.02</v>
      </c>
      <c r="IB233" s="21" t="s">
        <v>167</v>
      </c>
      <c r="ID233" s="21">
        <v>10</v>
      </c>
      <c r="IE233" s="22" t="s">
        <v>54</v>
      </c>
      <c r="IF233" s="22"/>
      <c r="IG233" s="22"/>
      <c r="IH233" s="22"/>
      <c r="II233" s="22"/>
    </row>
    <row r="234" spans="1:243" s="21" customFormat="1" ht="28.5">
      <c r="A234" s="63">
        <v>14.03</v>
      </c>
      <c r="B234" s="34" t="s">
        <v>168</v>
      </c>
      <c r="C234" s="35"/>
      <c r="D234" s="35">
        <v>30</v>
      </c>
      <c r="E234" s="61" t="s">
        <v>54</v>
      </c>
      <c r="F234" s="65">
        <v>301.71</v>
      </c>
      <c r="G234" s="38"/>
      <c r="H234" s="38"/>
      <c r="I234" s="39" t="s">
        <v>36</v>
      </c>
      <c r="J234" s="40">
        <f t="shared" si="31"/>
        <v>1</v>
      </c>
      <c r="K234" s="38" t="s">
        <v>37</v>
      </c>
      <c r="L234" s="38" t="s">
        <v>4</v>
      </c>
      <c r="M234" s="41"/>
      <c r="N234" s="49"/>
      <c r="O234" s="49"/>
      <c r="P234" s="50"/>
      <c r="Q234" s="49"/>
      <c r="R234" s="49"/>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1">
        <f t="shared" si="32"/>
        <v>9051.3</v>
      </c>
      <c r="BB234" s="52">
        <f t="shared" si="33"/>
        <v>9051.3</v>
      </c>
      <c r="BC234" s="60" t="str">
        <f t="shared" si="34"/>
        <v>INR  Nine Thousand  &amp;Fifty One  and Paise Thirty Only</v>
      </c>
      <c r="IA234" s="21">
        <v>14.03</v>
      </c>
      <c r="IB234" s="21" t="s">
        <v>168</v>
      </c>
      <c r="ID234" s="21">
        <v>30</v>
      </c>
      <c r="IE234" s="22" t="s">
        <v>54</v>
      </c>
      <c r="IF234" s="22"/>
      <c r="IG234" s="22"/>
      <c r="IH234" s="22"/>
      <c r="II234" s="22"/>
    </row>
    <row r="235" spans="1:243" s="21" customFormat="1" ht="42.75">
      <c r="A235" s="63">
        <v>14.04</v>
      </c>
      <c r="B235" s="34" t="s">
        <v>169</v>
      </c>
      <c r="C235" s="35"/>
      <c r="D235" s="35">
        <v>65</v>
      </c>
      <c r="E235" s="61" t="s">
        <v>54</v>
      </c>
      <c r="F235" s="65">
        <v>384.04</v>
      </c>
      <c r="G235" s="38"/>
      <c r="H235" s="38"/>
      <c r="I235" s="39" t="s">
        <v>36</v>
      </c>
      <c r="J235" s="40">
        <f t="shared" si="31"/>
        <v>1</v>
      </c>
      <c r="K235" s="38" t="s">
        <v>37</v>
      </c>
      <c r="L235" s="38" t="s">
        <v>4</v>
      </c>
      <c r="M235" s="41"/>
      <c r="N235" s="49"/>
      <c r="O235" s="49"/>
      <c r="P235" s="50"/>
      <c r="Q235" s="49"/>
      <c r="R235" s="49"/>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1">
        <f t="shared" si="32"/>
        <v>24962.6</v>
      </c>
      <c r="BB235" s="52">
        <f t="shared" si="33"/>
        <v>24962.6</v>
      </c>
      <c r="BC235" s="60" t="str">
        <f t="shared" si="34"/>
        <v>INR  Twenty Four Thousand Nine Hundred &amp; Sixty Two  and Paise Sixty Only</v>
      </c>
      <c r="IA235" s="21">
        <v>14.04</v>
      </c>
      <c r="IB235" s="21" t="s">
        <v>169</v>
      </c>
      <c r="ID235" s="21">
        <v>65</v>
      </c>
      <c r="IE235" s="22" t="s">
        <v>54</v>
      </c>
      <c r="IF235" s="22"/>
      <c r="IG235" s="22"/>
      <c r="IH235" s="22"/>
      <c r="II235" s="22"/>
    </row>
    <row r="236" spans="1:243" s="21" customFormat="1" ht="42.75">
      <c r="A236" s="63">
        <v>14.05</v>
      </c>
      <c r="B236" s="34" t="s">
        <v>170</v>
      </c>
      <c r="C236" s="35"/>
      <c r="D236" s="35">
        <v>53</v>
      </c>
      <c r="E236" s="61" t="s">
        <v>54</v>
      </c>
      <c r="F236" s="65">
        <v>464.45</v>
      </c>
      <c r="G236" s="38"/>
      <c r="H236" s="38"/>
      <c r="I236" s="39" t="s">
        <v>36</v>
      </c>
      <c r="J236" s="40">
        <f t="shared" si="31"/>
        <v>1</v>
      </c>
      <c r="K236" s="38" t="s">
        <v>37</v>
      </c>
      <c r="L236" s="38" t="s">
        <v>4</v>
      </c>
      <c r="M236" s="41"/>
      <c r="N236" s="49"/>
      <c r="O236" s="49"/>
      <c r="P236" s="50"/>
      <c r="Q236" s="49"/>
      <c r="R236" s="49"/>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1">
        <f t="shared" si="32"/>
        <v>24615.85</v>
      </c>
      <c r="BB236" s="52">
        <f t="shared" si="33"/>
        <v>24615.85</v>
      </c>
      <c r="BC236" s="60" t="str">
        <f t="shared" si="34"/>
        <v>INR  Twenty Four Thousand Six Hundred &amp; Fifteen  and Paise Eighty Five Only</v>
      </c>
      <c r="IA236" s="21">
        <v>14.05</v>
      </c>
      <c r="IB236" s="21" t="s">
        <v>170</v>
      </c>
      <c r="ID236" s="21">
        <v>53</v>
      </c>
      <c r="IE236" s="22" t="s">
        <v>54</v>
      </c>
      <c r="IF236" s="22"/>
      <c r="IG236" s="22"/>
      <c r="IH236" s="22"/>
      <c r="II236" s="22"/>
    </row>
    <row r="237" spans="1:243" s="21" customFormat="1" ht="42.75">
      <c r="A237" s="63">
        <v>14.06</v>
      </c>
      <c r="B237" s="34" t="s">
        <v>320</v>
      </c>
      <c r="C237" s="35"/>
      <c r="D237" s="35">
        <v>51</v>
      </c>
      <c r="E237" s="61" t="s">
        <v>54</v>
      </c>
      <c r="F237" s="65">
        <v>560.81</v>
      </c>
      <c r="G237" s="38"/>
      <c r="H237" s="38"/>
      <c r="I237" s="39" t="s">
        <v>36</v>
      </c>
      <c r="J237" s="40">
        <f t="shared" si="31"/>
        <v>1</v>
      </c>
      <c r="K237" s="38" t="s">
        <v>37</v>
      </c>
      <c r="L237" s="38" t="s">
        <v>4</v>
      </c>
      <c r="M237" s="41"/>
      <c r="N237" s="49"/>
      <c r="O237" s="49"/>
      <c r="P237" s="50"/>
      <c r="Q237" s="49"/>
      <c r="R237" s="49"/>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1">
        <f t="shared" si="32"/>
        <v>28601.31</v>
      </c>
      <c r="BB237" s="52">
        <f t="shared" si="33"/>
        <v>28601.31</v>
      </c>
      <c r="BC237" s="60" t="str">
        <f t="shared" si="34"/>
        <v>INR  Twenty Eight Thousand Six Hundred &amp; One  and Paise Thirty One Only</v>
      </c>
      <c r="IA237" s="21">
        <v>14.06</v>
      </c>
      <c r="IB237" s="21" t="s">
        <v>320</v>
      </c>
      <c r="ID237" s="21">
        <v>51</v>
      </c>
      <c r="IE237" s="22" t="s">
        <v>54</v>
      </c>
      <c r="IF237" s="22"/>
      <c r="IG237" s="22"/>
      <c r="IH237" s="22"/>
      <c r="II237" s="22"/>
    </row>
    <row r="238" spans="1:243" s="21" customFormat="1" ht="62.25" customHeight="1">
      <c r="A238" s="63">
        <v>14.07</v>
      </c>
      <c r="B238" s="34" t="s">
        <v>171</v>
      </c>
      <c r="C238" s="35"/>
      <c r="D238" s="70"/>
      <c r="E238" s="70"/>
      <c r="F238" s="70"/>
      <c r="G238" s="70"/>
      <c r="H238" s="70"/>
      <c r="I238" s="70"/>
      <c r="J238" s="70"/>
      <c r="K238" s="70"/>
      <c r="L238" s="70"/>
      <c r="M238" s="70"/>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IA238" s="21">
        <v>14.07</v>
      </c>
      <c r="IB238" s="21" t="s">
        <v>171</v>
      </c>
      <c r="IE238" s="22"/>
      <c r="IF238" s="22"/>
      <c r="IG238" s="22"/>
      <c r="IH238" s="22"/>
      <c r="II238" s="22"/>
    </row>
    <row r="239" spans="1:243" s="21" customFormat="1" ht="28.5">
      <c r="A239" s="63">
        <v>14.08</v>
      </c>
      <c r="B239" s="34" t="s">
        <v>167</v>
      </c>
      <c r="C239" s="35"/>
      <c r="D239" s="35">
        <v>79</v>
      </c>
      <c r="E239" s="61" t="s">
        <v>54</v>
      </c>
      <c r="F239" s="65">
        <v>392.46</v>
      </c>
      <c r="G239" s="38"/>
      <c r="H239" s="38"/>
      <c r="I239" s="39" t="s">
        <v>36</v>
      </c>
      <c r="J239" s="40">
        <f t="shared" si="31"/>
        <v>1</v>
      </c>
      <c r="K239" s="38" t="s">
        <v>37</v>
      </c>
      <c r="L239" s="38" t="s">
        <v>4</v>
      </c>
      <c r="M239" s="41"/>
      <c r="N239" s="49"/>
      <c r="O239" s="49"/>
      <c r="P239" s="50"/>
      <c r="Q239" s="49"/>
      <c r="R239" s="49"/>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1">
        <f t="shared" si="32"/>
        <v>31004.34</v>
      </c>
      <c r="BB239" s="52">
        <f t="shared" si="33"/>
        <v>31004.34</v>
      </c>
      <c r="BC239" s="60" t="str">
        <f t="shared" si="34"/>
        <v>INR  Thirty One Thousand  &amp;Four  and Paise Thirty Four Only</v>
      </c>
      <c r="IA239" s="21">
        <v>14.08</v>
      </c>
      <c r="IB239" s="21" t="s">
        <v>167</v>
      </c>
      <c r="ID239" s="21">
        <v>79</v>
      </c>
      <c r="IE239" s="22" t="s">
        <v>54</v>
      </c>
      <c r="IF239" s="22"/>
      <c r="IG239" s="22"/>
      <c r="IH239" s="22"/>
      <c r="II239" s="22"/>
    </row>
    <row r="240" spans="1:243" s="21" customFormat="1" ht="31.5" customHeight="1">
      <c r="A240" s="63">
        <v>14.09</v>
      </c>
      <c r="B240" s="34" t="s">
        <v>168</v>
      </c>
      <c r="C240" s="35"/>
      <c r="D240" s="35">
        <v>110</v>
      </c>
      <c r="E240" s="61" t="s">
        <v>54</v>
      </c>
      <c r="F240" s="65">
        <v>433.23</v>
      </c>
      <c r="G240" s="38"/>
      <c r="H240" s="38"/>
      <c r="I240" s="39" t="s">
        <v>36</v>
      </c>
      <c r="J240" s="40">
        <f t="shared" si="31"/>
        <v>1</v>
      </c>
      <c r="K240" s="38" t="s">
        <v>37</v>
      </c>
      <c r="L240" s="38" t="s">
        <v>4</v>
      </c>
      <c r="M240" s="41"/>
      <c r="N240" s="49"/>
      <c r="O240" s="49"/>
      <c r="P240" s="50"/>
      <c r="Q240" s="49"/>
      <c r="R240" s="49"/>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1">
        <f t="shared" si="32"/>
        <v>47655.3</v>
      </c>
      <c r="BB240" s="52">
        <f t="shared" si="33"/>
        <v>47655.3</v>
      </c>
      <c r="BC240" s="60" t="str">
        <f t="shared" si="34"/>
        <v>INR  Forty Seven Thousand Six Hundred &amp; Fifty Five  and Paise Thirty Only</v>
      </c>
      <c r="IA240" s="21">
        <v>14.09</v>
      </c>
      <c r="IB240" s="21" t="s">
        <v>168</v>
      </c>
      <c r="ID240" s="21">
        <v>110</v>
      </c>
      <c r="IE240" s="22" t="s">
        <v>54</v>
      </c>
      <c r="IF240" s="22"/>
      <c r="IG240" s="22"/>
      <c r="IH240" s="22"/>
      <c r="II240" s="22"/>
    </row>
    <row r="241" spans="1:243" s="21" customFormat="1" ht="33" customHeight="1">
      <c r="A241" s="63">
        <v>14.1</v>
      </c>
      <c r="B241" s="34" t="s">
        <v>172</v>
      </c>
      <c r="C241" s="35"/>
      <c r="D241" s="70"/>
      <c r="E241" s="70"/>
      <c r="F241" s="70"/>
      <c r="G241" s="70"/>
      <c r="H241" s="70"/>
      <c r="I241" s="70"/>
      <c r="J241" s="70"/>
      <c r="K241" s="70"/>
      <c r="L241" s="70"/>
      <c r="M241" s="70"/>
      <c r="N241" s="71"/>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IA241" s="21">
        <v>14.1</v>
      </c>
      <c r="IB241" s="21" t="s">
        <v>172</v>
      </c>
      <c r="IE241" s="22"/>
      <c r="IF241" s="22"/>
      <c r="IG241" s="22"/>
      <c r="IH241" s="22"/>
      <c r="II241" s="22"/>
    </row>
    <row r="242" spans="1:243" s="21" customFormat="1" ht="42.75">
      <c r="A242" s="63">
        <v>14.11</v>
      </c>
      <c r="B242" s="34" t="s">
        <v>169</v>
      </c>
      <c r="C242" s="35"/>
      <c r="D242" s="35">
        <v>5</v>
      </c>
      <c r="E242" s="61" t="s">
        <v>54</v>
      </c>
      <c r="F242" s="65">
        <v>319.64</v>
      </c>
      <c r="G242" s="38"/>
      <c r="H242" s="38"/>
      <c r="I242" s="39" t="s">
        <v>36</v>
      </c>
      <c r="J242" s="40">
        <f t="shared" si="31"/>
        <v>1</v>
      </c>
      <c r="K242" s="38" t="s">
        <v>37</v>
      </c>
      <c r="L242" s="38" t="s">
        <v>4</v>
      </c>
      <c r="M242" s="41"/>
      <c r="N242" s="49"/>
      <c r="O242" s="49"/>
      <c r="P242" s="50"/>
      <c r="Q242" s="49"/>
      <c r="R242" s="49"/>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1">
        <f t="shared" si="32"/>
        <v>1598.2</v>
      </c>
      <c r="BB242" s="52">
        <f t="shared" si="33"/>
        <v>1598.2</v>
      </c>
      <c r="BC242" s="60" t="str">
        <f t="shared" si="34"/>
        <v>INR  One Thousand Five Hundred &amp; Ninety Eight  and Paise Twenty Only</v>
      </c>
      <c r="IA242" s="21">
        <v>14.11</v>
      </c>
      <c r="IB242" s="21" t="s">
        <v>169</v>
      </c>
      <c r="ID242" s="21">
        <v>5</v>
      </c>
      <c r="IE242" s="22" t="s">
        <v>54</v>
      </c>
      <c r="IF242" s="22"/>
      <c r="IG242" s="22"/>
      <c r="IH242" s="22"/>
      <c r="II242" s="22"/>
    </row>
    <row r="243" spans="1:243" s="21" customFormat="1" ht="42.75">
      <c r="A243" s="63">
        <v>14.12</v>
      </c>
      <c r="B243" s="34" t="s">
        <v>170</v>
      </c>
      <c r="C243" s="35"/>
      <c r="D243" s="35">
        <v>14</v>
      </c>
      <c r="E243" s="61" t="s">
        <v>54</v>
      </c>
      <c r="F243" s="65">
        <v>372.38</v>
      </c>
      <c r="G243" s="38"/>
      <c r="H243" s="38"/>
      <c r="I243" s="39" t="s">
        <v>36</v>
      </c>
      <c r="J243" s="40">
        <f t="shared" si="31"/>
        <v>1</v>
      </c>
      <c r="K243" s="38" t="s">
        <v>37</v>
      </c>
      <c r="L243" s="38" t="s">
        <v>4</v>
      </c>
      <c r="M243" s="41"/>
      <c r="N243" s="49"/>
      <c r="O243" s="49"/>
      <c r="P243" s="50"/>
      <c r="Q243" s="49"/>
      <c r="R243" s="49"/>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1">
        <f t="shared" si="32"/>
        <v>5213.32</v>
      </c>
      <c r="BB243" s="52">
        <f t="shared" si="33"/>
        <v>5213.32</v>
      </c>
      <c r="BC243" s="60" t="str">
        <f t="shared" si="34"/>
        <v>INR  Five Thousand Two Hundred &amp; Thirteen  and Paise Thirty Two Only</v>
      </c>
      <c r="IA243" s="21">
        <v>14.12</v>
      </c>
      <c r="IB243" s="21" t="s">
        <v>170</v>
      </c>
      <c r="ID243" s="21">
        <v>14</v>
      </c>
      <c r="IE243" s="22" t="s">
        <v>54</v>
      </c>
      <c r="IF243" s="22"/>
      <c r="IG243" s="22"/>
      <c r="IH243" s="22"/>
      <c r="II243" s="22"/>
    </row>
    <row r="244" spans="1:243" s="21" customFormat="1" ht="42.75">
      <c r="A244" s="63">
        <v>14.13</v>
      </c>
      <c r="B244" s="34" t="s">
        <v>320</v>
      </c>
      <c r="C244" s="35"/>
      <c r="D244" s="35">
        <v>8</v>
      </c>
      <c r="E244" s="61" t="s">
        <v>54</v>
      </c>
      <c r="F244" s="65">
        <v>423.63</v>
      </c>
      <c r="G244" s="38"/>
      <c r="H244" s="38"/>
      <c r="I244" s="39" t="s">
        <v>36</v>
      </c>
      <c r="J244" s="40">
        <f t="shared" si="31"/>
        <v>1</v>
      </c>
      <c r="K244" s="38" t="s">
        <v>37</v>
      </c>
      <c r="L244" s="38" t="s">
        <v>4</v>
      </c>
      <c r="M244" s="41"/>
      <c r="N244" s="49"/>
      <c r="O244" s="49"/>
      <c r="P244" s="50"/>
      <c r="Q244" s="49"/>
      <c r="R244" s="49"/>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1">
        <f t="shared" si="32"/>
        <v>3389.04</v>
      </c>
      <c r="BB244" s="52">
        <f t="shared" si="33"/>
        <v>3389.04</v>
      </c>
      <c r="BC244" s="60" t="str">
        <f t="shared" si="34"/>
        <v>INR  Three Thousand Three Hundred &amp; Eighty Nine  and Paise Four Only</v>
      </c>
      <c r="IA244" s="21">
        <v>14.13</v>
      </c>
      <c r="IB244" s="21" t="s">
        <v>320</v>
      </c>
      <c r="ID244" s="21">
        <v>8</v>
      </c>
      <c r="IE244" s="22" t="s">
        <v>54</v>
      </c>
      <c r="IF244" s="22"/>
      <c r="IG244" s="22"/>
      <c r="IH244" s="22"/>
      <c r="II244" s="22"/>
    </row>
    <row r="245" spans="1:243" s="21" customFormat="1" ht="48.75" customHeight="1">
      <c r="A245" s="63">
        <v>14.14</v>
      </c>
      <c r="B245" s="34" t="s">
        <v>173</v>
      </c>
      <c r="C245" s="35"/>
      <c r="D245" s="70"/>
      <c r="E245" s="70"/>
      <c r="F245" s="70"/>
      <c r="G245" s="70"/>
      <c r="H245" s="70"/>
      <c r="I245" s="70"/>
      <c r="J245" s="70"/>
      <c r="K245" s="70"/>
      <c r="L245" s="70"/>
      <c r="M245" s="70"/>
      <c r="N245" s="71"/>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IA245" s="21">
        <v>14.14</v>
      </c>
      <c r="IB245" s="21" t="s">
        <v>173</v>
      </c>
      <c r="IE245" s="22"/>
      <c r="IF245" s="22"/>
      <c r="IG245" s="22"/>
      <c r="IH245" s="22"/>
      <c r="II245" s="22"/>
    </row>
    <row r="246" spans="1:243" s="21" customFormat="1" ht="42.75">
      <c r="A246" s="63">
        <v>14.15</v>
      </c>
      <c r="B246" s="34" t="s">
        <v>174</v>
      </c>
      <c r="C246" s="35"/>
      <c r="D246" s="35">
        <v>2</v>
      </c>
      <c r="E246" s="61" t="s">
        <v>222</v>
      </c>
      <c r="F246" s="65">
        <v>590.49</v>
      </c>
      <c r="G246" s="38"/>
      <c r="H246" s="38"/>
      <c r="I246" s="39" t="s">
        <v>36</v>
      </c>
      <c r="J246" s="40">
        <f t="shared" si="31"/>
        <v>1</v>
      </c>
      <c r="K246" s="38" t="s">
        <v>37</v>
      </c>
      <c r="L246" s="38" t="s">
        <v>4</v>
      </c>
      <c r="M246" s="41"/>
      <c r="N246" s="49"/>
      <c r="O246" s="49"/>
      <c r="P246" s="50"/>
      <c r="Q246" s="49"/>
      <c r="R246" s="49"/>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1">
        <f t="shared" si="32"/>
        <v>1180.98</v>
      </c>
      <c r="BB246" s="52">
        <f t="shared" si="33"/>
        <v>1180.98</v>
      </c>
      <c r="BC246" s="60" t="str">
        <f t="shared" si="34"/>
        <v>INR  One Thousand One Hundred &amp; Eighty  and Paise Ninety Eight Only</v>
      </c>
      <c r="IA246" s="21">
        <v>14.15</v>
      </c>
      <c r="IB246" s="21" t="s">
        <v>174</v>
      </c>
      <c r="ID246" s="21">
        <v>2</v>
      </c>
      <c r="IE246" s="22" t="s">
        <v>222</v>
      </c>
      <c r="IF246" s="22"/>
      <c r="IG246" s="22"/>
      <c r="IH246" s="22"/>
      <c r="II246" s="22"/>
    </row>
    <row r="247" spans="1:243" s="21" customFormat="1" ht="47.25">
      <c r="A247" s="63">
        <v>14.16</v>
      </c>
      <c r="B247" s="34" t="s">
        <v>175</v>
      </c>
      <c r="C247" s="35"/>
      <c r="D247" s="70"/>
      <c r="E247" s="70"/>
      <c r="F247" s="70"/>
      <c r="G247" s="70"/>
      <c r="H247" s="70"/>
      <c r="I247" s="70"/>
      <c r="J247" s="70"/>
      <c r="K247" s="70"/>
      <c r="L247" s="70"/>
      <c r="M247" s="70"/>
      <c r="N247" s="71"/>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IA247" s="21">
        <v>14.16</v>
      </c>
      <c r="IB247" s="21" t="s">
        <v>175</v>
      </c>
      <c r="IE247" s="22"/>
      <c r="IF247" s="22"/>
      <c r="IG247" s="22"/>
      <c r="IH247" s="22"/>
      <c r="II247" s="22"/>
    </row>
    <row r="248" spans="1:243" s="21" customFormat="1" ht="28.5">
      <c r="A248" s="63">
        <v>14.17</v>
      </c>
      <c r="B248" s="34" t="s">
        <v>176</v>
      </c>
      <c r="C248" s="35"/>
      <c r="D248" s="35">
        <v>10</v>
      </c>
      <c r="E248" s="61" t="s">
        <v>222</v>
      </c>
      <c r="F248" s="65">
        <v>435.91</v>
      </c>
      <c r="G248" s="38"/>
      <c r="H248" s="38"/>
      <c r="I248" s="39" t="s">
        <v>36</v>
      </c>
      <c r="J248" s="40">
        <f t="shared" si="31"/>
        <v>1</v>
      </c>
      <c r="K248" s="38" t="s">
        <v>37</v>
      </c>
      <c r="L248" s="38" t="s">
        <v>4</v>
      </c>
      <c r="M248" s="41"/>
      <c r="N248" s="49"/>
      <c r="O248" s="49"/>
      <c r="P248" s="50"/>
      <c r="Q248" s="49"/>
      <c r="R248" s="49"/>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1">
        <f t="shared" si="32"/>
        <v>4359.1</v>
      </c>
      <c r="BB248" s="52">
        <f t="shared" si="33"/>
        <v>4359.1</v>
      </c>
      <c r="BC248" s="60" t="str">
        <f t="shared" si="34"/>
        <v>INR  Four Thousand Three Hundred &amp; Fifty Nine  and Paise Ten Only</v>
      </c>
      <c r="IA248" s="21">
        <v>14.17</v>
      </c>
      <c r="IB248" s="21" t="s">
        <v>176</v>
      </c>
      <c r="ID248" s="21">
        <v>10</v>
      </c>
      <c r="IE248" s="22" t="s">
        <v>222</v>
      </c>
      <c r="IF248" s="22"/>
      <c r="IG248" s="22"/>
      <c r="IH248" s="22"/>
      <c r="II248" s="22"/>
    </row>
    <row r="249" spans="1:243" s="21" customFormat="1" ht="28.5">
      <c r="A249" s="63">
        <v>14.18</v>
      </c>
      <c r="B249" s="34" t="s">
        <v>177</v>
      </c>
      <c r="C249" s="35"/>
      <c r="D249" s="35">
        <v>2</v>
      </c>
      <c r="E249" s="61" t="s">
        <v>222</v>
      </c>
      <c r="F249" s="65">
        <v>403.51</v>
      </c>
      <c r="G249" s="38"/>
      <c r="H249" s="38"/>
      <c r="I249" s="39" t="s">
        <v>36</v>
      </c>
      <c r="J249" s="40">
        <f t="shared" si="31"/>
        <v>1</v>
      </c>
      <c r="K249" s="38" t="s">
        <v>37</v>
      </c>
      <c r="L249" s="38" t="s">
        <v>4</v>
      </c>
      <c r="M249" s="41"/>
      <c r="N249" s="49"/>
      <c r="O249" s="49"/>
      <c r="P249" s="50"/>
      <c r="Q249" s="49"/>
      <c r="R249" s="49"/>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1">
        <f t="shared" si="32"/>
        <v>807.02</v>
      </c>
      <c r="BB249" s="52">
        <f t="shared" si="33"/>
        <v>807.02</v>
      </c>
      <c r="BC249" s="60" t="str">
        <f t="shared" si="34"/>
        <v>INR  Eight Hundred &amp; Seven  and Paise Two Only</v>
      </c>
      <c r="IA249" s="21">
        <v>14.18</v>
      </c>
      <c r="IB249" s="21" t="s">
        <v>177</v>
      </c>
      <c r="ID249" s="21">
        <v>2</v>
      </c>
      <c r="IE249" s="22" t="s">
        <v>222</v>
      </c>
      <c r="IF249" s="22"/>
      <c r="IG249" s="22"/>
      <c r="IH249" s="22"/>
      <c r="II249" s="22"/>
    </row>
    <row r="250" spans="1:243" s="21" customFormat="1" ht="28.5">
      <c r="A250" s="63">
        <v>14.19</v>
      </c>
      <c r="B250" s="34" t="s">
        <v>178</v>
      </c>
      <c r="C250" s="35"/>
      <c r="D250" s="35">
        <v>4</v>
      </c>
      <c r="E250" s="61" t="s">
        <v>222</v>
      </c>
      <c r="F250" s="65">
        <v>509.64</v>
      </c>
      <c r="G250" s="38"/>
      <c r="H250" s="38"/>
      <c r="I250" s="39" t="s">
        <v>36</v>
      </c>
      <c r="J250" s="40">
        <f t="shared" si="31"/>
        <v>1</v>
      </c>
      <c r="K250" s="38" t="s">
        <v>37</v>
      </c>
      <c r="L250" s="38" t="s">
        <v>4</v>
      </c>
      <c r="M250" s="41"/>
      <c r="N250" s="49"/>
      <c r="O250" s="49"/>
      <c r="P250" s="50"/>
      <c r="Q250" s="49"/>
      <c r="R250" s="49"/>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1">
        <f t="shared" si="32"/>
        <v>2038.56</v>
      </c>
      <c r="BB250" s="52">
        <f t="shared" si="33"/>
        <v>2038.56</v>
      </c>
      <c r="BC250" s="60" t="str">
        <f t="shared" si="34"/>
        <v>INR  Two Thousand  &amp;Thirty Eight  and Paise Fifty Six Only</v>
      </c>
      <c r="IA250" s="21">
        <v>14.19</v>
      </c>
      <c r="IB250" s="21" t="s">
        <v>178</v>
      </c>
      <c r="ID250" s="21">
        <v>4</v>
      </c>
      <c r="IE250" s="22" t="s">
        <v>222</v>
      </c>
      <c r="IF250" s="22"/>
      <c r="IG250" s="22"/>
      <c r="IH250" s="22"/>
      <c r="II250" s="22"/>
    </row>
    <row r="251" spans="1:243" s="21" customFormat="1" ht="42.75">
      <c r="A251" s="63">
        <v>14.2</v>
      </c>
      <c r="B251" s="34" t="s">
        <v>321</v>
      </c>
      <c r="C251" s="35"/>
      <c r="D251" s="35">
        <v>4</v>
      </c>
      <c r="E251" s="61" t="s">
        <v>222</v>
      </c>
      <c r="F251" s="65">
        <v>594.83</v>
      </c>
      <c r="G251" s="38"/>
      <c r="H251" s="38"/>
      <c r="I251" s="39" t="s">
        <v>36</v>
      </c>
      <c r="J251" s="40">
        <f t="shared" si="31"/>
        <v>1</v>
      </c>
      <c r="K251" s="38" t="s">
        <v>37</v>
      </c>
      <c r="L251" s="38" t="s">
        <v>4</v>
      </c>
      <c r="M251" s="41"/>
      <c r="N251" s="49"/>
      <c r="O251" s="49"/>
      <c r="P251" s="50"/>
      <c r="Q251" s="49"/>
      <c r="R251" s="49"/>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1">
        <f t="shared" si="32"/>
        <v>2379.32</v>
      </c>
      <c r="BB251" s="52">
        <f t="shared" si="33"/>
        <v>2379.32</v>
      </c>
      <c r="BC251" s="60" t="str">
        <f t="shared" si="34"/>
        <v>INR  Two Thousand Three Hundred &amp; Seventy Nine  and Paise Thirty Two Only</v>
      </c>
      <c r="IA251" s="21">
        <v>14.2</v>
      </c>
      <c r="IB251" s="21" t="s">
        <v>321</v>
      </c>
      <c r="ID251" s="21">
        <v>4</v>
      </c>
      <c r="IE251" s="22" t="s">
        <v>222</v>
      </c>
      <c r="IF251" s="22"/>
      <c r="IG251" s="22"/>
      <c r="IH251" s="22"/>
      <c r="II251" s="22"/>
    </row>
    <row r="252" spans="1:243" s="21" customFormat="1" ht="33" customHeight="1">
      <c r="A252" s="63">
        <v>14.21</v>
      </c>
      <c r="B252" s="34" t="s">
        <v>179</v>
      </c>
      <c r="C252" s="35"/>
      <c r="D252" s="70"/>
      <c r="E252" s="70"/>
      <c r="F252" s="70"/>
      <c r="G252" s="70"/>
      <c r="H252" s="70"/>
      <c r="I252" s="70"/>
      <c r="J252" s="70"/>
      <c r="K252" s="70"/>
      <c r="L252" s="70"/>
      <c r="M252" s="70"/>
      <c r="N252" s="71"/>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IA252" s="21">
        <v>14.21</v>
      </c>
      <c r="IB252" s="21" t="s">
        <v>179</v>
      </c>
      <c r="IE252" s="22"/>
      <c r="IF252" s="22"/>
      <c r="IG252" s="22"/>
      <c r="IH252" s="22"/>
      <c r="II252" s="22"/>
    </row>
    <row r="253" spans="1:243" s="21" customFormat="1" ht="28.5">
      <c r="A253" s="63">
        <v>14.22</v>
      </c>
      <c r="B253" s="34" t="s">
        <v>183</v>
      </c>
      <c r="C253" s="35"/>
      <c r="D253" s="35">
        <v>2</v>
      </c>
      <c r="E253" s="61" t="s">
        <v>222</v>
      </c>
      <c r="F253" s="65">
        <v>296.98</v>
      </c>
      <c r="G253" s="38"/>
      <c r="H253" s="38"/>
      <c r="I253" s="39" t="s">
        <v>36</v>
      </c>
      <c r="J253" s="40">
        <f t="shared" si="31"/>
        <v>1</v>
      </c>
      <c r="K253" s="38" t="s">
        <v>37</v>
      </c>
      <c r="L253" s="38" t="s">
        <v>4</v>
      </c>
      <c r="M253" s="41"/>
      <c r="N253" s="49"/>
      <c r="O253" s="49"/>
      <c r="P253" s="50"/>
      <c r="Q253" s="49"/>
      <c r="R253" s="49"/>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1">
        <f t="shared" si="32"/>
        <v>593.96</v>
      </c>
      <c r="BB253" s="52">
        <f t="shared" si="33"/>
        <v>593.96</v>
      </c>
      <c r="BC253" s="60" t="str">
        <f t="shared" si="34"/>
        <v>INR  Five Hundred &amp; Ninety Three  and Paise Ninety Six Only</v>
      </c>
      <c r="IA253" s="21">
        <v>14.22</v>
      </c>
      <c r="IB253" s="21" t="s">
        <v>183</v>
      </c>
      <c r="ID253" s="21">
        <v>2</v>
      </c>
      <c r="IE253" s="22" t="s">
        <v>222</v>
      </c>
      <c r="IF253" s="22"/>
      <c r="IG253" s="22"/>
      <c r="IH253" s="22"/>
      <c r="II253" s="22"/>
    </row>
    <row r="254" spans="1:243" s="21" customFormat="1" ht="31.5">
      <c r="A254" s="63">
        <v>14.23</v>
      </c>
      <c r="B254" s="34" t="s">
        <v>181</v>
      </c>
      <c r="C254" s="35"/>
      <c r="D254" s="70"/>
      <c r="E254" s="70"/>
      <c r="F254" s="70"/>
      <c r="G254" s="70"/>
      <c r="H254" s="70"/>
      <c r="I254" s="70"/>
      <c r="J254" s="70"/>
      <c r="K254" s="70"/>
      <c r="L254" s="70"/>
      <c r="M254" s="70"/>
      <c r="N254" s="71"/>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IA254" s="21">
        <v>14.23</v>
      </c>
      <c r="IB254" s="21" t="s">
        <v>181</v>
      </c>
      <c r="IE254" s="22"/>
      <c r="IF254" s="22"/>
      <c r="IG254" s="22"/>
      <c r="IH254" s="22"/>
      <c r="II254" s="22"/>
    </row>
    <row r="255" spans="1:243" s="21" customFormat="1" ht="15.75">
      <c r="A255" s="63">
        <v>14.24</v>
      </c>
      <c r="B255" s="34" t="s">
        <v>182</v>
      </c>
      <c r="C255" s="35"/>
      <c r="D255" s="70"/>
      <c r="E255" s="70"/>
      <c r="F255" s="70"/>
      <c r="G255" s="70"/>
      <c r="H255" s="70"/>
      <c r="I255" s="70"/>
      <c r="J255" s="70"/>
      <c r="K255" s="70"/>
      <c r="L255" s="70"/>
      <c r="M255" s="70"/>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IA255" s="21">
        <v>14.24</v>
      </c>
      <c r="IB255" s="21" t="s">
        <v>182</v>
      </c>
      <c r="IE255" s="22"/>
      <c r="IF255" s="22"/>
      <c r="IG255" s="22"/>
      <c r="IH255" s="22"/>
      <c r="II255" s="22"/>
    </row>
    <row r="256" spans="1:243" s="21" customFormat="1" ht="42.75">
      <c r="A256" s="63">
        <v>14.25</v>
      </c>
      <c r="B256" s="34" t="s">
        <v>183</v>
      </c>
      <c r="C256" s="35"/>
      <c r="D256" s="35">
        <v>24</v>
      </c>
      <c r="E256" s="61" t="s">
        <v>222</v>
      </c>
      <c r="F256" s="65">
        <v>63.88</v>
      </c>
      <c r="G256" s="38"/>
      <c r="H256" s="38"/>
      <c r="I256" s="39" t="s">
        <v>36</v>
      </c>
      <c r="J256" s="40">
        <f t="shared" si="31"/>
        <v>1</v>
      </c>
      <c r="K256" s="38" t="s">
        <v>37</v>
      </c>
      <c r="L256" s="38" t="s">
        <v>4</v>
      </c>
      <c r="M256" s="41"/>
      <c r="N256" s="49"/>
      <c r="O256" s="49"/>
      <c r="P256" s="50"/>
      <c r="Q256" s="49"/>
      <c r="R256" s="49"/>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1">
        <f t="shared" si="32"/>
        <v>1533.12</v>
      </c>
      <c r="BB256" s="52">
        <f t="shared" si="33"/>
        <v>1533.12</v>
      </c>
      <c r="BC256" s="60" t="str">
        <f t="shared" si="34"/>
        <v>INR  One Thousand Five Hundred &amp; Thirty Three  and Paise Twelve Only</v>
      </c>
      <c r="IA256" s="21">
        <v>14.25</v>
      </c>
      <c r="IB256" s="21" t="s">
        <v>183</v>
      </c>
      <c r="ID256" s="21">
        <v>24</v>
      </c>
      <c r="IE256" s="22" t="s">
        <v>222</v>
      </c>
      <c r="IF256" s="22"/>
      <c r="IG256" s="22"/>
      <c r="IH256" s="22"/>
      <c r="II256" s="22"/>
    </row>
    <row r="257" spans="1:243" s="21" customFormat="1" ht="171.75" customHeight="1">
      <c r="A257" s="63">
        <v>14.26</v>
      </c>
      <c r="B257" s="34" t="s">
        <v>184</v>
      </c>
      <c r="C257" s="35"/>
      <c r="D257" s="70"/>
      <c r="E257" s="70"/>
      <c r="F257" s="70"/>
      <c r="G257" s="70"/>
      <c r="H257" s="70"/>
      <c r="I257" s="70"/>
      <c r="J257" s="70"/>
      <c r="K257" s="70"/>
      <c r="L257" s="70"/>
      <c r="M257" s="70"/>
      <c r="N257" s="71"/>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IA257" s="21">
        <v>14.26</v>
      </c>
      <c r="IB257" s="21" t="s">
        <v>184</v>
      </c>
      <c r="IE257" s="22"/>
      <c r="IF257" s="22"/>
      <c r="IG257" s="22"/>
      <c r="IH257" s="22"/>
      <c r="II257" s="22"/>
    </row>
    <row r="258" spans="1:243" s="21" customFormat="1" ht="42.75">
      <c r="A258" s="63">
        <v>14.27</v>
      </c>
      <c r="B258" s="34" t="s">
        <v>185</v>
      </c>
      <c r="C258" s="35"/>
      <c r="D258" s="35">
        <v>2</v>
      </c>
      <c r="E258" s="61" t="s">
        <v>222</v>
      </c>
      <c r="F258" s="65">
        <v>1387.51</v>
      </c>
      <c r="G258" s="38"/>
      <c r="H258" s="38"/>
      <c r="I258" s="39" t="s">
        <v>36</v>
      </c>
      <c r="J258" s="40">
        <f t="shared" si="31"/>
        <v>1</v>
      </c>
      <c r="K258" s="38" t="s">
        <v>37</v>
      </c>
      <c r="L258" s="38" t="s">
        <v>4</v>
      </c>
      <c r="M258" s="41"/>
      <c r="N258" s="49"/>
      <c r="O258" s="49"/>
      <c r="P258" s="50"/>
      <c r="Q258" s="49"/>
      <c r="R258" s="49"/>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1">
        <f t="shared" si="32"/>
        <v>2775.02</v>
      </c>
      <c r="BB258" s="52">
        <f t="shared" si="33"/>
        <v>2775.02</v>
      </c>
      <c r="BC258" s="60" t="str">
        <f t="shared" si="34"/>
        <v>INR  Two Thousand Seven Hundred &amp; Seventy Five  and Paise Two Only</v>
      </c>
      <c r="IA258" s="21">
        <v>14.27</v>
      </c>
      <c r="IB258" s="21" t="s">
        <v>185</v>
      </c>
      <c r="ID258" s="21">
        <v>2</v>
      </c>
      <c r="IE258" s="22" t="s">
        <v>222</v>
      </c>
      <c r="IF258" s="22"/>
      <c r="IG258" s="22"/>
      <c r="IH258" s="22"/>
      <c r="II258" s="22"/>
    </row>
    <row r="259" spans="1:243" s="21" customFormat="1" ht="47.25" customHeight="1">
      <c r="A259" s="63">
        <v>14.28</v>
      </c>
      <c r="B259" s="34" t="s">
        <v>186</v>
      </c>
      <c r="C259" s="35"/>
      <c r="D259" s="70"/>
      <c r="E259" s="70"/>
      <c r="F259" s="70"/>
      <c r="G259" s="70"/>
      <c r="H259" s="70"/>
      <c r="I259" s="70"/>
      <c r="J259" s="70"/>
      <c r="K259" s="70"/>
      <c r="L259" s="70"/>
      <c r="M259" s="70"/>
      <c r="N259" s="71"/>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IA259" s="21">
        <v>14.28</v>
      </c>
      <c r="IB259" s="21" t="s">
        <v>186</v>
      </c>
      <c r="IE259" s="22"/>
      <c r="IF259" s="22"/>
      <c r="IG259" s="22"/>
      <c r="IH259" s="22"/>
      <c r="II259" s="22"/>
    </row>
    <row r="260" spans="1:243" s="21" customFormat="1" ht="28.5">
      <c r="A260" s="63">
        <v>14.29</v>
      </c>
      <c r="B260" s="34" t="s">
        <v>187</v>
      </c>
      <c r="C260" s="35"/>
      <c r="D260" s="35">
        <v>10</v>
      </c>
      <c r="E260" s="61" t="s">
        <v>54</v>
      </c>
      <c r="F260" s="65">
        <v>13.33</v>
      </c>
      <c r="G260" s="38"/>
      <c r="H260" s="38"/>
      <c r="I260" s="39" t="s">
        <v>36</v>
      </c>
      <c r="J260" s="40">
        <f t="shared" si="31"/>
        <v>1</v>
      </c>
      <c r="K260" s="38" t="s">
        <v>37</v>
      </c>
      <c r="L260" s="38" t="s">
        <v>4</v>
      </c>
      <c r="M260" s="41"/>
      <c r="N260" s="49"/>
      <c r="O260" s="49"/>
      <c r="P260" s="50"/>
      <c r="Q260" s="49"/>
      <c r="R260" s="49"/>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1">
        <f t="shared" si="32"/>
        <v>133.3</v>
      </c>
      <c r="BB260" s="52">
        <f t="shared" si="33"/>
        <v>133.3</v>
      </c>
      <c r="BC260" s="60" t="str">
        <f t="shared" si="34"/>
        <v>INR  One Hundred &amp; Thirty Three  and Paise Thirty Only</v>
      </c>
      <c r="IA260" s="21">
        <v>14.29</v>
      </c>
      <c r="IB260" s="21" t="s">
        <v>187</v>
      </c>
      <c r="ID260" s="21">
        <v>10</v>
      </c>
      <c r="IE260" s="22" t="s">
        <v>54</v>
      </c>
      <c r="IF260" s="22"/>
      <c r="IG260" s="22"/>
      <c r="IH260" s="22"/>
      <c r="II260" s="22"/>
    </row>
    <row r="261" spans="1:243" s="21" customFormat="1" ht="28.5">
      <c r="A261" s="63">
        <v>14.3</v>
      </c>
      <c r="B261" s="34" t="s">
        <v>53</v>
      </c>
      <c r="C261" s="35"/>
      <c r="D261" s="35">
        <v>30</v>
      </c>
      <c r="E261" s="61" t="s">
        <v>54</v>
      </c>
      <c r="F261" s="65">
        <v>15.91</v>
      </c>
      <c r="G261" s="38"/>
      <c r="H261" s="38"/>
      <c r="I261" s="39" t="s">
        <v>36</v>
      </c>
      <c r="J261" s="40">
        <f t="shared" si="31"/>
        <v>1</v>
      </c>
      <c r="K261" s="38" t="s">
        <v>37</v>
      </c>
      <c r="L261" s="38" t="s">
        <v>4</v>
      </c>
      <c r="M261" s="41"/>
      <c r="N261" s="49"/>
      <c r="O261" s="49"/>
      <c r="P261" s="50"/>
      <c r="Q261" s="49"/>
      <c r="R261" s="49"/>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1">
        <f t="shared" si="32"/>
        <v>477.3</v>
      </c>
      <c r="BB261" s="52">
        <f t="shared" si="33"/>
        <v>477.3</v>
      </c>
      <c r="BC261" s="60" t="str">
        <f t="shared" si="34"/>
        <v>INR  Four Hundred &amp; Seventy Seven  and Paise Thirty Only</v>
      </c>
      <c r="IA261" s="21">
        <v>14.3</v>
      </c>
      <c r="IB261" s="21" t="s">
        <v>53</v>
      </c>
      <c r="ID261" s="21">
        <v>30</v>
      </c>
      <c r="IE261" s="22" t="s">
        <v>54</v>
      </c>
      <c r="IF261" s="22"/>
      <c r="IG261" s="22"/>
      <c r="IH261" s="22"/>
      <c r="II261" s="22"/>
    </row>
    <row r="262" spans="1:243" s="21" customFormat="1" ht="28.5">
      <c r="A262" s="63">
        <v>14.31</v>
      </c>
      <c r="B262" s="34" t="s">
        <v>188</v>
      </c>
      <c r="C262" s="35"/>
      <c r="D262" s="35">
        <v>65</v>
      </c>
      <c r="E262" s="61" t="s">
        <v>54</v>
      </c>
      <c r="F262" s="65">
        <v>20.78</v>
      </c>
      <c r="G262" s="38"/>
      <c r="H262" s="38"/>
      <c r="I262" s="39" t="s">
        <v>36</v>
      </c>
      <c r="J262" s="40">
        <f t="shared" si="31"/>
        <v>1</v>
      </c>
      <c r="K262" s="38" t="s">
        <v>37</v>
      </c>
      <c r="L262" s="38" t="s">
        <v>4</v>
      </c>
      <c r="M262" s="41"/>
      <c r="N262" s="49"/>
      <c r="O262" s="49"/>
      <c r="P262" s="50"/>
      <c r="Q262" s="49"/>
      <c r="R262" s="49"/>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1">
        <f t="shared" si="32"/>
        <v>1350.7</v>
      </c>
      <c r="BB262" s="52">
        <f t="shared" si="33"/>
        <v>1350.7</v>
      </c>
      <c r="BC262" s="60" t="str">
        <f t="shared" si="34"/>
        <v>INR  One Thousand Three Hundred &amp; Fifty  and Paise Seventy Only</v>
      </c>
      <c r="IA262" s="21">
        <v>14.31</v>
      </c>
      <c r="IB262" s="21" t="s">
        <v>188</v>
      </c>
      <c r="ID262" s="21">
        <v>65</v>
      </c>
      <c r="IE262" s="22" t="s">
        <v>54</v>
      </c>
      <c r="IF262" s="22"/>
      <c r="IG262" s="22"/>
      <c r="IH262" s="22"/>
      <c r="II262" s="22"/>
    </row>
    <row r="263" spans="1:243" s="21" customFormat="1" ht="42.75">
      <c r="A263" s="63">
        <v>14.32</v>
      </c>
      <c r="B263" s="34" t="s">
        <v>189</v>
      </c>
      <c r="C263" s="35"/>
      <c r="D263" s="35">
        <v>53</v>
      </c>
      <c r="E263" s="61" t="s">
        <v>54</v>
      </c>
      <c r="F263" s="62">
        <v>24.9</v>
      </c>
      <c r="G263" s="38"/>
      <c r="H263" s="38"/>
      <c r="I263" s="39" t="s">
        <v>36</v>
      </c>
      <c r="J263" s="40">
        <f t="shared" si="31"/>
        <v>1</v>
      </c>
      <c r="K263" s="38" t="s">
        <v>37</v>
      </c>
      <c r="L263" s="38" t="s">
        <v>4</v>
      </c>
      <c r="M263" s="41"/>
      <c r="N263" s="49"/>
      <c r="O263" s="49"/>
      <c r="P263" s="50"/>
      <c r="Q263" s="49"/>
      <c r="R263" s="49"/>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1">
        <f t="shared" si="32"/>
        <v>1319.7</v>
      </c>
      <c r="BB263" s="52">
        <f t="shared" si="33"/>
        <v>1319.7</v>
      </c>
      <c r="BC263" s="60" t="str">
        <f t="shared" si="34"/>
        <v>INR  One Thousand Three Hundred &amp; Nineteen  and Paise Seventy Only</v>
      </c>
      <c r="IA263" s="21">
        <v>14.32</v>
      </c>
      <c r="IB263" s="21" t="s">
        <v>189</v>
      </c>
      <c r="ID263" s="21">
        <v>53</v>
      </c>
      <c r="IE263" s="22" t="s">
        <v>54</v>
      </c>
      <c r="IF263" s="22"/>
      <c r="IG263" s="22"/>
      <c r="IH263" s="22"/>
      <c r="II263" s="22"/>
    </row>
    <row r="264" spans="1:243" s="21" customFormat="1" ht="42.75">
      <c r="A264" s="63">
        <v>14.33</v>
      </c>
      <c r="B264" s="34" t="s">
        <v>322</v>
      </c>
      <c r="C264" s="35"/>
      <c r="D264" s="35">
        <v>51</v>
      </c>
      <c r="E264" s="61" t="s">
        <v>54</v>
      </c>
      <c r="F264" s="65">
        <v>29.29</v>
      </c>
      <c r="G264" s="38"/>
      <c r="H264" s="38"/>
      <c r="I264" s="39" t="s">
        <v>36</v>
      </c>
      <c r="J264" s="40">
        <f t="shared" si="31"/>
        <v>1</v>
      </c>
      <c r="K264" s="38" t="s">
        <v>37</v>
      </c>
      <c r="L264" s="38" t="s">
        <v>4</v>
      </c>
      <c r="M264" s="41"/>
      <c r="N264" s="49"/>
      <c r="O264" s="49"/>
      <c r="P264" s="50"/>
      <c r="Q264" s="49"/>
      <c r="R264" s="49"/>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1">
        <f t="shared" si="32"/>
        <v>1493.79</v>
      </c>
      <c r="BB264" s="52">
        <f t="shared" si="33"/>
        <v>1493.79</v>
      </c>
      <c r="BC264" s="60" t="str">
        <f t="shared" si="34"/>
        <v>INR  One Thousand Four Hundred &amp; Ninety Three  and Paise Seventy Nine Only</v>
      </c>
      <c r="IA264" s="21">
        <v>14.33</v>
      </c>
      <c r="IB264" s="21" t="s">
        <v>322</v>
      </c>
      <c r="ID264" s="21">
        <v>51</v>
      </c>
      <c r="IE264" s="22" t="s">
        <v>54</v>
      </c>
      <c r="IF264" s="22"/>
      <c r="IG264" s="22"/>
      <c r="IH264" s="22"/>
      <c r="II264" s="22"/>
    </row>
    <row r="265" spans="1:243" s="21" customFormat="1" ht="63">
      <c r="A265" s="63">
        <v>14.34</v>
      </c>
      <c r="B265" s="34" t="s">
        <v>190</v>
      </c>
      <c r="C265" s="35"/>
      <c r="D265" s="70"/>
      <c r="E265" s="70"/>
      <c r="F265" s="70"/>
      <c r="G265" s="70"/>
      <c r="H265" s="70"/>
      <c r="I265" s="70"/>
      <c r="J265" s="70"/>
      <c r="K265" s="70"/>
      <c r="L265" s="70"/>
      <c r="M265" s="70"/>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IA265" s="21">
        <v>14.34</v>
      </c>
      <c r="IB265" s="21" t="s">
        <v>190</v>
      </c>
      <c r="IE265" s="22"/>
      <c r="IF265" s="22"/>
      <c r="IG265" s="22"/>
      <c r="IH265" s="22"/>
      <c r="II265" s="22"/>
    </row>
    <row r="266" spans="1:243" s="21" customFormat="1" ht="28.5">
      <c r="A266" s="63">
        <v>14.35</v>
      </c>
      <c r="B266" s="34" t="s">
        <v>183</v>
      </c>
      <c r="C266" s="35"/>
      <c r="D266" s="35">
        <v>4</v>
      </c>
      <c r="E266" s="61" t="s">
        <v>222</v>
      </c>
      <c r="F266" s="65">
        <v>206.71</v>
      </c>
      <c r="G266" s="38"/>
      <c r="H266" s="38"/>
      <c r="I266" s="39" t="s">
        <v>36</v>
      </c>
      <c r="J266" s="40">
        <f t="shared" si="31"/>
        <v>1</v>
      </c>
      <c r="K266" s="38" t="s">
        <v>37</v>
      </c>
      <c r="L266" s="38" t="s">
        <v>4</v>
      </c>
      <c r="M266" s="41"/>
      <c r="N266" s="49"/>
      <c r="O266" s="49"/>
      <c r="P266" s="50"/>
      <c r="Q266" s="49"/>
      <c r="R266" s="49"/>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1">
        <f t="shared" si="32"/>
        <v>826.84</v>
      </c>
      <c r="BB266" s="52">
        <f t="shared" si="33"/>
        <v>826.84</v>
      </c>
      <c r="BC266" s="60" t="str">
        <f t="shared" si="34"/>
        <v>INR  Eight Hundred &amp; Twenty Six  and Paise Eighty Four Only</v>
      </c>
      <c r="IA266" s="21">
        <v>14.35</v>
      </c>
      <c r="IB266" s="21" t="s">
        <v>183</v>
      </c>
      <c r="ID266" s="21">
        <v>4</v>
      </c>
      <c r="IE266" s="22" t="s">
        <v>222</v>
      </c>
      <c r="IF266" s="22"/>
      <c r="IG266" s="22"/>
      <c r="IH266" s="22"/>
      <c r="II266" s="22"/>
    </row>
    <row r="267" spans="1:243" s="21" customFormat="1" ht="28.5">
      <c r="A267" s="63">
        <v>14.36</v>
      </c>
      <c r="B267" s="34" t="s">
        <v>177</v>
      </c>
      <c r="C267" s="35"/>
      <c r="D267" s="35">
        <v>4</v>
      </c>
      <c r="E267" s="61" t="s">
        <v>222</v>
      </c>
      <c r="F267" s="65">
        <v>228.98</v>
      </c>
      <c r="G267" s="38"/>
      <c r="H267" s="38"/>
      <c r="I267" s="39" t="s">
        <v>36</v>
      </c>
      <c r="J267" s="40">
        <f t="shared" si="31"/>
        <v>1</v>
      </c>
      <c r="K267" s="38" t="s">
        <v>37</v>
      </c>
      <c r="L267" s="38" t="s">
        <v>4</v>
      </c>
      <c r="M267" s="41"/>
      <c r="N267" s="49"/>
      <c r="O267" s="49"/>
      <c r="P267" s="50"/>
      <c r="Q267" s="49"/>
      <c r="R267" s="49"/>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1">
        <f t="shared" si="32"/>
        <v>915.92</v>
      </c>
      <c r="BB267" s="52">
        <f t="shared" si="33"/>
        <v>915.92</v>
      </c>
      <c r="BC267" s="60" t="str">
        <f t="shared" si="34"/>
        <v>INR  Nine Hundred &amp; Fifteen  and Paise Ninety Two Only</v>
      </c>
      <c r="IA267" s="21">
        <v>14.36</v>
      </c>
      <c r="IB267" s="21" t="s">
        <v>177</v>
      </c>
      <c r="ID267" s="21">
        <v>4</v>
      </c>
      <c r="IE267" s="22" t="s">
        <v>222</v>
      </c>
      <c r="IF267" s="22"/>
      <c r="IG267" s="22"/>
      <c r="IH267" s="22"/>
      <c r="II267" s="22"/>
    </row>
    <row r="268" spans="1:243" s="21" customFormat="1" ht="42.75">
      <c r="A268" s="63">
        <v>14.37</v>
      </c>
      <c r="B268" s="34" t="s">
        <v>176</v>
      </c>
      <c r="C268" s="35"/>
      <c r="D268" s="35">
        <v>14</v>
      </c>
      <c r="E268" s="61" t="s">
        <v>222</v>
      </c>
      <c r="F268" s="62">
        <v>298.2</v>
      </c>
      <c r="G268" s="38"/>
      <c r="H268" s="38"/>
      <c r="I268" s="39" t="s">
        <v>36</v>
      </c>
      <c r="J268" s="40">
        <f t="shared" si="31"/>
        <v>1</v>
      </c>
      <c r="K268" s="38" t="s">
        <v>37</v>
      </c>
      <c r="L268" s="38" t="s">
        <v>4</v>
      </c>
      <c r="M268" s="41"/>
      <c r="N268" s="49"/>
      <c r="O268" s="49"/>
      <c r="P268" s="50"/>
      <c r="Q268" s="49"/>
      <c r="R268" s="49"/>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1">
        <f t="shared" si="32"/>
        <v>4174.8</v>
      </c>
      <c r="BB268" s="52">
        <f t="shared" si="33"/>
        <v>4174.8</v>
      </c>
      <c r="BC268" s="60" t="str">
        <f t="shared" si="34"/>
        <v>INR  Four Thousand One Hundred &amp; Seventy Four  and Paise Eighty Only</v>
      </c>
      <c r="IA268" s="21">
        <v>14.37</v>
      </c>
      <c r="IB268" s="21" t="s">
        <v>176</v>
      </c>
      <c r="ID268" s="21">
        <v>14</v>
      </c>
      <c r="IE268" s="22" t="s">
        <v>222</v>
      </c>
      <c r="IF268" s="22"/>
      <c r="IG268" s="22"/>
      <c r="IH268" s="22"/>
      <c r="II268" s="22"/>
    </row>
    <row r="269" spans="1:243" s="21" customFormat="1" ht="42.75">
      <c r="A269" s="63">
        <v>14.38</v>
      </c>
      <c r="B269" s="34" t="s">
        <v>180</v>
      </c>
      <c r="C269" s="35"/>
      <c r="D269" s="35">
        <v>10</v>
      </c>
      <c r="E269" s="61" t="s">
        <v>222</v>
      </c>
      <c r="F269" s="65">
        <v>336.91</v>
      </c>
      <c r="G269" s="38"/>
      <c r="H269" s="38"/>
      <c r="I269" s="39" t="s">
        <v>36</v>
      </c>
      <c r="J269" s="40">
        <f t="shared" si="31"/>
        <v>1</v>
      </c>
      <c r="K269" s="38" t="s">
        <v>37</v>
      </c>
      <c r="L269" s="38" t="s">
        <v>4</v>
      </c>
      <c r="M269" s="41"/>
      <c r="N269" s="49"/>
      <c r="O269" s="49"/>
      <c r="P269" s="50"/>
      <c r="Q269" s="49"/>
      <c r="R269" s="49"/>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1">
        <f t="shared" si="32"/>
        <v>3369.1</v>
      </c>
      <c r="BB269" s="52">
        <f t="shared" si="33"/>
        <v>3369.1</v>
      </c>
      <c r="BC269" s="60" t="str">
        <f t="shared" si="34"/>
        <v>INR  Three Thousand Three Hundred &amp; Sixty Nine  and Paise Ten Only</v>
      </c>
      <c r="IA269" s="21">
        <v>14.38</v>
      </c>
      <c r="IB269" s="21" t="s">
        <v>180</v>
      </c>
      <c r="ID269" s="21">
        <v>10</v>
      </c>
      <c r="IE269" s="22" t="s">
        <v>222</v>
      </c>
      <c r="IF269" s="22"/>
      <c r="IG269" s="22"/>
      <c r="IH269" s="22"/>
      <c r="II269" s="22"/>
    </row>
    <row r="270" spans="1:243" s="21" customFormat="1" ht="28.5">
      <c r="A270" s="63">
        <v>14.39</v>
      </c>
      <c r="B270" s="34" t="s">
        <v>321</v>
      </c>
      <c r="C270" s="35"/>
      <c r="D270" s="35">
        <v>6</v>
      </c>
      <c r="E270" s="61" t="s">
        <v>222</v>
      </c>
      <c r="F270" s="65">
        <v>396.76</v>
      </c>
      <c r="G270" s="38"/>
      <c r="H270" s="38"/>
      <c r="I270" s="39" t="s">
        <v>36</v>
      </c>
      <c r="J270" s="40">
        <f t="shared" si="31"/>
        <v>1</v>
      </c>
      <c r="K270" s="38" t="s">
        <v>37</v>
      </c>
      <c r="L270" s="38" t="s">
        <v>4</v>
      </c>
      <c r="M270" s="41"/>
      <c r="N270" s="49"/>
      <c r="O270" s="49"/>
      <c r="P270" s="50"/>
      <c r="Q270" s="49"/>
      <c r="R270" s="49"/>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1">
        <f t="shared" si="32"/>
        <v>2380.56</v>
      </c>
      <c r="BB270" s="52">
        <f t="shared" si="33"/>
        <v>2380.56</v>
      </c>
      <c r="BC270" s="60" t="str">
        <f t="shared" si="34"/>
        <v>INR  Two Thousand Three Hundred &amp; Eighty  and Paise Fifty Six Only</v>
      </c>
      <c r="IA270" s="21">
        <v>14.39</v>
      </c>
      <c r="IB270" s="21" t="s">
        <v>321</v>
      </c>
      <c r="ID270" s="21">
        <v>6</v>
      </c>
      <c r="IE270" s="22" t="s">
        <v>222</v>
      </c>
      <c r="IF270" s="22"/>
      <c r="IG270" s="22"/>
      <c r="IH270" s="22"/>
      <c r="II270" s="22"/>
    </row>
    <row r="271" spans="1:243" s="21" customFormat="1" ht="78" customHeight="1">
      <c r="A271" s="63">
        <v>14.4</v>
      </c>
      <c r="B271" s="34" t="s">
        <v>191</v>
      </c>
      <c r="C271" s="35"/>
      <c r="D271" s="35">
        <v>3000</v>
      </c>
      <c r="E271" s="61" t="s">
        <v>224</v>
      </c>
      <c r="F271" s="65">
        <v>7.72</v>
      </c>
      <c r="G271" s="38"/>
      <c r="H271" s="38"/>
      <c r="I271" s="39" t="s">
        <v>36</v>
      </c>
      <c r="J271" s="40">
        <f t="shared" si="31"/>
        <v>1</v>
      </c>
      <c r="K271" s="38" t="s">
        <v>37</v>
      </c>
      <c r="L271" s="38" t="s">
        <v>4</v>
      </c>
      <c r="M271" s="41"/>
      <c r="N271" s="49"/>
      <c r="O271" s="49"/>
      <c r="P271" s="50"/>
      <c r="Q271" s="49"/>
      <c r="R271" s="49"/>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1">
        <f t="shared" si="32"/>
        <v>23160</v>
      </c>
      <c r="BB271" s="52">
        <f t="shared" si="33"/>
        <v>23160</v>
      </c>
      <c r="BC271" s="60" t="str">
        <f t="shared" si="34"/>
        <v>INR  Twenty Three Thousand One Hundred &amp; Sixty  Only</v>
      </c>
      <c r="IA271" s="21">
        <v>14.4</v>
      </c>
      <c r="IB271" s="21" t="s">
        <v>191</v>
      </c>
      <c r="ID271" s="21">
        <v>3000</v>
      </c>
      <c r="IE271" s="22" t="s">
        <v>224</v>
      </c>
      <c r="IF271" s="22"/>
      <c r="IG271" s="22"/>
      <c r="IH271" s="22"/>
      <c r="II271" s="22"/>
    </row>
    <row r="272" spans="1:243" s="21" customFormat="1" ht="31.5">
      <c r="A272" s="63">
        <v>14.41</v>
      </c>
      <c r="B272" s="34" t="s">
        <v>323</v>
      </c>
      <c r="C272" s="35"/>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IA272" s="21">
        <v>14.41</v>
      </c>
      <c r="IB272" s="21" t="s">
        <v>323</v>
      </c>
      <c r="IE272" s="22"/>
      <c r="IF272" s="22"/>
      <c r="IG272" s="22"/>
      <c r="IH272" s="22"/>
      <c r="II272" s="22"/>
    </row>
    <row r="273" spans="1:243" s="21" customFormat="1" ht="28.5">
      <c r="A273" s="63">
        <v>14.42</v>
      </c>
      <c r="B273" s="34" t="s">
        <v>183</v>
      </c>
      <c r="C273" s="35"/>
      <c r="D273" s="35">
        <v>9</v>
      </c>
      <c r="E273" s="61" t="s">
        <v>222</v>
      </c>
      <c r="F273" s="65">
        <v>367.34</v>
      </c>
      <c r="G273" s="38"/>
      <c r="H273" s="38"/>
      <c r="I273" s="39" t="s">
        <v>36</v>
      </c>
      <c r="J273" s="40">
        <f t="shared" si="31"/>
        <v>1</v>
      </c>
      <c r="K273" s="38" t="s">
        <v>37</v>
      </c>
      <c r="L273" s="38" t="s">
        <v>4</v>
      </c>
      <c r="M273" s="41"/>
      <c r="N273" s="49"/>
      <c r="O273" s="49"/>
      <c r="P273" s="50"/>
      <c r="Q273" s="49"/>
      <c r="R273" s="49"/>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1">
        <f t="shared" si="32"/>
        <v>3306.06</v>
      </c>
      <c r="BB273" s="52">
        <f t="shared" si="33"/>
        <v>3306.06</v>
      </c>
      <c r="BC273" s="60" t="str">
        <f t="shared" si="34"/>
        <v>INR  Three Thousand Three Hundred &amp; Six  and Paise Six Only</v>
      </c>
      <c r="IA273" s="21">
        <v>14.42</v>
      </c>
      <c r="IB273" s="21" t="s">
        <v>183</v>
      </c>
      <c r="ID273" s="21">
        <v>9</v>
      </c>
      <c r="IE273" s="22" t="s">
        <v>222</v>
      </c>
      <c r="IF273" s="22"/>
      <c r="IG273" s="22"/>
      <c r="IH273" s="22"/>
      <c r="II273" s="22"/>
    </row>
    <row r="274" spans="1:243" s="21" customFormat="1" ht="63">
      <c r="A274" s="63">
        <v>14.43</v>
      </c>
      <c r="B274" s="34" t="s">
        <v>192</v>
      </c>
      <c r="C274" s="35"/>
      <c r="D274" s="70"/>
      <c r="E274" s="70"/>
      <c r="F274" s="70"/>
      <c r="G274" s="70"/>
      <c r="H274" s="70"/>
      <c r="I274" s="70"/>
      <c r="J274" s="70"/>
      <c r="K274" s="70"/>
      <c r="L274" s="70"/>
      <c r="M274" s="70"/>
      <c r="N274" s="71"/>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IA274" s="21">
        <v>14.43</v>
      </c>
      <c r="IB274" s="21" t="s">
        <v>192</v>
      </c>
      <c r="IE274" s="22"/>
      <c r="IF274" s="22"/>
      <c r="IG274" s="22"/>
      <c r="IH274" s="22"/>
      <c r="II274" s="22"/>
    </row>
    <row r="275" spans="1:243" s="21" customFormat="1" ht="42.75">
      <c r="A275" s="63">
        <v>14.44</v>
      </c>
      <c r="B275" s="34" t="s">
        <v>183</v>
      </c>
      <c r="C275" s="35"/>
      <c r="D275" s="35">
        <v>24</v>
      </c>
      <c r="E275" s="61" t="s">
        <v>222</v>
      </c>
      <c r="F275" s="65">
        <v>484.31</v>
      </c>
      <c r="G275" s="38"/>
      <c r="H275" s="38"/>
      <c r="I275" s="39" t="s">
        <v>36</v>
      </c>
      <c r="J275" s="40">
        <f t="shared" si="31"/>
        <v>1</v>
      </c>
      <c r="K275" s="38" t="s">
        <v>37</v>
      </c>
      <c r="L275" s="38" t="s">
        <v>4</v>
      </c>
      <c r="M275" s="41"/>
      <c r="N275" s="49"/>
      <c r="O275" s="49"/>
      <c r="P275" s="50"/>
      <c r="Q275" s="49"/>
      <c r="R275" s="49"/>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1">
        <f t="shared" si="32"/>
        <v>11623.44</v>
      </c>
      <c r="BB275" s="52">
        <f t="shared" si="33"/>
        <v>11623.44</v>
      </c>
      <c r="BC275" s="60" t="str">
        <f t="shared" si="34"/>
        <v>INR  Eleven Thousand Six Hundred &amp; Twenty Three  and Paise Forty Four Only</v>
      </c>
      <c r="IA275" s="21">
        <v>14.44</v>
      </c>
      <c r="IB275" s="21" t="s">
        <v>183</v>
      </c>
      <c r="ID275" s="21">
        <v>24</v>
      </c>
      <c r="IE275" s="22" t="s">
        <v>222</v>
      </c>
      <c r="IF275" s="22"/>
      <c r="IG275" s="22"/>
      <c r="IH275" s="22"/>
      <c r="II275" s="22"/>
    </row>
    <row r="276" spans="1:243" s="21" customFormat="1" ht="47.25">
      <c r="A276" s="63">
        <v>14.45</v>
      </c>
      <c r="B276" s="34" t="s">
        <v>193</v>
      </c>
      <c r="C276" s="35"/>
      <c r="D276" s="70"/>
      <c r="E276" s="70"/>
      <c r="F276" s="70"/>
      <c r="G276" s="70"/>
      <c r="H276" s="70"/>
      <c r="I276" s="70"/>
      <c r="J276" s="70"/>
      <c r="K276" s="70"/>
      <c r="L276" s="70"/>
      <c r="M276" s="70"/>
      <c r="N276" s="71"/>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IA276" s="21">
        <v>14.45</v>
      </c>
      <c r="IB276" s="21" t="s">
        <v>193</v>
      </c>
      <c r="IE276" s="22"/>
      <c r="IF276" s="22"/>
      <c r="IG276" s="22"/>
      <c r="IH276" s="22"/>
      <c r="II276" s="22"/>
    </row>
    <row r="277" spans="1:243" s="21" customFormat="1" ht="29.25" customHeight="1">
      <c r="A277" s="63">
        <v>14.46</v>
      </c>
      <c r="B277" s="34" t="s">
        <v>183</v>
      </c>
      <c r="C277" s="35"/>
      <c r="D277" s="35">
        <v>18</v>
      </c>
      <c r="E277" s="61" t="s">
        <v>222</v>
      </c>
      <c r="F277" s="65">
        <v>531.57</v>
      </c>
      <c r="G277" s="38"/>
      <c r="H277" s="38"/>
      <c r="I277" s="39" t="s">
        <v>36</v>
      </c>
      <c r="J277" s="40">
        <f t="shared" si="31"/>
        <v>1</v>
      </c>
      <c r="K277" s="38" t="s">
        <v>37</v>
      </c>
      <c r="L277" s="38" t="s">
        <v>4</v>
      </c>
      <c r="M277" s="41"/>
      <c r="N277" s="49"/>
      <c r="O277" s="49"/>
      <c r="P277" s="50"/>
      <c r="Q277" s="49"/>
      <c r="R277" s="49"/>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1">
        <f t="shared" si="32"/>
        <v>9568.26</v>
      </c>
      <c r="BB277" s="52">
        <f t="shared" si="33"/>
        <v>9568.26</v>
      </c>
      <c r="BC277" s="60" t="str">
        <f t="shared" si="34"/>
        <v>INR  Nine Thousand Five Hundred &amp; Sixty Eight  and Paise Twenty Six Only</v>
      </c>
      <c r="IA277" s="21">
        <v>14.46</v>
      </c>
      <c r="IB277" s="21" t="s">
        <v>183</v>
      </c>
      <c r="ID277" s="21">
        <v>18</v>
      </c>
      <c r="IE277" s="22" t="s">
        <v>222</v>
      </c>
      <c r="IF277" s="22"/>
      <c r="IG277" s="22"/>
      <c r="IH277" s="22"/>
      <c r="II277" s="22"/>
    </row>
    <row r="278" spans="1:243" s="21" customFormat="1" ht="47.25">
      <c r="A278" s="63">
        <v>14.47</v>
      </c>
      <c r="B278" s="34" t="s">
        <v>194</v>
      </c>
      <c r="C278" s="35"/>
      <c r="D278" s="70"/>
      <c r="E278" s="70"/>
      <c r="F278" s="70"/>
      <c r="G278" s="70"/>
      <c r="H278" s="70"/>
      <c r="I278" s="70"/>
      <c r="J278" s="70"/>
      <c r="K278" s="70"/>
      <c r="L278" s="70"/>
      <c r="M278" s="70"/>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IA278" s="21">
        <v>14.47</v>
      </c>
      <c r="IB278" s="21" t="s">
        <v>194</v>
      </c>
      <c r="IE278" s="22"/>
      <c r="IF278" s="22"/>
      <c r="IG278" s="22"/>
      <c r="IH278" s="22"/>
      <c r="II278" s="22"/>
    </row>
    <row r="279" spans="1:243" s="21" customFormat="1" ht="28.5">
      <c r="A279" s="63">
        <v>14.48</v>
      </c>
      <c r="B279" s="34" t="s">
        <v>195</v>
      </c>
      <c r="C279" s="35"/>
      <c r="D279" s="35">
        <v>28</v>
      </c>
      <c r="E279" s="61" t="s">
        <v>222</v>
      </c>
      <c r="F279" s="65">
        <v>466.46</v>
      </c>
      <c r="G279" s="38"/>
      <c r="H279" s="38"/>
      <c r="I279" s="39" t="s">
        <v>36</v>
      </c>
      <c r="J279" s="40">
        <f t="shared" si="31"/>
        <v>1</v>
      </c>
      <c r="K279" s="38" t="s">
        <v>37</v>
      </c>
      <c r="L279" s="38" t="s">
        <v>4</v>
      </c>
      <c r="M279" s="41"/>
      <c r="N279" s="49"/>
      <c r="O279" s="49"/>
      <c r="P279" s="50"/>
      <c r="Q279" s="49"/>
      <c r="R279" s="49"/>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1">
        <f t="shared" si="32"/>
        <v>13060.88</v>
      </c>
      <c r="BB279" s="52">
        <f t="shared" si="33"/>
        <v>13060.88</v>
      </c>
      <c r="BC279" s="60" t="str">
        <f t="shared" si="34"/>
        <v>INR  Thirteen Thousand  &amp;Sixty  and Paise Eighty Eight Only</v>
      </c>
      <c r="IA279" s="21">
        <v>14.48</v>
      </c>
      <c r="IB279" s="21" t="s">
        <v>195</v>
      </c>
      <c r="ID279" s="21">
        <v>28</v>
      </c>
      <c r="IE279" s="22" t="s">
        <v>222</v>
      </c>
      <c r="IF279" s="22"/>
      <c r="IG279" s="22"/>
      <c r="IH279" s="22"/>
      <c r="II279" s="22"/>
    </row>
    <row r="280" spans="1:243" s="21" customFormat="1" ht="63">
      <c r="A280" s="63">
        <v>14.49</v>
      </c>
      <c r="B280" s="34" t="s">
        <v>196</v>
      </c>
      <c r="C280" s="35"/>
      <c r="D280" s="35">
        <v>52</v>
      </c>
      <c r="E280" s="61" t="s">
        <v>222</v>
      </c>
      <c r="F280" s="62">
        <v>53.7</v>
      </c>
      <c r="G280" s="38"/>
      <c r="H280" s="38"/>
      <c r="I280" s="39" t="s">
        <v>36</v>
      </c>
      <c r="J280" s="40">
        <f t="shared" si="31"/>
        <v>1</v>
      </c>
      <c r="K280" s="38" t="s">
        <v>37</v>
      </c>
      <c r="L280" s="38" t="s">
        <v>4</v>
      </c>
      <c r="M280" s="41"/>
      <c r="N280" s="49"/>
      <c r="O280" s="49"/>
      <c r="P280" s="50"/>
      <c r="Q280" s="49"/>
      <c r="R280" s="49"/>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1">
        <f t="shared" si="32"/>
        <v>2792.4</v>
      </c>
      <c r="BB280" s="52">
        <f t="shared" si="33"/>
        <v>2792.4</v>
      </c>
      <c r="BC280" s="60" t="str">
        <f t="shared" si="34"/>
        <v>INR  Two Thousand Seven Hundred &amp; Ninety Two  and Paise Forty Only</v>
      </c>
      <c r="IA280" s="21">
        <v>14.49</v>
      </c>
      <c r="IB280" s="21" t="s">
        <v>196</v>
      </c>
      <c r="ID280" s="21">
        <v>52</v>
      </c>
      <c r="IE280" s="22" t="s">
        <v>222</v>
      </c>
      <c r="IF280" s="22"/>
      <c r="IG280" s="22"/>
      <c r="IH280" s="22"/>
      <c r="II280" s="22"/>
    </row>
    <row r="281" spans="1:243" s="21" customFormat="1" ht="15.75">
      <c r="A281" s="77">
        <v>15</v>
      </c>
      <c r="B281" s="34" t="s">
        <v>197</v>
      </c>
      <c r="C281" s="35"/>
      <c r="D281" s="70"/>
      <c r="E281" s="70"/>
      <c r="F281" s="70"/>
      <c r="G281" s="70"/>
      <c r="H281" s="70"/>
      <c r="I281" s="70"/>
      <c r="J281" s="70"/>
      <c r="K281" s="70"/>
      <c r="L281" s="70"/>
      <c r="M281" s="70"/>
      <c r="N281" s="71"/>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IA281" s="21">
        <v>15</v>
      </c>
      <c r="IB281" s="21" t="s">
        <v>197</v>
      </c>
      <c r="IE281" s="22"/>
      <c r="IF281" s="22"/>
      <c r="IG281" s="22"/>
      <c r="IH281" s="22"/>
      <c r="II281" s="22"/>
    </row>
    <row r="282" spans="1:243" s="21" customFormat="1" ht="63" customHeight="1">
      <c r="A282" s="63">
        <v>15.01</v>
      </c>
      <c r="B282" s="34" t="s">
        <v>198</v>
      </c>
      <c r="C282" s="35"/>
      <c r="D282" s="70"/>
      <c r="E282" s="70"/>
      <c r="F282" s="70"/>
      <c r="G282" s="70"/>
      <c r="H282" s="70"/>
      <c r="I282" s="70"/>
      <c r="J282" s="70"/>
      <c r="K282" s="70"/>
      <c r="L282" s="70"/>
      <c r="M282" s="70"/>
      <c r="N282" s="71"/>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IA282" s="21">
        <v>15.01</v>
      </c>
      <c r="IB282" s="21" t="s">
        <v>198</v>
      </c>
      <c r="IE282" s="22"/>
      <c r="IF282" s="22"/>
      <c r="IG282" s="22"/>
      <c r="IH282" s="22"/>
      <c r="II282" s="22"/>
    </row>
    <row r="283" spans="1:243" s="21" customFormat="1" ht="42.75">
      <c r="A283" s="63">
        <v>15.02</v>
      </c>
      <c r="B283" s="34" t="s">
        <v>235</v>
      </c>
      <c r="C283" s="35"/>
      <c r="D283" s="35">
        <v>5</v>
      </c>
      <c r="E283" s="61" t="s">
        <v>54</v>
      </c>
      <c r="F283" s="65">
        <v>438.58</v>
      </c>
      <c r="G283" s="38"/>
      <c r="H283" s="38"/>
      <c r="I283" s="39" t="s">
        <v>36</v>
      </c>
      <c r="J283" s="40">
        <f t="shared" si="31"/>
        <v>1</v>
      </c>
      <c r="K283" s="38" t="s">
        <v>37</v>
      </c>
      <c r="L283" s="38" t="s">
        <v>4</v>
      </c>
      <c r="M283" s="41"/>
      <c r="N283" s="49"/>
      <c r="O283" s="49"/>
      <c r="P283" s="50"/>
      <c r="Q283" s="49"/>
      <c r="R283" s="49"/>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1">
        <f t="shared" si="32"/>
        <v>2192.9</v>
      </c>
      <c r="BB283" s="52">
        <f t="shared" si="33"/>
        <v>2192.9</v>
      </c>
      <c r="BC283" s="60" t="str">
        <f t="shared" si="34"/>
        <v>INR  Two Thousand One Hundred &amp; Ninety Two  and Paise Ninety Only</v>
      </c>
      <c r="IA283" s="21">
        <v>15.02</v>
      </c>
      <c r="IB283" s="21" t="s">
        <v>235</v>
      </c>
      <c r="ID283" s="21">
        <v>5</v>
      </c>
      <c r="IE283" s="22" t="s">
        <v>54</v>
      </c>
      <c r="IF283" s="22"/>
      <c r="IG283" s="22"/>
      <c r="IH283" s="22"/>
      <c r="II283" s="22"/>
    </row>
    <row r="284" spans="1:243" s="21" customFormat="1" ht="65.25" customHeight="1">
      <c r="A284" s="63">
        <v>15.03</v>
      </c>
      <c r="B284" s="34" t="s">
        <v>199</v>
      </c>
      <c r="C284" s="35"/>
      <c r="D284" s="70"/>
      <c r="E284" s="70"/>
      <c r="F284" s="70"/>
      <c r="G284" s="70"/>
      <c r="H284" s="70"/>
      <c r="I284" s="70"/>
      <c r="J284" s="70"/>
      <c r="K284" s="70"/>
      <c r="L284" s="70"/>
      <c r="M284" s="70"/>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IA284" s="21">
        <v>15.03</v>
      </c>
      <c r="IB284" s="21" t="s">
        <v>199</v>
      </c>
      <c r="IE284" s="22"/>
      <c r="IF284" s="22"/>
      <c r="IG284" s="22"/>
      <c r="IH284" s="22"/>
      <c r="II284" s="22"/>
    </row>
    <row r="285" spans="1:243" s="21" customFormat="1" ht="28.5">
      <c r="A285" s="63">
        <v>15.04</v>
      </c>
      <c r="B285" s="34" t="s">
        <v>236</v>
      </c>
      <c r="C285" s="35"/>
      <c r="D285" s="35">
        <v>5</v>
      </c>
      <c r="E285" s="61" t="s">
        <v>54</v>
      </c>
      <c r="F285" s="65">
        <v>876.06</v>
      </c>
      <c r="G285" s="38"/>
      <c r="H285" s="38"/>
      <c r="I285" s="39" t="s">
        <v>36</v>
      </c>
      <c r="J285" s="40">
        <f t="shared" si="31"/>
        <v>1</v>
      </c>
      <c r="K285" s="38" t="s">
        <v>37</v>
      </c>
      <c r="L285" s="38" t="s">
        <v>4</v>
      </c>
      <c r="M285" s="41"/>
      <c r="N285" s="49"/>
      <c r="O285" s="49"/>
      <c r="P285" s="50"/>
      <c r="Q285" s="49"/>
      <c r="R285" s="49"/>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1">
        <f t="shared" si="32"/>
        <v>4380.3</v>
      </c>
      <c r="BB285" s="52">
        <f t="shared" si="33"/>
        <v>4380.3</v>
      </c>
      <c r="BC285" s="60" t="str">
        <f t="shared" si="34"/>
        <v>INR  Four Thousand Three Hundred &amp; Eighty  and Paise Thirty Only</v>
      </c>
      <c r="IA285" s="21">
        <v>15.04</v>
      </c>
      <c r="IB285" s="21" t="s">
        <v>236</v>
      </c>
      <c r="ID285" s="21">
        <v>5</v>
      </c>
      <c r="IE285" s="22" t="s">
        <v>54</v>
      </c>
      <c r="IF285" s="22"/>
      <c r="IG285" s="22"/>
      <c r="IH285" s="22"/>
      <c r="II285" s="22"/>
    </row>
    <row r="286" spans="1:243" s="21" customFormat="1" ht="79.5" customHeight="1">
      <c r="A286" s="63">
        <v>15.05</v>
      </c>
      <c r="B286" s="34" t="s">
        <v>200</v>
      </c>
      <c r="C286" s="35"/>
      <c r="D286" s="70"/>
      <c r="E286" s="70"/>
      <c r="F286" s="70"/>
      <c r="G286" s="70"/>
      <c r="H286" s="70"/>
      <c r="I286" s="70"/>
      <c r="J286" s="70"/>
      <c r="K286" s="70"/>
      <c r="L286" s="70"/>
      <c r="M286" s="70"/>
      <c r="N286" s="71"/>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IA286" s="21">
        <v>15.05</v>
      </c>
      <c r="IB286" s="21" t="s">
        <v>200</v>
      </c>
      <c r="IE286" s="22"/>
      <c r="IF286" s="22"/>
      <c r="IG286" s="22"/>
      <c r="IH286" s="22"/>
      <c r="II286" s="22"/>
    </row>
    <row r="287" spans="1:243" s="21" customFormat="1" ht="15.75">
      <c r="A287" s="63">
        <v>15.06</v>
      </c>
      <c r="B287" s="34" t="s">
        <v>237</v>
      </c>
      <c r="C287" s="35"/>
      <c r="D287" s="70"/>
      <c r="E287" s="70"/>
      <c r="F287" s="70"/>
      <c r="G287" s="70"/>
      <c r="H287" s="70"/>
      <c r="I287" s="70"/>
      <c r="J287" s="70"/>
      <c r="K287" s="70"/>
      <c r="L287" s="70"/>
      <c r="M287" s="70"/>
      <c r="N287" s="71"/>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IA287" s="21">
        <v>15.06</v>
      </c>
      <c r="IB287" s="21" t="s">
        <v>237</v>
      </c>
      <c r="IE287" s="22"/>
      <c r="IF287" s="22"/>
      <c r="IG287" s="22"/>
      <c r="IH287" s="22"/>
      <c r="II287" s="22"/>
    </row>
    <row r="288" spans="1:243" s="21" customFormat="1" ht="31.5">
      <c r="A288" s="63">
        <v>15.07</v>
      </c>
      <c r="B288" s="34" t="s">
        <v>142</v>
      </c>
      <c r="C288" s="35"/>
      <c r="D288" s="35">
        <v>2</v>
      </c>
      <c r="E288" s="61" t="s">
        <v>222</v>
      </c>
      <c r="F288" s="65">
        <v>2031.92</v>
      </c>
      <c r="G288" s="38"/>
      <c r="H288" s="38"/>
      <c r="I288" s="39" t="s">
        <v>36</v>
      </c>
      <c r="J288" s="40">
        <f t="shared" si="31"/>
        <v>1</v>
      </c>
      <c r="K288" s="38" t="s">
        <v>37</v>
      </c>
      <c r="L288" s="38" t="s">
        <v>4</v>
      </c>
      <c r="M288" s="41"/>
      <c r="N288" s="49"/>
      <c r="O288" s="49"/>
      <c r="P288" s="50"/>
      <c r="Q288" s="49"/>
      <c r="R288" s="49"/>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1">
        <f t="shared" si="32"/>
        <v>4063.84</v>
      </c>
      <c r="BB288" s="52">
        <f t="shared" si="33"/>
        <v>4063.84</v>
      </c>
      <c r="BC288" s="60" t="str">
        <f t="shared" si="34"/>
        <v>INR  Four Thousand  &amp;Sixty Three  and Paise Eighty Four Only</v>
      </c>
      <c r="IA288" s="21">
        <v>15.07</v>
      </c>
      <c r="IB288" s="21" t="s">
        <v>142</v>
      </c>
      <c r="ID288" s="21">
        <v>2</v>
      </c>
      <c r="IE288" s="22" t="s">
        <v>222</v>
      </c>
      <c r="IF288" s="22"/>
      <c r="IG288" s="22"/>
      <c r="IH288" s="22"/>
      <c r="II288" s="22"/>
    </row>
    <row r="289" spans="1:243" s="21" customFormat="1" ht="187.5" customHeight="1">
      <c r="A289" s="63">
        <v>15.08</v>
      </c>
      <c r="B289" s="34" t="s">
        <v>201</v>
      </c>
      <c r="C289" s="35"/>
      <c r="D289" s="70"/>
      <c r="E289" s="70"/>
      <c r="F289" s="70"/>
      <c r="G289" s="70"/>
      <c r="H289" s="70"/>
      <c r="I289" s="70"/>
      <c r="J289" s="70"/>
      <c r="K289" s="70"/>
      <c r="L289" s="70"/>
      <c r="M289" s="70"/>
      <c r="N289" s="71"/>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IA289" s="21">
        <v>15.08</v>
      </c>
      <c r="IB289" s="21" t="s">
        <v>201</v>
      </c>
      <c r="IE289" s="22"/>
      <c r="IF289" s="22"/>
      <c r="IG289" s="22"/>
      <c r="IH289" s="22"/>
      <c r="II289" s="22"/>
    </row>
    <row r="290" spans="1:243" s="21" customFormat="1" ht="63" customHeight="1">
      <c r="A290" s="63">
        <v>15.09</v>
      </c>
      <c r="B290" s="34" t="s">
        <v>202</v>
      </c>
      <c r="C290" s="35"/>
      <c r="D290" s="70"/>
      <c r="E290" s="70"/>
      <c r="F290" s="70"/>
      <c r="G290" s="70"/>
      <c r="H290" s="70"/>
      <c r="I290" s="70"/>
      <c r="J290" s="70"/>
      <c r="K290" s="70"/>
      <c r="L290" s="70"/>
      <c r="M290" s="70"/>
      <c r="N290" s="71"/>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IA290" s="21">
        <v>15.09</v>
      </c>
      <c r="IB290" s="21" t="s">
        <v>202</v>
      </c>
      <c r="IE290" s="22"/>
      <c r="IF290" s="22"/>
      <c r="IG290" s="22"/>
      <c r="IH290" s="22"/>
      <c r="II290" s="22"/>
    </row>
    <row r="291" spans="1:243" s="21" customFormat="1" ht="42.75">
      <c r="A291" s="63">
        <v>15.1</v>
      </c>
      <c r="B291" s="34" t="s">
        <v>142</v>
      </c>
      <c r="C291" s="35"/>
      <c r="D291" s="35">
        <v>2</v>
      </c>
      <c r="E291" s="61" t="s">
        <v>222</v>
      </c>
      <c r="F291" s="65">
        <v>9561.64</v>
      </c>
      <c r="G291" s="38"/>
      <c r="H291" s="38"/>
      <c r="I291" s="39" t="s">
        <v>36</v>
      </c>
      <c r="J291" s="40">
        <f aca="true" t="shared" si="35" ref="J291:J332">IF(I291="Less(-)",-1,1)</f>
        <v>1</v>
      </c>
      <c r="K291" s="38" t="s">
        <v>37</v>
      </c>
      <c r="L291" s="38" t="s">
        <v>4</v>
      </c>
      <c r="M291" s="41"/>
      <c r="N291" s="49"/>
      <c r="O291" s="49"/>
      <c r="P291" s="50"/>
      <c r="Q291" s="49"/>
      <c r="R291" s="49"/>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1">
        <f aca="true" t="shared" si="36" ref="BA291:BA332">total_amount_ba($B$2,$D$2,D291,F291,J291,K291,M291)</f>
        <v>19123.28</v>
      </c>
      <c r="BB291" s="52">
        <f aca="true" t="shared" si="37" ref="BB291:BB332">BA291+SUM(N291:AZ291)</f>
        <v>19123.28</v>
      </c>
      <c r="BC291" s="60" t="str">
        <f aca="true" t="shared" si="38" ref="BC291:BC332">SpellNumber(L291,BB291)</f>
        <v>INR  Nineteen Thousand One Hundred &amp; Twenty Three  and Paise Twenty Eight Only</v>
      </c>
      <c r="IA291" s="21">
        <v>15.1</v>
      </c>
      <c r="IB291" s="21" t="s">
        <v>142</v>
      </c>
      <c r="ID291" s="21">
        <v>2</v>
      </c>
      <c r="IE291" s="22" t="s">
        <v>222</v>
      </c>
      <c r="IF291" s="22"/>
      <c r="IG291" s="22"/>
      <c r="IH291" s="22"/>
      <c r="II291" s="22"/>
    </row>
    <row r="292" spans="1:243" s="21" customFormat="1" ht="15.75">
      <c r="A292" s="63">
        <v>15.11</v>
      </c>
      <c r="B292" s="34" t="s">
        <v>324</v>
      </c>
      <c r="C292" s="35"/>
      <c r="D292" s="70"/>
      <c r="E292" s="70"/>
      <c r="F292" s="70"/>
      <c r="G292" s="70"/>
      <c r="H292" s="70"/>
      <c r="I292" s="70"/>
      <c r="J292" s="70"/>
      <c r="K292" s="70"/>
      <c r="L292" s="70"/>
      <c r="M292" s="70"/>
      <c r="N292" s="71"/>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IA292" s="21">
        <v>15.11</v>
      </c>
      <c r="IB292" s="21" t="s">
        <v>324</v>
      </c>
      <c r="IE292" s="22"/>
      <c r="IF292" s="22"/>
      <c r="IG292" s="22"/>
      <c r="IH292" s="22"/>
      <c r="II292" s="22"/>
    </row>
    <row r="293" spans="1:243" s="21" customFormat="1" ht="15.75">
      <c r="A293" s="63">
        <v>15.12</v>
      </c>
      <c r="B293" s="34" t="s">
        <v>325</v>
      </c>
      <c r="C293" s="35"/>
      <c r="D293" s="70"/>
      <c r="E293" s="70"/>
      <c r="F293" s="70"/>
      <c r="G293" s="70"/>
      <c r="H293" s="70"/>
      <c r="I293" s="70"/>
      <c r="J293" s="70"/>
      <c r="K293" s="70"/>
      <c r="L293" s="70"/>
      <c r="M293" s="70"/>
      <c r="N293" s="71"/>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IA293" s="21">
        <v>15.12</v>
      </c>
      <c r="IB293" s="21" t="s">
        <v>325</v>
      </c>
      <c r="IE293" s="22"/>
      <c r="IF293" s="22"/>
      <c r="IG293" s="22"/>
      <c r="IH293" s="22"/>
      <c r="II293" s="22"/>
    </row>
    <row r="294" spans="1:243" s="21" customFormat="1" ht="42.75">
      <c r="A294" s="63">
        <v>15.13</v>
      </c>
      <c r="B294" s="34" t="s">
        <v>142</v>
      </c>
      <c r="C294" s="35"/>
      <c r="D294" s="35">
        <v>1</v>
      </c>
      <c r="E294" s="61" t="s">
        <v>54</v>
      </c>
      <c r="F294" s="65">
        <v>6578.69</v>
      </c>
      <c r="G294" s="38"/>
      <c r="H294" s="38"/>
      <c r="I294" s="39" t="s">
        <v>36</v>
      </c>
      <c r="J294" s="40">
        <f t="shared" si="35"/>
        <v>1</v>
      </c>
      <c r="K294" s="38" t="s">
        <v>37</v>
      </c>
      <c r="L294" s="38" t="s">
        <v>4</v>
      </c>
      <c r="M294" s="41"/>
      <c r="N294" s="49"/>
      <c r="O294" s="49"/>
      <c r="P294" s="50"/>
      <c r="Q294" s="49"/>
      <c r="R294" s="49"/>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1">
        <f t="shared" si="36"/>
        <v>6578.69</v>
      </c>
      <c r="BB294" s="52">
        <f t="shared" si="37"/>
        <v>6578.69</v>
      </c>
      <c r="BC294" s="60" t="str">
        <f t="shared" si="38"/>
        <v>INR  Six Thousand Five Hundred &amp; Seventy Eight  and Paise Sixty Nine Only</v>
      </c>
      <c r="IA294" s="21">
        <v>15.13</v>
      </c>
      <c r="IB294" s="21" t="s">
        <v>142</v>
      </c>
      <c r="ID294" s="21">
        <v>1</v>
      </c>
      <c r="IE294" s="22" t="s">
        <v>54</v>
      </c>
      <c r="IF294" s="22"/>
      <c r="IG294" s="22"/>
      <c r="IH294" s="22"/>
      <c r="II294" s="22"/>
    </row>
    <row r="295" spans="1:243" s="21" customFormat="1" ht="250.5" customHeight="1">
      <c r="A295" s="63">
        <v>15.14</v>
      </c>
      <c r="B295" s="34" t="s">
        <v>326</v>
      </c>
      <c r="C295" s="35"/>
      <c r="D295" s="35">
        <v>52</v>
      </c>
      <c r="E295" s="61" t="s">
        <v>222</v>
      </c>
      <c r="F295" s="65">
        <v>406.01</v>
      </c>
      <c r="G295" s="38"/>
      <c r="H295" s="38"/>
      <c r="I295" s="39" t="s">
        <v>36</v>
      </c>
      <c r="J295" s="40">
        <f t="shared" si="35"/>
        <v>1</v>
      </c>
      <c r="K295" s="38" t="s">
        <v>37</v>
      </c>
      <c r="L295" s="38" t="s">
        <v>4</v>
      </c>
      <c r="M295" s="41"/>
      <c r="N295" s="49"/>
      <c r="O295" s="49"/>
      <c r="P295" s="50"/>
      <c r="Q295" s="49"/>
      <c r="R295" s="49"/>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1">
        <f t="shared" si="36"/>
        <v>21112.52</v>
      </c>
      <c r="BB295" s="52">
        <f t="shared" si="37"/>
        <v>21112.52</v>
      </c>
      <c r="BC295" s="60" t="str">
        <f t="shared" si="38"/>
        <v>INR  Twenty One Thousand One Hundred &amp; Twelve  and Paise Fifty Two Only</v>
      </c>
      <c r="IA295" s="21">
        <v>15.14</v>
      </c>
      <c r="IB295" s="21" t="s">
        <v>326</v>
      </c>
      <c r="ID295" s="21">
        <v>52</v>
      </c>
      <c r="IE295" s="22" t="s">
        <v>222</v>
      </c>
      <c r="IF295" s="22"/>
      <c r="IG295" s="22"/>
      <c r="IH295" s="22"/>
      <c r="II295" s="22"/>
    </row>
    <row r="296" spans="1:243" s="21" customFormat="1" ht="157.5">
      <c r="A296" s="63">
        <v>15.15</v>
      </c>
      <c r="B296" s="34" t="s">
        <v>203</v>
      </c>
      <c r="C296" s="35"/>
      <c r="D296" s="70"/>
      <c r="E296" s="70"/>
      <c r="F296" s="70"/>
      <c r="G296" s="70"/>
      <c r="H296" s="70"/>
      <c r="I296" s="70"/>
      <c r="J296" s="70"/>
      <c r="K296" s="70"/>
      <c r="L296" s="70"/>
      <c r="M296" s="70"/>
      <c r="N296" s="71"/>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IA296" s="21">
        <v>15.15</v>
      </c>
      <c r="IB296" s="21" t="s">
        <v>203</v>
      </c>
      <c r="IE296" s="22"/>
      <c r="IF296" s="22"/>
      <c r="IG296" s="22"/>
      <c r="IH296" s="22"/>
      <c r="II296" s="22"/>
    </row>
    <row r="297" spans="1:243" s="21" customFormat="1" ht="28.5">
      <c r="A297" s="63">
        <v>15.16</v>
      </c>
      <c r="B297" s="34" t="s">
        <v>204</v>
      </c>
      <c r="C297" s="35"/>
      <c r="D297" s="35">
        <v>2</v>
      </c>
      <c r="E297" s="61" t="s">
        <v>222</v>
      </c>
      <c r="F297" s="65">
        <v>546.69</v>
      </c>
      <c r="G297" s="38"/>
      <c r="H297" s="38"/>
      <c r="I297" s="39" t="s">
        <v>36</v>
      </c>
      <c r="J297" s="40">
        <f t="shared" si="35"/>
        <v>1</v>
      </c>
      <c r="K297" s="38" t="s">
        <v>37</v>
      </c>
      <c r="L297" s="38" t="s">
        <v>4</v>
      </c>
      <c r="M297" s="41"/>
      <c r="N297" s="49"/>
      <c r="O297" s="49"/>
      <c r="P297" s="50"/>
      <c r="Q297" s="49"/>
      <c r="R297" s="49"/>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1">
        <f t="shared" si="36"/>
        <v>1093.38</v>
      </c>
      <c r="BB297" s="52">
        <f t="shared" si="37"/>
        <v>1093.38</v>
      </c>
      <c r="BC297" s="60" t="str">
        <f t="shared" si="38"/>
        <v>INR  One Thousand  &amp;Ninety Three  and Paise Thirty Eight Only</v>
      </c>
      <c r="IA297" s="21">
        <v>15.16</v>
      </c>
      <c r="IB297" s="21" t="s">
        <v>204</v>
      </c>
      <c r="ID297" s="21">
        <v>2</v>
      </c>
      <c r="IE297" s="22" t="s">
        <v>222</v>
      </c>
      <c r="IF297" s="22"/>
      <c r="IG297" s="22"/>
      <c r="IH297" s="22"/>
      <c r="II297" s="22"/>
    </row>
    <row r="298" spans="1:243" s="21" customFormat="1" ht="15.75">
      <c r="A298" s="77">
        <v>16</v>
      </c>
      <c r="B298" s="34" t="s">
        <v>205</v>
      </c>
      <c r="C298" s="35"/>
      <c r="D298" s="70"/>
      <c r="E298" s="70"/>
      <c r="F298" s="70"/>
      <c r="G298" s="70"/>
      <c r="H298" s="70"/>
      <c r="I298" s="70"/>
      <c r="J298" s="70"/>
      <c r="K298" s="70"/>
      <c r="L298" s="70"/>
      <c r="M298" s="70"/>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IA298" s="21">
        <v>16</v>
      </c>
      <c r="IB298" s="21" t="s">
        <v>205</v>
      </c>
      <c r="IE298" s="22"/>
      <c r="IF298" s="22"/>
      <c r="IG298" s="22"/>
      <c r="IH298" s="22"/>
      <c r="II298" s="22"/>
    </row>
    <row r="299" spans="1:243" s="21" customFormat="1" ht="204" customHeight="1">
      <c r="A299" s="63">
        <v>16.01</v>
      </c>
      <c r="B299" s="34" t="s">
        <v>327</v>
      </c>
      <c r="C299" s="35"/>
      <c r="D299" s="35">
        <v>93</v>
      </c>
      <c r="E299" s="61" t="s">
        <v>45</v>
      </c>
      <c r="F299" s="65">
        <v>408.24</v>
      </c>
      <c r="G299" s="38"/>
      <c r="H299" s="38"/>
      <c r="I299" s="39" t="s">
        <v>36</v>
      </c>
      <c r="J299" s="40">
        <f t="shared" si="35"/>
        <v>1</v>
      </c>
      <c r="K299" s="38" t="s">
        <v>37</v>
      </c>
      <c r="L299" s="38" t="s">
        <v>4</v>
      </c>
      <c r="M299" s="41"/>
      <c r="N299" s="49"/>
      <c r="O299" s="49"/>
      <c r="P299" s="50"/>
      <c r="Q299" s="49"/>
      <c r="R299" s="49"/>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1">
        <f t="shared" si="36"/>
        <v>37966.32</v>
      </c>
      <c r="BB299" s="52">
        <f t="shared" si="37"/>
        <v>37966.32</v>
      </c>
      <c r="BC299" s="60" t="str">
        <f t="shared" si="38"/>
        <v>INR  Thirty Seven Thousand Nine Hundred &amp; Sixty Six  and Paise Thirty Two Only</v>
      </c>
      <c r="IA299" s="21">
        <v>16.01</v>
      </c>
      <c r="IB299" s="21" t="s">
        <v>327</v>
      </c>
      <c r="ID299" s="21">
        <v>93</v>
      </c>
      <c r="IE299" s="22" t="s">
        <v>45</v>
      </c>
      <c r="IF299" s="22"/>
      <c r="IG299" s="22"/>
      <c r="IH299" s="22"/>
      <c r="II299" s="22"/>
    </row>
    <row r="300" spans="1:243" s="21" customFormat="1" ht="301.5" customHeight="1">
      <c r="A300" s="63">
        <v>16.02</v>
      </c>
      <c r="B300" s="66" t="s">
        <v>328</v>
      </c>
      <c r="C300" s="35"/>
      <c r="D300" s="70"/>
      <c r="E300" s="70"/>
      <c r="F300" s="70"/>
      <c r="G300" s="70"/>
      <c r="H300" s="70"/>
      <c r="I300" s="70"/>
      <c r="J300" s="70"/>
      <c r="K300" s="70"/>
      <c r="L300" s="70"/>
      <c r="M300" s="70"/>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IA300" s="21">
        <v>16.02</v>
      </c>
      <c r="IB300" s="21" t="s">
        <v>328</v>
      </c>
      <c r="IE300" s="22"/>
      <c r="IF300" s="22"/>
      <c r="IG300" s="22"/>
      <c r="IH300" s="22"/>
      <c r="II300" s="22"/>
    </row>
    <row r="301" spans="1:243" s="21" customFormat="1" ht="42.75">
      <c r="A301" s="63">
        <v>16.03</v>
      </c>
      <c r="B301" s="34" t="s">
        <v>329</v>
      </c>
      <c r="C301" s="35"/>
      <c r="D301" s="35">
        <v>44</v>
      </c>
      <c r="E301" s="61" t="s">
        <v>45</v>
      </c>
      <c r="F301" s="65">
        <v>1226.22</v>
      </c>
      <c r="G301" s="38"/>
      <c r="H301" s="38"/>
      <c r="I301" s="39" t="s">
        <v>36</v>
      </c>
      <c r="J301" s="40">
        <f t="shared" si="35"/>
        <v>1</v>
      </c>
      <c r="K301" s="38" t="s">
        <v>37</v>
      </c>
      <c r="L301" s="38" t="s">
        <v>4</v>
      </c>
      <c r="M301" s="41"/>
      <c r="N301" s="49"/>
      <c r="O301" s="49"/>
      <c r="P301" s="50"/>
      <c r="Q301" s="49"/>
      <c r="R301" s="49"/>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1">
        <f t="shared" si="36"/>
        <v>53953.68</v>
      </c>
      <c r="BB301" s="52">
        <f t="shared" si="37"/>
        <v>53953.68</v>
      </c>
      <c r="BC301" s="60" t="str">
        <f t="shared" si="38"/>
        <v>INR  Fifty Three Thousand Nine Hundred &amp; Fifty Three  and Paise Sixty Eight Only</v>
      </c>
      <c r="IA301" s="21">
        <v>16.03</v>
      </c>
      <c r="IB301" s="21" t="s">
        <v>329</v>
      </c>
      <c r="ID301" s="21">
        <v>44</v>
      </c>
      <c r="IE301" s="22" t="s">
        <v>45</v>
      </c>
      <c r="IF301" s="22"/>
      <c r="IG301" s="22"/>
      <c r="IH301" s="22"/>
      <c r="II301" s="22"/>
    </row>
    <row r="302" spans="1:243" s="21" customFormat="1" ht="31.5">
      <c r="A302" s="63">
        <v>16.04</v>
      </c>
      <c r="B302" s="34" t="s">
        <v>330</v>
      </c>
      <c r="C302" s="35"/>
      <c r="D302" s="70"/>
      <c r="E302" s="70"/>
      <c r="F302" s="70"/>
      <c r="G302" s="70"/>
      <c r="H302" s="70"/>
      <c r="I302" s="70"/>
      <c r="J302" s="70"/>
      <c r="K302" s="70"/>
      <c r="L302" s="70"/>
      <c r="M302" s="70"/>
      <c r="N302" s="71"/>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IA302" s="21">
        <v>16.04</v>
      </c>
      <c r="IB302" s="21" t="s">
        <v>330</v>
      </c>
      <c r="IE302" s="22"/>
      <c r="IF302" s="22"/>
      <c r="IG302" s="22"/>
      <c r="IH302" s="22"/>
      <c r="II302" s="22"/>
    </row>
    <row r="303" spans="1:243" s="21" customFormat="1" ht="33" customHeight="1">
      <c r="A303" s="63">
        <v>16.05</v>
      </c>
      <c r="B303" s="34" t="s">
        <v>331</v>
      </c>
      <c r="C303" s="35"/>
      <c r="D303" s="35">
        <v>1.5</v>
      </c>
      <c r="E303" s="61" t="s">
        <v>58</v>
      </c>
      <c r="F303" s="65">
        <v>6071.59</v>
      </c>
      <c r="G303" s="38"/>
      <c r="H303" s="38"/>
      <c r="I303" s="39" t="s">
        <v>36</v>
      </c>
      <c r="J303" s="40">
        <f t="shared" si="35"/>
        <v>1</v>
      </c>
      <c r="K303" s="38" t="s">
        <v>37</v>
      </c>
      <c r="L303" s="38" t="s">
        <v>4</v>
      </c>
      <c r="M303" s="41"/>
      <c r="N303" s="49"/>
      <c r="O303" s="49"/>
      <c r="P303" s="50"/>
      <c r="Q303" s="49"/>
      <c r="R303" s="49"/>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1">
        <f t="shared" si="36"/>
        <v>9107.39</v>
      </c>
      <c r="BB303" s="52">
        <f t="shared" si="37"/>
        <v>9107.39</v>
      </c>
      <c r="BC303" s="60" t="str">
        <f t="shared" si="38"/>
        <v>INR  Nine Thousand One Hundred &amp; Seven  and Paise Thirty Nine Only</v>
      </c>
      <c r="IA303" s="21">
        <v>16.05</v>
      </c>
      <c r="IB303" s="21" t="s">
        <v>331</v>
      </c>
      <c r="ID303" s="21">
        <v>1.5</v>
      </c>
      <c r="IE303" s="22" t="s">
        <v>58</v>
      </c>
      <c r="IF303" s="22"/>
      <c r="IG303" s="22"/>
      <c r="IH303" s="22"/>
      <c r="II303" s="22"/>
    </row>
    <row r="304" spans="1:243" s="21" customFormat="1" ht="15.75">
      <c r="A304" s="77">
        <v>17</v>
      </c>
      <c r="B304" s="34" t="s">
        <v>206</v>
      </c>
      <c r="C304" s="35"/>
      <c r="D304" s="70"/>
      <c r="E304" s="70"/>
      <c r="F304" s="70"/>
      <c r="G304" s="70"/>
      <c r="H304" s="70"/>
      <c r="I304" s="70"/>
      <c r="J304" s="70"/>
      <c r="K304" s="70"/>
      <c r="L304" s="70"/>
      <c r="M304" s="70"/>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IA304" s="21">
        <v>17</v>
      </c>
      <c r="IB304" s="21" t="s">
        <v>206</v>
      </c>
      <c r="IE304" s="22"/>
      <c r="IF304" s="22"/>
      <c r="IG304" s="22"/>
      <c r="IH304" s="22"/>
      <c r="II304" s="22"/>
    </row>
    <row r="305" spans="1:243" s="21" customFormat="1" ht="80.25" customHeight="1">
      <c r="A305" s="63">
        <v>17.01</v>
      </c>
      <c r="B305" s="34" t="s">
        <v>332</v>
      </c>
      <c r="C305" s="35"/>
      <c r="D305" s="70"/>
      <c r="E305" s="70"/>
      <c r="F305" s="70"/>
      <c r="G305" s="70"/>
      <c r="H305" s="70"/>
      <c r="I305" s="70"/>
      <c r="J305" s="70"/>
      <c r="K305" s="70"/>
      <c r="L305" s="70"/>
      <c r="M305" s="70"/>
      <c r="N305" s="71"/>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IA305" s="21">
        <v>17.01</v>
      </c>
      <c r="IB305" s="21" t="s">
        <v>332</v>
      </c>
      <c r="IE305" s="22"/>
      <c r="IF305" s="22"/>
      <c r="IG305" s="22"/>
      <c r="IH305" s="22"/>
      <c r="II305" s="22"/>
    </row>
    <row r="306" spans="1:243" s="21" customFormat="1" ht="42.75">
      <c r="A306" s="63">
        <v>17.02</v>
      </c>
      <c r="B306" s="34" t="s">
        <v>333</v>
      </c>
      <c r="C306" s="35"/>
      <c r="D306" s="35">
        <v>15</v>
      </c>
      <c r="E306" s="61" t="s">
        <v>45</v>
      </c>
      <c r="F306" s="65">
        <v>412.98</v>
      </c>
      <c r="G306" s="38"/>
      <c r="H306" s="38"/>
      <c r="I306" s="39" t="s">
        <v>36</v>
      </c>
      <c r="J306" s="40">
        <f t="shared" si="35"/>
        <v>1</v>
      </c>
      <c r="K306" s="38" t="s">
        <v>37</v>
      </c>
      <c r="L306" s="38" t="s">
        <v>4</v>
      </c>
      <c r="M306" s="41"/>
      <c r="N306" s="49"/>
      <c r="O306" s="49"/>
      <c r="P306" s="50"/>
      <c r="Q306" s="49"/>
      <c r="R306" s="49"/>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1">
        <f t="shared" si="36"/>
        <v>6194.7</v>
      </c>
      <c r="BB306" s="52">
        <f t="shared" si="37"/>
        <v>6194.7</v>
      </c>
      <c r="BC306" s="60" t="str">
        <f t="shared" si="38"/>
        <v>INR  Six Thousand One Hundred &amp; Ninety Four  and Paise Seventy Only</v>
      </c>
      <c r="IA306" s="21">
        <v>17.02</v>
      </c>
      <c r="IB306" s="21" t="s">
        <v>333</v>
      </c>
      <c r="ID306" s="21">
        <v>15</v>
      </c>
      <c r="IE306" s="22" t="s">
        <v>45</v>
      </c>
      <c r="IF306" s="22"/>
      <c r="IG306" s="22"/>
      <c r="IH306" s="22"/>
      <c r="II306" s="22"/>
    </row>
    <row r="307" spans="1:243" s="21" customFormat="1" ht="42.75">
      <c r="A307" s="63">
        <v>17.03</v>
      </c>
      <c r="B307" s="34" t="s">
        <v>334</v>
      </c>
      <c r="C307" s="35"/>
      <c r="D307" s="35">
        <v>130</v>
      </c>
      <c r="E307" s="61" t="s">
        <v>45</v>
      </c>
      <c r="F307" s="65">
        <v>825.95</v>
      </c>
      <c r="G307" s="38"/>
      <c r="H307" s="38"/>
      <c r="I307" s="39" t="s">
        <v>36</v>
      </c>
      <c r="J307" s="40">
        <f t="shared" si="35"/>
        <v>1</v>
      </c>
      <c r="K307" s="38" t="s">
        <v>37</v>
      </c>
      <c r="L307" s="38" t="s">
        <v>4</v>
      </c>
      <c r="M307" s="41"/>
      <c r="N307" s="49"/>
      <c r="O307" s="49"/>
      <c r="P307" s="50"/>
      <c r="Q307" s="49"/>
      <c r="R307" s="49"/>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1">
        <f t="shared" si="36"/>
        <v>107373.5</v>
      </c>
      <c r="BB307" s="52">
        <f t="shared" si="37"/>
        <v>107373.5</v>
      </c>
      <c r="BC307" s="60" t="str">
        <f t="shared" si="38"/>
        <v>INR  One Lakh Seven Thousand Three Hundred &amp; Seventy Three  and Paise Fifty Only</v>
      </c>
      <c r="IA307" s="21">
        <v>17.03</v>
      </c>
      <c r="IB307" s="21" t="s">
        <v>334</v>
      </c>
      <c r="ID307" s="21">
        <v>130</v>
      </c>
      <c r="IE307" s="22" t="s">
        <v>45</v>
      </c>
      <c r="IF307" s="22"/>
      <c r="IG307" s="22"/>
      <c r="IH307" s="22"/>
      <c r="II307" s="22"/>
    </row>
    <row r="308" spans="1:243" s="21" customFormat="1" ht="16.5" customHeight="1">
      <c r="A308" s="77">
        <v>18</v>
      </c>
      <c r="B308" s="34" t="s">
        <v>207</v>
      </c>
      <c r="C308" s="35"/>
      <c r="D308" s="70"/>
      <c r="E308" s="70"/>
      <c r="F308" s="70"/>
      <c r="G308" s="70"/>
      <c r="H308" s="70"/>
      <c r="I308" s="70"/>
      <c r="J308" s="70"/>
      <c r="K308" s="70"/>
      <c r="L308" s="70"/>
      <c r="M308" s="70"/>
      <c r="N308" s="71"/>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IA308" s="21">
        <v>18</v>
      </c>
      <c r="IB308" s="64" t="s">
        <v>207</v>
      </c>
      <c r="IE308" s="22"/>
      <c r="IF308" s="22"/>
      <c r="IG308" s="22"/>
      <c r="IH308" s="22"/>
      <c r="II308" s="22"/>
    </row>
    <row r="309" spans="1:243" s="21" customFormat="1" ht="64.5" customHeight="1">
      <c r="A309" s="63">
        <v>18.01</v>
      </c>
      <c r="B309" s="34" t="s">
        <v>208</v>
      </c>
      <c r="C309" s="35"/>
      <c r="D309" s="35">
        <v>7.5</v>
      </c>
      <c r="E309" s="61" t="s">
        <v>225</v>
      </c>
      <c r="F309" s="65">
        <v>4942.04</v>
      </c>
      <c r="G309" s="38"/>
      <c r="H309" s="38"/>
      <c r="I309" s="39" t="s">
        <v>36</v>
      </c>
      <c r="J309" s="40">
        <f t="shared" si="35"/>
        <v>1</v>
      </c>
      <c r="K309" s="38" t="s">
        <v>37</v>
      </c>
      <c r="L309" s="38" t="s">
        <v>4</v>
      </c>
      <c r="M309" s="41"/>
      <c r="N309" s="49"/>
      <c r="O309" s="49"/>
      <c r="P309" s="50"/>
      <c r="Q309" s="49"/>
      <c r="R309" s="49"/>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1">
        <f t="shared" si="36"/>
        <v>37065.3</v>
      </c>
      <c r="BB309" s="52">
        <f t="shared" si="37"/>
        <v>37065.3</v>
      </c>
      <c r="BC309" s="60" t="str">
        <f t="shared" si="38"/>
        <v>INR  Thirty Seven Thousand  &amp;Sixty Five  and Paise Thirty Only</v>
      </c>
      <c r="IA309" s="21">
        <v>18.01</v>
      </c>
      <c r="IB309" s="64" t="s">
        <v>208</v>
      </c>
      <c r="ID309" s="21">
        <v>7.5</v>
      </c>
      <c r="IE309" s="22" t="s">
        <v>225</v>
      </c>
      <c r="IF309" s="22"/>
      <c r="IG309" s="22"/>
      <c r="IH309" s="22"/>
      <c r="II309" s="22"/>
    </row>
    <row r="310" spans="1:243" s="21" customFormat="1" ht="33.75" customHeight="1">
      <c r="A310" s="63">
        <v>18.02</v>
      </c>
      <c r="B310" s="34" t="s">
        <v>209</v>
      </c>
      <c r="C310" s="35"/>
      <c r="D310" s="35">
        <v>12</v>
      </c>
      <c r="E310" s="61" t="s">
        <v>225</v>
      </c>
      <c r="F310" s="65">
        <v>1125.82</v>
      </c>
      <c r="G310" s="38"/>
      <c r="H310" s="38"/>
      <c r="I310" s="39" t="s">
        <v>36</v>
      </c>
      <c r="J310" s="40">
        <f t="shared" si="35"/>
        <v>1</v>
      </c>
      <c r="K310" s="38" t="s">
        <v>37</v>
      </c>
      <c r="L310" s="38" t="s">
        <v>4</v>
      </c>
      <c r="M310" s="41"/>
      <c r="N310" s="49"/>
      <c r="O310" s="49"/>
      <c r="P310" s="50"/>
      <c r="Q310" s="49"/>
      <c r="R310" s="49"/>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1">
        <f t="shared" si="36"/>
        <v>13509.84</v>
      </c>
      <c r="BB310" s="52">
        <f t="shared" si="37"/>
        <v>13509.84</v>
      </c>
      <c r="BC310" s="60" t="str">
        <f t="shared" si="38"/>
        <v>INR  Thirteen Thousand Five Hundred &amp; Nine  and Paise Eighty Four Only</v>
      </c>
      <c r="IA310" s="21">
        <v>18.02</v>
      </c>
      <c r="IB310" s="64" t="s">
        <v>209</v>
      </c>
      <c r="ID310" s="21">
        <v>12</v>
      </c>
      <c r="IE310" s="22" t="s">
        <v>225</v>
      </c>
      <c r="IF310" s="22"/>
      <c r="IG310" s="22"/>
      <c r="IH310" s="22"/>
      <c r="II310" s="22"/>
    </row>
    <row r="311" spans="1:243" s="21" customFormat="1" ht="48.75" customHeight="1">
      <c r="A311" s="63">
        <v>18.03</v>
      </c>
      <c r="B311" s="34" t="s">
        <v>210</v>
      </c>
      <c r="C311" s="35"/>
      <c r="D311" s="35">
        <v>30</v>
      </c>
      <c r="E311" s="61" t="s">
        <v>225</v>
      </c>
      <c r="F311" s="65">
        <v>58.66</v>
      </c>
      <c r="G311" s="38"/>
      <c r="H311" s="38"/>
      <c r="I311" s="39" t="s">
        <v>36</v>
      </c>
      <c r="J311" s="40">
        <f t="shared" si="35"/>
        <v>1</v>
      </c>
      <c r="K311" s="38" t="s">
        <v>37</v>
      </c>
      <c r="L311" s="38" t="s">
        <v>4</v>
      </c>
      <c r="M311" s="41"/>
      <c r="N311" s="49"/>
      <c r="O311" s="49"/>
      <c r="P311" s="50"/>
      <c r="Q311" s="49"/>
      <c r="R311" s="49"/>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1">
        <f t="shared" si="36"/>
        <v>1759.8</v>
      </c>
      <c r="BB311" s="52">
        <f t="shared" si="37"/>
        <v>1759.8</v>
      </c>
      <c r="BC311" s="60" t="str">
        <f t="shared" si="38"/>
        <v>INR  One Thousand Seven Hundred &amp; Fifty Nine  and Paise Eighty Only</v>
      </c>
      <c r="IA311" s="21">
        <v>18.03</v>
      </c>
      <c r="IB311" s="64" t="s">
        <v>210</v>
      </c>
      <c r="ID311" s="21">
        <v>30</v>
      </c>
      <c r="IE311" s="22" t="s">
        <v>225</v>
      </c>
      <c r="IF311" s="22"/>
      <c r="IG311" s="22"/>
      <c r="IH311" s="22"/>
      <c r="II311" s="22"/>
    </row>
    <row r="312" spans="1:243" s="21" customFormat="1" ht="31.5" customHeight="1">
      <c r="A312" s="63">
        <v>18.04</v>
      </c>
      <c r="B312" s="34" t="s">
        <v>211</v>
      </c>
      <c r="C312" s="35"/>
      <c r="D312" s="35">
        <v>54</v>
      </c>
      <c r="E312" s="61" t="s">
        <v>225</v>
      </c>
      <c r="F312" s="65">
        <v>195.31</v>
      </c>
      <c r="G312" s="38"/>
      <c r="H312" s="38"/>
      <c r="I312" s="39" t="s">
        <v>36</v>
      </c>
      <c r="J312" s="40">
        <f t="shared" si="35"/>
        <v>1</v>
      </c>
      <c r="K312" s="38" t="s">
        <v>37</v>
      </c>
      <c r="L312" s="38" t="s">
        <v>4</v>
      </c>
      <c r="M312" s="41"/>
      <c r="N312" s="49"/>
      <c r="O312" s="49"/>
      <c r="P312" s="50"/>
      <c r="Q312" s="49"/>
      <c r="R312" s="49"/>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1">
        <f t="shared" si="36"/>
        <v>10546.74</v>
      </c>
      <c r="BB312" s="52">
        <f t="shared" si="37"/>
        <v>10546.74</v>
      </c>
      <c r="BC312" s="60" t="str">
        <f t="shared" si="38"/>
        <v>INR  Ten Thousand Five Hundred &amp; Forty Six  and Paise Seventy Four Only</v>
      </c>
      <c r="IA312" s="21">
        <v>18.04</v>
      </c>
      <c r="IB312" s="64" t="s">
        <v>211</v>
      </c>
      <c r="ID312" s="21">
        <v>54</v>
      </c>
      <c r="IE312" s="22" t="s">
        <v>225</v>
      </c>
      <c r="IF312" s="22"/>
      <c r="IG312" s="22"/>
      <c r="IH312" s="22"/>
      <c r="II312" s="22"/>
    </row>
    <row r="313" spans="1:243" s="21" customFormat="1" ht="46.5" customHeight="1">
      <c r="A313" s="63">
        <v>18.05</v>
      </c>
      <c r="B313" s="34" t="s">
        <v>212</v>
      </c>
      <c r="C313" s="35"/>
      <c r="D313" s="35">
        <v>3</v>
      </c>
      <c r="E313" s="61" t="s">
        <v>226</v>
      </c>
      <c r="F313" s="65">
        <v>772.38</v>
      </c>
      <c r="G313" s="38"/>
      <c r="H313" s="38"/>
      <c r="I313" s="39" t="s">
        <v>36</v>
      </c>
      <c r="J313" s="40">
        <f t="shared" si="35"/>
        <v>1</v>
      </c>
      <c r="K313" s="38" t="s">
        <v>37</v>
      </c>
      <c r="L313" s="38" t="s">
        <v>4</v>
      </c>
      <c r="M313" s="41"/>
      <c r="N313" s="49"/>
      <c r="O313" s="49"/>
      <c r="P313" s="50"/>
      <c r="Q313" s="49"/>
      <c r="R313" s="49"/>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1">
        <f t="shared" si="36"/>
        <v>2317.14</v>
      </c>
      <c r="BB313" s="52">
        <f t="shared" si="37"/>
        <v>2317.14</v>
      </c>
      <c r="BC313" s="60" t="str">
        <f t="shared" si="38"/>
        <v>INR  Two Thousand Three Hundred &amp; Seventeen  and Paise Fourteen Only</v>
      </c>
      <c r="IA313" s="21">
        <v>18.05</v>
      </c>
      <c r="IB313" s="64" t="s">
        <v>212</v>
      </c>
      <c r="ID313" s="21">
        <v>3</v>
      </c>
      <c r="IE313" s="22" t="s">
        <v>226</v>
      </c>
      <c r="IF313" s="22"/>
      <c r="IG313" s="22"/>
      <c r="IH313" s="22"/>
      <c r="II313" s="22"/>
    </row>
    <row r="314" spans="1:243" s="21" customFormat="1" ht="33" customHeight="1">
      <c r="A314" s="63">
        <v>18.06</v>
      </c>
      <c r="B314" s="34" t="s">
        <v>213</v>
      </c>
      <c r="C314" s="35"/>
      <c r="D314" s="35">
        <v>9</v>
      </c>
      <c r="E314" s="61" t="s">
        <v>225</v>
      </c>
      <c r="F314" s="65">
        <v>504.44</v>
      </c>
      <c r="G314" s="38"/>
      <c r="H314" s="38"/>
      <c r="I314" s="39" t="s">
        <v>36</v>
      </c>
      <c r="J314" s="40">
        <f t="shared" si="35"/>
        <v>1</v>
      </c>
      <c r="K314" s="38" t="s">
        <v>37</v>
      </c>
      <c r="L314" s="38" t="s">
        <v>4</v>
      </c>
      <c r="M314" s="41"/>
      <c r="N314" s="49"/>
      <c r="O314" s="49"/>
      <c r="P314" s="50"/>
      <c r="Q314" s="49"/>
      <c r="R314" s="49"/>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1">
        <f t="shared" si="36"/>
        <v>4539.96</v>
      </c>
      <c r="BB314" s="52">
        <f t="shared" si="37"/>
        <v>4539.96</v>
      </c>
      <c r="BC314" s="60" t="str">
        <f t="shared" si="38"/>
        <v>INR  Four Thousand Five Hundred &amp; Thirty Nine  and Paise Ninety Six Only</v>
      </c>
      <c r="IA314" s="21">
        <v>18.06</v>
      </c>
      <c r="IB314" s="64" t="s">
        <v>213</v>
      </c>
      <c r="ID314" s="21">
        <v>9</v>
      </c>
      <c r="IE314" s="22" t="s">
        <v>225</v>
      </c>
      <c r="IF314" s="22"/>
      <c r="IG314" s="22"/>
      <c r="IH314" s="22"/>
      <c r="II314" s="22"/>
    </row>
    <row r="315" spans="1:243" s="21" customFormat="1" ht="46.5" customHeight="1">
      <c r="A315" s="63">
        <v>18.07</v>
      </c>
      <c r="B315" s="34" t="s">
        <v>214</v>
      </c>
      <c r="C315" s="35"/>
      <c r="D315" s="35">
        <v>12</v>
      </c>
      <c r="E315" s="61" t="s">
        <v>225</v>
      </c>
      <c r="F315" s="65">
        <v>3451.42</v>
      </c>
      <c r="G315" s="38"/>
      <c r="H315" s="38"/>
      <c r="I315" s="39" t="s">
        <v>36</v>
      </c>
      <c r="J315" s="40">
        <f t="shared" si="35"/>
        <v>1</v>
      </c>
      <c r="K315" s="38" t="s">
        <v>37</v>
      </c>
      <c r="L315" s="38" t="s">
        <v>4</v>
      </c>
      <c r="M315" s="41"/>
      <c r="N315" s="49"/>
      <c r="O315" s="49"/>
      <c r="P315" s="50"/>
      <c r="Q315" s="49"/>
      <c r="R315" s="49"/>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1">
        <f t="shared" si="36"/>
        <v>41417.04</v>
      </c>
      <c r="BB315" s="52">
        <f t="shared" si="37"/>
        <v>41417.04</v>
      </c>
      <c r="BC315" s="60" t="str">
        <f t="shared" si="38"/>
        <v>INR  Forty One Thousand Four Hundred &amp; Seventeen  and Paise Four Only</v>
      </c>
      <c r="IA315" s="21">
        <v>18.07</v>
      </c>
      <c r="IB315" s="64" t="s">
        <v>214</v>
      </c>
      <c r="ID315" s="21">
        <v>12</v>
      </c>
      <c r="IE315" s="22" t="s">
        <v>225</v>
      </c>
      <c r="IF315" s="22"/>
      <c r="IG315" s="22"/>
      <c r="IH315" s="22"/>
      <c r="II315" s="22"/>
    </row>
    <row r="316" spans="1:243" s="21" customFormat="1" ht="31.5" customHeight="1">
      <c r="A316" s="63">
        <v>18.08</v>
      </c>
      <c r="B316" s="34" t="s">
        <v>215</v>
      </c>
      <c r="C316" s="35"/>
      <c r="D316" s="35">
        <v>9</v>
      </c>
      <c r="E316" s="61" t="s">
        <v>225</v>
      </c>
      <c r="F316" s="65">
        <v>117.32</v>
      </c>
      <c r="G316" s="38"/>
      <c r="H316" s="38"/>
      <c r="I316" s="39" t="s">
        <v>36</v>
      </c>
      <c r="J316" s="40">
        <f t="shared" si="35"/>
        <v>1</v>
      </c>
      <c r="K316" s="38" t="s">
        <v>37</v>
      </c>
      <c r="L316" s="38" t="s">
        <v>4</v>
      </c>
      <c r="M316" s="41"/>
      <c r="N316" s="49"/>
      <c r="O316" s="49"/>
      <c r="P316" s="50"/>
      <c r="Q316" s="49"/>
      <c r="R316" s="49"/>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1">
        <f t="shared" si="36"/>
        <v>1055.88</v>
      </c>
      <c r="BB316" s="52">
        <f t="shared" si="37"/>
        <v>1055.88</v>
      </c>
      <c r="BC316" s="60" t="str">
        <f t="shared" si="38"/>
        <v>INR  One Thousand  &amp;Fifty Five  and Paise Eighty Eight Only</v>
      </c>
      <c r="IA316" s="21">
        <v>18.08</v>
      </c>
      <c r="IB316" s="64" t="s">
        <v>215</v>
      </c>
      <c r="ID316" s="21">
        <v>9</v>
      </c>
      <c r="IE316" s="22" t="s">
        <v>225</v>
      </c>
      <c r="IF316" s="22"/>
      <c r="IG316" s="22"/>
      <c r="IH316" s="22"/>
      <c r="II316" s="22"/>
    </row>
    <row r="317" spans="1:243" s="21" customFormat="1" ht="17.25" customHeight="1">
      <c r="A317" s="63">
        <v>18.09</v>
      </c>
      <c r="B317" s="34" t="s">
        <v>335</v>
      </c>
      <c r="C317" s="35"/>
      <c r="D317" s="35">
        <v>12</v>
      </c>
      <c r="E317" s="61" t="s">
        <v>225</v>
      </c>
      <c r="F317" s="65">
        <v>316.75</v>
      </c>
      <c r="G317" s="38"/>
      <c r="H317" s="38"/>
      <c r="I317" s="39" t="s">
        <v>36</v>
      </c>
      <c r="J317" s="40">
        <f t="shared" si="35"/>
        <v>1</v>
      </c>
      <c r="K317" s="38" t="s">
        <v>37</v>
      </c>
      <c r="L317" s="38" t="s">
        <v>4</v>
      </c>
      <c r="M317" s="41"/>
      <c r="N317" s="49"/>
      <c r="O317" s="49"/>
      <c r="P317" s="50"/>
      <c r="Q317" s="49"/>
      <c r="R317" s="49"/>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1">
        <f t="shared" si="36"/>
        <v>3801</v>
      </c>
      <c r="BB317" s="52">
        <f t="shared" si="37"/>
        <v>3801</v>
      </c>
      <c r="BC317" s="60" t="str">
        <f t="shared" si="38"/>
        <v>INR  Three Thousand Eight Hundred &amp; One  Only</v>
      </c>
      <c r="IA317" s="21">
        <v>18.09</v>
      </c>
      <c r="IB317" s="64" t="s">
        <v>335</v>
      </c>
      <c r="ID317" s="21">
        <v>12</v>
      </c>
      <c r="IE317" s="22" t="s">
        <v>225</v>
      </c>
      <c r="IF317" s="22"/>
      <c r="IG317" s="22"/>
      <c r="IH317" s="22"/>
      <c r="II317" s="22"/>
    </row>
    <row r="318" spans="1:243" s="21" customFormat="1" ht="111" customHeight="1">
      <c r="A318" s="63">
        <v>18.1</v>
      </c>
      <c r="B318" s="34" t="s">
        <v>336</v>
      </c>
      <c r="C318" s="35"/>
      <c r="D318" s="35">
        <v>5</v>
      </c>
      <c r="E318" s="61" t="s">
        <v>226</v>
      </c>
      <c r="F318" s="65">
        <v>3267.12</v>
      </c>
      <c r="G318" s="38"/>
      <c r="H318" s="38"/>
      <c r="I318" s="39" t="s">
        <v>36</v>
      </c>
      <c r="J318" s="40">
        <f t="shared" si="35"/>
        <v>1</v>
      </c>
      <c r="K318" s="38" t="s">
        <v>37</v>
      </c>
      <c r="L318" s="38" t="s">
        <v>4</v>
      </c>
      <c r="M318" s="41"/>
      <c r="N318" s="49"/>
      <c r="O318" s="49"/>
      <c r="P318" s="50"/>
      <c r="Q318" s="49"/>
      <c r="R318" s="49"/>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1">
        <f t="shared" si="36"/>
        <v>16335.6</v>
      </c>
      <c r="BB318" s="52">
        <f t="shared" si="37"/>
        <v>16335.6</v>
      </c>
      <c r="BC318" s="60" t="str">
        <f t="shared" si="38"/>
        <v>INR  Sixteen Thousand Three Hundred &amp; Thirty Five  and Paise Sixty Only</v>
      </c>
      <c r="IA318" s="21">
        <v>18.1</v>
      </c>
      <c r="IB318" s="64" t="s">
        <v>336</v>
      </c>
      <c r="ID318" s="21">
        <v>5</v>
      </c>
      <c r="IE318" s="22" t="s">
        <v>226</v>
      </c>
      <c r="IF318" s="22"/>
      <c r="IG318" s="22"/>
      <c r="IH318" s="22"/>
      <c r="II318" s="22"/>
    </row>
    <row r="319" spans="1:243" s="21" customFormat="1" ht="30" customHeight="1">
      <c r="A319" s="63">
        <v>18.11</v>
      </c>
      <c r="B319" s="34" t="s">
        <v>216</v>
      </c>
      <c r="C319" s="35"/>
      <c r="D319" s="35">
        <v>35</v>
      </c>
      <c r="E319" s="61" t="s">
        <v>225</v>
      </c>
      <c r="F319" s="65">
        <v>29.33</v>
      </c>
      <c r="G319" s="38"/>
      <c r="H319" s="38"/>
      <c r="I319" s="39" t="s">
        <v>36</v>
      </c>
      <c r="J319" s="40">
        <f t="shared" si="35"/>
        <v>1</v>
      </c>
      <c r="K319" s="38" t="s">
        <v>37</v>
      </c>
      <c r="L319" s="38" t="s">
        <v>4</v>
      </c>
      <c r="M319" s="41"/>
      <c r="N319" s="49"/>
      <c r="O319" s="49"/>
      <c r="P319" s="50"/>
      <c r="Q319" s="49"/>
      <c r="R319" s="49"/>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1">
        <f t="shared" si="36"/>
        <v>1026.55</v>
      </c>
      <c r="BB319" s="52">
        <f t="shared" si="37"/>
        <v>1026.55</v>
      </c>
      <c r="BC319" s="60" t="str">
        <f t="shared" si="38"/>
        <v>INR  One Thousand  &amp;Twenty Six  and Paise Fifty Five Only</v>
      </c>
      <c r="IA319" s="21">
        <v>18.11</v>
      </c>
      <c r="IB319" s="64" t="s">
        <v>216</v>
      </c>
      <c r="ID319" s="21">
        <v>35</v>
      </c>
      <c r="IE319" s="22" t="s">
        <v>225</v>
      </c>
      <c r="IF319" s="22"/>
      <c r="IG319" s="22"/>
      <c r="IH319" s="22"/>
      <c r="II319" s="22"/>
    </row>
    <row r="320" spans="1:243" s="21" customFormat="1" ht="50.25" customHeight="1">
      <c r="A320" s="63">
        <v>18.12</v>
      </c>
      <c r="B320" s="34" t="s">
        <v>217</v>
      </c>
      <c r="C320" s="35"/>
      <c r="D320" s="35">
        <v>12</v>
      </c>
      <c r="E320" s="61" t="s">
        <v>225</v>
      </c>
      <c r="F320" s="65">
        <v>422.32</v>
      </c>
      <c r="G320" s="38"/>
      <c r="H320" s="38"/>
      <c r="I320" s="39" t="s">
        <v>36</v>
      </c>
      <c r="J320" s="40">
        <f t="shared" si="35"/>
        <v>1</v>
      </c>
      <c r="K320" s="38" t="s">
        <v>37</v>
      </c>
      <c r="L320" s="38" t="s">
        <v>4</v>
      </c>
      <c r="M320" s="41"/>
      <c r="N320" s="49"/>
      <c r="O320" s="49"/>
      <c r="P320" s="50"/>
      <c r="Q320" s="49"/>
      <c r="R320" s="49"/>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1">
        <f t="shared" si="36"/>
        <v>5067.84</v>
      </c>
      <c r="BB320" s="52">
        <f t="shared" si="37"/>
        <v>5067.84</v>
      </c>
      <c r="BC320" s="60" t="str">
        <f t="shared" si="38"/>
        <v>INR  Five Thousand  &amp;Sixty Seven  and Paise Eighty Four Only</v>
      </c>
      <c r="IA320" s="21">
        <v>18.12</v>
      </c>
      <c r="IB320" s="64" t="s">
        <v>217</v>
      </c>
      <c r="ID320" s="21">
        <v>12</v>
      </c>
      <c r="IE320" s="22" t="s">
        <v>225</v>
      </c>
      <c r="IF320" s="22"/>
      <c r="IG320" s="22"/>
      <c r="IH320" s="22"/>
      <c r="II320" s="22"/>
    </row>
    <row r="321" spans="1:243" s="21" customFormat="1" ht="49.5" customHeight="1">
      <c r="A321" s="63">
        <v>18.13</v>
      </c>
      <c r="B321" s="34" t="s">
        <v>218</v>
      </c>
      <c r="C321" s="35"/>
      <c r="D321" s="35">
        <v>18</v>
      </c>
      <c r="E321" s="61" t="s">
        <v>225</v>
      </c>
      <c r="F321" s="65">
        <v>39.46</v>
      </c>
      <c r="G321" s="38"/>
      <c r="H321" s="38"/>
      <c r="I321" s="39" t="s">
        <v>36</v>
      </c>
      <c r="J321" s="40">
        <f t="shared" si="35"/>
        <v>1</v>
      </c>
      <c r="K321" s="38" t="s">
        <v>37</v>
      </c>
      <c r="L321" s="38" t="s">
        <v>4</v>
      </c>
      <c r="M321" s="41"/>
      <c r="N321" s="49"/>
      <c r="O321" s="49"/>
      <c r="P321" s="50"/>
      <c r="Q321" s="49"/>
      <c r="R321" s="49"/>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1">
        <f t="shared" si="36"/>
        <v>710.28</v>
      </c>
      <c r="BB321" s="52">
        <f t="shared" si="37"/>
        <v>710.28</v>
      </c>
      <c r="BC321" s="60" t="str">
        <f t="shared" si="38"/>
        <v>INR  Seven Hundred &amp; Ten  and Paise Twenty Eight Only</v>
      </c>
      <c r="IA321" s="21">
        <v>18.13</v>
      </c>
      <c r="IB321" s="64" t="s">
        <v>218</v>
      </c>
      <c r="ID321" s="21">
        <v>18</v>
      </c>
      <c r="IE321" s="22" t="s">
        <v>225</v>
      </c>
      <c r="IF321" s="22"/>
      <c r="IG321" s="22"/>
      <c r="IH321" s="22"/>
      <c r="II321" s="22"/>
    </row>
    <row r="322" spans="1:243" s="21" customFormat="1" ht="51" customHeight="1">
      <c r="A322" s="63">
        <v>18.14</v>
      </c>
      <c r="B322" s="34" t="s">
        <v>219</v>
      </c>
      <c r="C322" s="35"/>
      <c r="D322" s="35">
        <v>213</v>
      </c>
      <c r="E322" s="61" t="s">
        <v>227</v>
      </c>
      <c r="F322" s="65">
        <v>8.77</v>
      </c>
      <c r="G322" s="38"/>
      <c r="H322" s="38"/>
      <c r="I322" s="39" t="s">
        <v>36</v>
      </c>
      <c r="J322" s="40">
        <f t="shared" si="35"/>
        <v>1</v>
      </c>
      <c r="K322" s="38" t="s">
        <v>37</v>
      </c>
      <c r="L322" s="38" t="s">
        <v>4</v>
      </c>
      <c r="M322" s="41"/>
      <c r="N322" s="49"/>
      <c r="O322" s="49"/>
      <c r="P322" s="50"/>
      <c r="Q322" s="49"/>
      <c r="R322" s="49"/>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1">
        <f t="shared" si="36"/>
        <v>1868.01</v>
      </c>
      <c r="BB322" s="52">
        <f t="shared" si="37"/>
        <v>1868.01</v>
      </c>
      <c r="BC322" s="60" t="str">
        <f t="shared" si="38"/>
        <v>INR  One Thousand Eight Hundred &amp; Sixty Eight  and Paise One Only</v>
      </c>
      <c r="IA322" s="21">
        <v>18.14</v>
      </c>
      <c r="IB322" s="64" t="s">
        <v>219</v>
      </c>
      <c r="ID322" s="21">
        <v>213</v>
      </c>
      <c r="IE322" s="22" t="s">
        <v>227</v>
      </c>
      <c r="IF322" s="22"/>
      <c r="IG322" s="22"/>
      <c r="IH322" s="22"/>
      <c r="II322" s="22"/>
    </row>
    <row r="323" spans="1:243" s="21" customFormat="1" ht="65.25" customHeight="1">
      <c r="A323" s="63">
        <v>18.15</v>
      </c>
      <c r="B323" s="34" t="s">
        <v>220</v>
      </c>
      <c r="C323" s="35"/>
      <c r="D323" s="35">
        <v>9</v>
      </c>
      <c r="E323" s="61" t="s">
        <v>225</v>
      </c>
      <c r="F323" s="65">
        <v>3790.44</v>
      </c>
      <c r="G323" s="38"/>
      <c r="H323" s="38"/>
      <c r="I323" s="39" t="s">
        <v>36</v>
      </c>
      <c r="J323" s="40">
        <f t="shared" si="35"/>
        <v>1</v>
      </c>
      <c r="K323" s="38" t="s">
        <v>37</v>
      </c>
      <c r="L323" s="38" t="s">
        <v>4</v>
      </c>
      <c r="M323" s="41"/>
      <c r="N323" s="49"/>
      <c r="O323" s="49"/>
      <c r="P323" s="50"/>
      <c r="Q323" s="49"/>
      <c r="R323" s="49"/>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1">
        <f t="shared" si="36"/>
        <v>34113.96</v>
      </c>
      <c r="BB323" s="52">
        <f t="shared" si="37"/>
        <v>34113.96</v>
      </c>
      <c r="BC323" s="60" t="str">
        <f t="shared" si="38"/>
        <v>INR  Thirty Four Thousand One Hundred &amp; Thirteen  and Paise Ninety Six Only</v>
      </c>
      <c r="IA323" s="21">
        <v>18.15</v>
      </c>
      <c r="IB323" s="64" t="s">
        <v>220</v>
      </c>
      <c r="ID323" s="21">
        <v>9</v>
      </c>
      <c r="IE323" s="22" t="s">
        <v>225</v>
      </c>
      <c r="IF323" s="22"/>
      <c r="IG323" s="22"/>
      <c r="IH323" s="22"/>
      <c r="II323" s="22"/>
    </row>
    <row r="324" spans="1:243" s="21" customFormat="1" ht="33" customHeight="1">
      <c r="A324" s="63">
        <v>18.16</v>
      </c>
      <c r="B324" s="34" t="s">
        <v>221</v>
      </c>
      <c r="C324" s="35"/>
      <c r="D324" s="35">
        <v>40</v>
      </c>
      <c r="E324" s="61" t="s">
        <v>225</v>
      </c>
      <c r="F324" s="65">
        <v>124.86</v>
      </c>
      <c r="G324" s="38"/>
      <c r="H324" s="38"/>
      <c r="I324" s="39" t="s">
        <v>36</v>
      </c>
      <c r="J324" s="40">
        <f t="shared" si="35"/>
        <v>1</v>
      </c>
      <c r="K324" s="38" t="s">
        <v>37</v>
      </c>
      <c r="L324" s="38" t="s">
        <v>4</v>
      </c>
      <c r="M324" s="41"/>
      <c r="N324" s="49"/>
      <c r="O324" s="49"/>
      <c r="P324" s="50"/>
      <c r="Q324" s="49"/>
      <c r="R324" s="49"/>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1">
        <f t="shared" si="36"/>
        <v>4994.4</v>
      </c>
      <c r="BB324" s="52">
        <f t="shared" si="37"/>
        <v>4994.4</v>
      </c>
      <c r="BC324" s="60" t="str">
        <f t="shared" si="38"/>
        <v>INR  Four Thousand Nine Hundred &amp; Ninety Four  and Paise Forty Only</v>
      </c>
      <c r="IA324" s="21">
        <v>18.16</v>
      </c>
      <c r="IB324" s="64" t="s">
        <v>221</v>
      </c>
      <c r="ID324" s="21">
        <v>40</v>
      </c>
      <c r="IE324" s="22" t="s">
        <v>225</v>
      </c>
      <c r="IF324" s="22"/>
      <c r="IG324" s="22"/>
      <c r="IH324" s="22"/>
      <c r="II324" s="22"/>
    </row>
    <row r="325" spans="1:243" s="21" customFormat="1" ht="79.5" customHeight="1">
      <c r="A325" s="63">
        <v>18.17</v>
      </c>
      <c r="B325" s="34" t="s">
        <v>337</v>
      </c>
      <c r="C325" s="35"/>
      <c r="D325" s="35">
        <v>20</v>
      </c>
      <c r="E325" s="61" t="s">
        <v>226</v>
      </c>
      <c r="F325" s="65">
        <v>66.29</v>
      </c>
      <c r="G325" s="38"/>
      <c r="H325" s="38"/>
      <c r="I325" s="39" t="s">
        <v>36</v>
      </c>
      <c r="J325" s="40">
        <f t="shared" si="35"/>
        <v>1</v>
      </c>
      <c r="K325" s="38" t="s">
        <v>37</v>
      </c>
      <c r="L325" s="38" t="s">
        <v>4</v>
      </c>
      <c r="M325" s="41"/>
      <c r="N325" s="49"/>
      <c r="O325" s="49"/>
      <c r="P325" s="50"/>
      <c r="Q325" s="49"/>
      <c r="R325" s="49"/>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1">
        <f t="shared" si="36"/>
        <v>1325.8</v>
      </c>
      <c r="BB325" s="52">
        <f t="shared" si="37"/>
        <v>1325.8</v>
      </c>
      <c r="BC325" s="60" t="str">
        <f t="shared" si="38"/>
        <v>INR  One Thousand Three Hundred &amp; Twenty Five  and Paise Eighty Only</v>
      </c>
      <c r="IA325" s="21">
        <v>18.17</v>
      </c>
      <c r="IB325" s="64" t="s">
        <v>337</v>
      </c>
      <c r="ID325" s="21">
        <v>20</v>
      </c>
      <c r="IE325" s="22" t="s">
        <v>226</v>
      </c>
      <c r="IF325" s="22"/>
      <c r="IG325" s="22"/>
      <c r="IH325" s="22"/>
      <c r="II325" s="22"/>
    </row>
    <row r="326" spans="1:243" s="21" customFormat="1" ht="33" customHeight="1">
      <c r="A326" s="63">
        <v>18.18</v>
      </c>
      <c r="B326" s="34" t="s">
        <v>338</v>
      </c>
      <c r="C326" s="35"/>
      <c r="D326" s="35">
        <v>9</v>
      </c>
      <c r="E326" s="61" t="s">
        <v>225</v>
      </c>
      <c r="F326" s="65">
        <v>281.46</v>
      </c>
      <c r="G326" s="38"/>
      <c r="H326" s="38"/>
      <c r="I326" s="39" t="s">
        <v>36</v>
      </c>
      <c r="J326" s="40">
        <f t="shared" si="35"/>
        <v>1</v>
      </c>
      <c r="K326" s="38" t="s">
        <v>37</v>
      </c>
      <c r="L326" s="38" t="s">
        <v>4</v>
      </c>
      <c r="M326" s="41"/>
      <c r="N326" s="49"/>
      <c r="O326" s="49"/>
      <c r="P326" s="50"/>
      <c r="Q326" s="49"/>
      <c r="R326" s="49"/>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1">
        <f t="shared" si="36"/>
        <v>2533.14</v>
      </c>
      <c r="BB326" s="52">
        <f t="shared" si="37"/>
        <v>2533.14</v>
      </c>
      <c r="BC326" s="60" t="str">
        <f t="shared" si="38"/>
        <v>INR  Two Thousand Five Hundred &amp; Thirty Three  and Paise Fourteen Only</v>
      </c>
      <c r="IA326" s="21">
        <v>18.18</v>
      </c>
      <c r="IB326" s="64" t="s">
        <v>338</v>
      </c>
      <c r="ID326" s="21">
        <v>9</v>
      </c>
      <c r="IE326" s="22" t="s">
        <v>225</v>
      </c>
      <c r="IF326" s="22"/>
      <c r="IG326" s="22"/>
      <c r="IH326" s="22"/>
      <c r="II326" s="22"/>
    </row>
    <row r="327" spans="1:243" s="21" customFormat="1" ht="93.75" customHeight="1">
      <c r="A327" s="63">
        <v>18.19</v>
      </c>
      <c r="B327" s="34" t="s">
        <v>339</v>
      </c>
      <c r="C327" s="35"/>
      <c r="D327" s="35">
        <v>1000</v>
      </c>
      <c r="E327" s="61" t="s">
        <v>348</v>
      </c>
      <c r="F327" s="65">
        <v>0.31</v>
      </c>
      <c r="G327" s="38"/>
      <c r="H327" s="38"/>
      <c r="I327" s="39" t="s">
        <v>36</v>
      </c>
      <c r="J327" s="40">
        <f t="shared" si="35"/>
        <v>1</v>
      </c>
      <c r="K327" s="38" t="s">
        <v>37</v>
      </c>
      <c r="L327" s="38" t="s">
        <v>4</v>
      </c>
      <c r="M327" s="41"/>
      <c r="N327" s="49"/>
      <c r="O327" s="49"/>
      <c r="P327" s="50"/>
      <c r="Q327" s="49"/>
      <c r="R327" s="49"/>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1">
        <f t="shared" si="36"/>
        <v>310</v>
      </c>
      <c r="BB327" s="52">
        <f t="shared" si="37"/>
        <v>310</v>
      </c>
      <c r="BC327" s="60" t="str">
        <f t="shared" si="38"/>
        <v>INR  Three Hundred &amp; Ten  Only</v>
      </c>
      <c r="IA327" s="21">
        <v>18.19</v>
      </c>
      <c r="IB327" s="64" t="s">
        <v>339</v>
      </c>
      <c r="ID327" s="21">
        <v>1000</v>
      </c>
      <c r="IE327" s="22" t="s">
        <v>348</v>
      </c>
      <c r="IF327" s="22"/>
      <c r="IG327" s="22"/>
      <c r="IH327" s="22"/>
      <c r="II327" s="22"/>
    </row>
    <row r="328" spans="1:243" s="21" customFormat="1" ht="33" customHeight="1">
      <c r="A328" s="63">
        <v>18.2</v>
      </c>
      <c r="B328" s="34" t="s">
        <v>340</v>
      </c>
      <c r="C328" s="35"/>
      <c r="D328" s="35">
        <v>5</v>
      </c>
      <c r="E328" s="61" t="s">
        <v>222</v>
      </c>
      <c r="F328" s="65">
        <v>542.09</v>
      </c>
      <c r="G328" s="38"/>
      <c r="H328" s="38"/>
      <c r="I328" s="39" t="s">
        <v>36</v>
      </c>
      <c r="J328" s="40">
        <f t="shared" si="35"/>
        <v>1</v>
      </c>
      <c r="K328" s="38" t="s">
        <v>37</v>
      </c>
      <c r="L328" s="38" t="s">
        <v>4</v>
      </c>
      <c r="M328" s="41"/>
      <c r="N328" s="49"/>
      <c r="O328" s="49"/>
      <c r="P328" s="50"/>
      <c r="Q328" s="49"/>
      <c r="R328" s="49"/>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1">
        <f t="shared" si="36"/>
        <v>2710.45</v>
      </c>
      <c r="BB328" s="52">
        <f t="shared" si="37"/>
        <v>2710.45</v>
      </c>
      <c r="BC328" s="60" t="str">
        <f t="shared" si="38"/>
        <v>INR  Two Thousand Seven Hundred &amp; Ten  and Paise Forty Five Only</v>
      </c>
      <c r="IA328" s="21">
        <v>18.2</v>
      </c>
      <c r="IB328" s="64" t="s">
        <v>340</v>
      </c>
      <c r="ID328" s="21">
        <v>5</v>
      </c>
      <c r="IE328" s="22" t="s">
        <v>222</v>
      </c>
      <c r="IF328" s="22"/>
      <c r="IG328" s="22"/>
      <c r="IH328" s="22"/>
      <c r="II328" s="22"/>
    </row>
    <row r="329" spans="1:243" s="21" customFormat="1" ht="33" customHeight="1">
      <c r="A329" s="63">
        <v>18.21</v>
      </c>
      <c r="B329" s="34" t="s">
        <v>341</v>
      </c>
      <c r="C329" s="35"/>
      <c r="D329" s="35">
        <v>8</v>
      </c>
      <c r="E329" s="61" t="s">
        <v>58</v>
      </c>
      <c r="F329" s="65">
        <v>2549.41</v>
      </c>
      <c r="G329" s="38"/>
      <c r="H329" s="38"/>
      <c r="I329" s="39" t="s">
        <v>36</v>
      </c>
      <c r="J329" s="40">
        <f t="shared" si="35"/>
        <v>1</v>
      </c>
      <c r="K329" s="38" t="s">
        <v>37</v>
      </c>
      <c r="L329" s="38" t="s">
        <v>4</v>
      </c>
      <c r="M329" s="41"/>
      <c r="N329" s="49"/>
      <c r="O329" s="49"/>
      <c r="P329" s="50"/>
      <c r="Q329" s="49"/>
      <c r="R329" s="49"/>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1">
        <f t="shared" si="36"/>
        <v>20395.28</v>
      </c>
      <c r="BB329" s="52">
        <f t="shared" si="37"/>
        <v>20395.28</v>
      </c>
      <c r="BC329" s="60" t="str">
        <f t="shared" si="38"/>
        <v>INR  Twenty Thousand Three Hundred &amp; Ninety Five  and Paise Twenty Eight Only</v>
      </c>
      <c r="IA329" s="21">
        <v>18.21</v>
      </c>
      <c r="IB329" s="64" t="s">
        <v>341</v>
      </c>
      <c r="ID329" s="21">
        <v>8</v>
      </c>
      <c r="IE329" s="22" t="s">
        <v>58</v>
      </c>
      <c r="IF329" s="22"/>
      <c r="IG329" s="22"/>
      <c r="IH329" s="22"/>
      <c r="II329" s="22"/>
    </row>
    <row r="330" spans="1:243" s="21" customFormat="1" ht="78" customHeight="1">
      <c r="A330" s="63">
        <v>18.22</v>
      </c>
      <c r="B330" s="34" t="s">
        <v>342</v>
      </c>
      <c r="C330" s="35"/>
      <c r="D330" s="35">
        <v>6</v>
      </c>
      <c r="E330" s="61" t="s">
        <v>58</v>
      </c>
      <c r="F330" s="65">
        <v>3939.72</v>
      </c>
      <c r="G330" s="38"/>
      <c r="H330" s="38"/>
      <c r="I330" s="39" t="s">
        <v>36</v>
      </c>
      <c r="J330" s="40">
        <f t="shared" si="35"/>
        <v>1</v>
      </c>
      <c r="K330" s="38" t="s">
        <v>37</v>
      </c>
      <c r="L330" s="38" t="s">
        <v>4</v>
      </c>
      <c r="M330" s="41"/>
      <c r="N330" s="49"/>
      <c r="O330" s="49"/>
      <c r="P330" s="50"/>
      <c r="Q330" s="49"/>
      <c r="R330" s="49"/>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1">
        <f t="shared" si="36"/>
        <v>23638.32</v>
      </c>
      <c r="BB330" s="52">
        <f t="shared" si="37"/>
        <v>23638.32</v>
      </c>
      <c r="BC330" s="60" t="str">
        <f t="shared" si="38"/>
        <v>INR  Twenty Three Thousand Six Hundred &amp; Thirty Eight  and Paise Thirty Two Only</v>
      </c>
      <c r="IA330" s="21">
        <v>18.22</v>
      </c>
      <c r="IB330" s="64" t="s">
        <v>342</v>
      </c>
      <c r="ID330" s="21">
        <v>6</v>
      </c>
      <c r="IE330" s="22" t="s">
        <v>58</v>
      </c>
      <c r="IF330" s="22"/>
      <c r="IG330" s="22"/>
      <c r="IH330" s="22"/>
      <c r="II330" s="22"/>
    </row>
    <row r="331" spans="1:243" s="21" customFormat="1" ht="62.25" customHeight="1">
      <c r="A331" s="63">
        <v>18.23</v>
      </c>
      <c r="B331" s="34" t="s">
        <v>343</v>
      </c>
      <c r="C331" s="35"/>
      <c r="D331" s="35">
        <v>30</v>
      </c>
      <c r="E331" s="61" t="s">
        <v>58</v>
      </c>
      <c r="F331" s="65">
        <v>4447.22</v>
      </c>
      <c r="G331" s="38"/>
      <c r="H331" s="38"/>
      <c r="I331" s="39" t="s">
        <v>36</v>
      </c>
      <c r="J331" s="40">
        <f t="shared" si="35"/>
        <v>1</v>
      </c>
      <c r="K331" s="38" t="s">
        <v>37</v>
      </c>
      <c r="L331" s="38" t="s">
        <v>4</v>
      </c>
      <c r="M331" s="41"/>
      <c r="N331" s="49"/>
      <c r="O331" s="49"/>
      <c r="P331" s="50"/>
      <c r="Q331" s="49"/>
      <c r="R331" s="49"/>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1">
        <f t="shared" si="36"/>
        <v>133416.6</v>
      </c>
      <c r="BB331" s="52">
        <f t="shared" si="37"/>
        <v>133416.6</v>
      </c>
      <c r="BC331" s="60" t="str">
        <f t="shared" si="38"/>
        <v>INR  One Lakh Thirty Three Thousand Four Hundred &amp; Sixteen  and Paise Sixty Only</v>
      </c>
      <c r="IA331" s="21">
        <v>18.23</v>
      </c>
      <c r="IB331" s="64" t="s">
        <v>343</v>
      </c>
      <c r="ID331" s="21">
        <v>30</v>
      </c>
      <c r="IE331" s="22" t="s">
        <v>58</v>
      </c>
      <c r="IF331" s="22"/>
      <c r="IG331" s="22"/>
      <c r="IH331" s="22"/>
      <c r="II331" s="22"/>
    </row>
    <row r="332" spans="1:243" s="21" customFormat="1" ht="30" customHeight="1">
      <c r="A332" s="63">
        <v>18.24</v>
      </c>
      <c r="B332" s="34" t="s">
        <v>344</v>
      </c>
      <c r="C332" s="35"/>
      <c r="D332" s="35">
        <v>650</v>
      </c>
      <c r="E332" s="61" t="s">
        <v>223</v>
      </c>
      <c r="F332" s="65">
        <v>-42.96</v>
      </c>
      <c r="G332" s="38"/>
      <c r="H332" s="38"/>
      <c r="I332" s="39" t="s">
        <v>36</v>
      </c>
      <c r="J332" s="40">
        <f t="shared" si="35"/>
        <v>1</v>
      </c>
      <c r="K332" s="38" t="s">
        <v>37</v>
      </c>
      <c r="L332" s="38" t="s">
        <v>4</v>
      </c>
      <c r="M332" s="41"/>
      <c r="N332" s="49"/>
      <c r="O332" s="49"/>
      <c r="P332" s="50"/>
      <c r="Q332" s="49"/>
      <c r="R332" s="49"/>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1">
        <f t="shared" si="36"/>
        <v>-27924</v>
      </c>
      <c r="BB332" s="52">
        <f t="shared" si="37"/>
        <v>-27924</v>
      </c>
      <c r="BC332" s="60" t="str">
        <f t="shared" si="38"/>
        <v>INR Minus  Twenty Seven Thousand Nine Hundred &amp; Twenty Four  Only</v>
      </c>
      <c r="IA332" s="21">
        <v>18.24</v>
      </c>
      <c r="IB332" s="64" t="s">
        <v>344</v>
      </c>
      <c r="ID332" s="21">
        <v>650</v>
      </c>
      <c r="IE332" s="22" t="s">
        <v>223</v>
      </c>
      <c r="IF332" s="22"/>
      <c r="IG332" s="22"/>
      <c r="IH332" s="22"/>
      <c r="II332" s="22"/>
    </row>
    <row r="333" spans="1:55" ht="49.5" customHeight="1">
      <c r="A333" s="44" t="s">
        <v>38</v>
      </c>
      <c r="B333" s="45"/>
      <c r="C333" s="46"/>
      <c r="D333" s="56"/>
      <c r="E333" s="56"/>
      <c r="F333" s="56"/>
      <c r="G333" s="36"/>
      <c r="H333" s="47"/>
      <c r="I333" s="47"/>
      <c r="J333" s="47"/>
      <c r="K333" s="47"/>
      <c r="L333" s="48"/>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59">
        <f>SUM(BA13:BA332)</f>
        <v>4122143.53</v>
      </c>
      <c r="BB333" s="59">
        <f>SUM(BB13:BB332)</f>
        <v>4122143.53</v>
      </c>
      <c r="BC333" s="60" t="str">
        <f>SpellNumber($E$2,BB333)</f>
        <v>INR  Forty One Lakh Twenty Two Thousand One Hundred &amp; Forty Three  and Paise Fifty Three Only</v>
      </c>
    </row>
    <row r="334" spans="1:55" ht="42" customHeight="1">
      <c r="A334" s="24" t="s">
        <v>39</v>
      </c>
      <c r="B334" s="25"/>
      <c r="C334" s="26"/>
      <c r="D334" s="53"/>
      <c r="E334" s="54" t="s">
        <v>46</v>
      </c>
      <c r="F334" s="55"/>
      <c r="G334" s="27"/>
      <c r="H334" s="28"/>
      <c r="I334" s="28"/>
      <c r="J334" s="28"/>
      <c r="K334" s="29"/>
      <c r="L334" s="30"/>
      <c r="M334" s="31"/>
      <c r="N334" s="32"/>
      <c r="O334" s="21"/>
      <c r="P334" s="21"/>
      <c r="Q334" s="21"/>
      <c r="R334" s="21"/>
      <c r="S334" s="21"/>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57">
        <f>IF(ISBLANK(F334),0,IF(E334="Excess (+)",ROUND(BA333+(BA333*F334),2),IF(E334="Less (-)",ROUND(BA333+(BA333*F334*(-1)),2),IF(E334="At Par",BA333,0))))</f>
        <v>0</v>
      </c>
      <c r="BB334" s="58">
        <f>ROUND(BA334,0)</f>
        <v>0</v>
      </c>
      <c r="BC334" s="60" t="str">
        <f>SpellNumber($E$2,BB334)</f>
        <v>INR Zero Only</v>
      </c>
    </row>
    <row r="335" spans="1:55" ht="33" customHeight="1">
      <c r="A335" s="23" t="s">
        <v>40</v>
      </c>
      <c r="B335" s="23"/>
      <c r="C335" s="72" t="str">
        <f>SpellNumber($E$2,BB334)</f>
        <v>INR Zero Only</v>
      </c>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2"/>
      <c r="AY335" s="72"/>
      <c r="AZ335" s="72"/>
      <c r="BA335" s="72"/>
      <c r="BB335" s="72"/>
      <c r="BC335" s="72"/>
    </row>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9" ht="15"/>
    <row r="1820" ht="15"/>
    <row r="1822" ht="15"/>
    <row r="1824" ht="15"/>
    <row r="1825" ht="15"/>
    <row r="1826" ht="15"/>
    <row r="1828" ht="15"/>
    <row r="1830" ht="15"/>
    <row r="1831" ht="15"/>
    <row r="1832" ht="15"/>
    <row r="1833" ht="15"/>
    <row r="1834" ht="15"/>
    <row r="1835" ht="15"/>
    <row r="1836" ht="15"/>
    <row r="1837" ht="15"/>
    <row r="1839" ht="15"/>
    <row r="1840" ht="15"/>
    <row r="1841" ht="15"/>
    <row r="1842" ht="15"/>
    <row r="1843" ht="15"/>
    <row r="1844" ht="15"/>
    <row r="1845" ht="15"/>
    <row r="1847" ht="15"/>
    <row r="1848" ht="15"/>
    <row r="1849" ht="15"/>
    <row r="1850" ht="15"/>
    <row r="1851" ht="15"/>
    <row r="1852" ht="15"/>
    <row r="1853" ht="15"/>
    <row r="1854" ht="15"/>
    <row r="1855" ht="15"/>
    <row r="1856"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8" ht="15"/>
    <row r="1879" ht="15"/>
    <row r="1880" ht="15"/>
    <row r="1881" ht="15"/>
    <row r="1882" ht="15"/>
    <row r="1883" ht="15"/>
    <row r="1884" ht="15"/>
    <row r="1885" ht="15"/>
    <row r="1886" ht="15"/>
    <row r="1888" ht="15"/>
    <row r="1890" ht="15"/>
    <row r="1891" ht="15"/>
    <row r="1892" ht="15"/>
    <row r="1893" ht="15"/>
    <row r="1894" ht="15"/>
    <row r="1896" ht="15"/>
    <row r="1898" ht="15"/>
    <row r="1899" ht="15"/>
    <row r="1900" ht="15"/>
    <row r="1902" ht="15"/>
    <row r="1903" ht="15"/>
    <row r="1906" ht="15"/>
    <row r="1907" ht="15"/>
    <row r="1908" ht="15"/>
    <row r="1910" ht="15"/>
    <row r="1912" ht="15"/>
    <row r="1913" ht="15"/>
    <row r="1914" ht="15"/>
    <row r="1916" ht="15"/>
    <row r="1917" ht="15"/>
    <row r="1918" ht="15"/>
    <row r="1919" ht="15"/>
    <row r="1920" ht="15"/>
    <row r="1921" ht="15"/>
    <row r="1923" ht="15"/>
    <row r="1924" ht="15"/>
    <row r="1925" ht="15"/>
    <row r="1926" ht="15"/>
    <row r="1927" ht="15"/>
    <row r="1928" ht="15"/>
    <row r="1929" ht="15"/>
    <row r="1931" ht="15"/>
    <row r="1932" ht="15"/>
    <row r="1933" ht="15"/>
    <row r="1934" ht="15"/>
    <row r="1936" ht="15"/>
    <row r="1937" ht="15"/>
    <row r="1938" ht="15"/>
    <row r="1939" ht="15"/>
    <row r="1941" ht="15"/>
    <row r="1942" ht="15"/>
    <row r="1943" ht="15"/>
    <row r="1944" ht="15"/>
    <row r="1945" ht="15"/>
    <row r="1946" ht="15"/>
    <row r="1948" ht="15"/>
    <row r="1949" ht="15"/>
    <row r="1952" ht="15"/>
    <row r="1953" ht="15"/>
    <row r="1954" ht="15"/>
    <row r="1955" ht="15"/>
    <row r="1957" ht="15"/>
    <row r="1958" ht="15"/>
    <row r="1961" ht="15"/>
    <row r="1962" ht="15"/>
    <row r="1963" ht="15"/>
    <row r="1965" ht="15"/>
    <row r="1966" ht="15"/>
    <row r="1967" ht="15"/>
    <row r="1968" ht="15"/>
    <row r="1969" ht="15"/>
    <row r="1970" ht="15"/>
    <row r="1973" ht="15"/>
    <row r="1975" ht="15"/>
    <row r="1976" ht="15"/>
    <row r="1977" ht="15"/>
    <row r="1978" ht="15"/>
    <row r="1979" ht="15"/>
    <row r="1980" ht="15"/>
    <row r="1981"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9" ht="15"/>
    <row r="2010" ht="15"/>
    <row r="2012" ht="15"/>
    <row r="2014" ht="15"/>
    <row r="2015" ht="15"/>
    <row r="2016" ht="15"/>
    <row r="2017" ht="15"/>
    <row r="2018" ht="15"/>
    <row r="2019" ht="15"/>
    <row r="2020" ht="15"/>
    <row r="2021" ht="15"/>
    <row r="2023" ht="15"/>
    <row r="2024" ht="15"/>
    <row r="2025" ht="15"/>
    <row r="2026" ht="15"/>
    <row r="2027" ht="15"/>
    <row r="2029" ht="15"/>
    <row r="2030" ht="15"/>
    <row r="2031" ht="15"/>
    <row r="2032" ht="15"/>
    <row r="2034" ht="15"/>
    <row r="2035" ht="15"/>
    <row r="2036" ht="15"/>
    <row r="2037" ht="15"/>
    <row r="2038" ht="15"/>
    <row r="2039" ht="15"/>
    <row r="2041" ht="15"/>
    <row r="2042" ht="15"/>
    <row r="2044" ht="15"/>
    <row r="2045" ht="15"/>
    <row r="2046" ht="15"/>
    <row r="2047" ht="15"/>
    <row r="2048" ht="15"/>
    <row r="2050" ht="15"/>
    <row r="2052" ht="15"/>
    <row r="2054" ht="15"/>
    <row r="2055" ht="15"/>
    <row r="2056" ht="15"/>
    <row r="2058" ht="15"/>
    <row r="2059" ht="15"/>
    <row r="2060" ht="15"/>
    <row r="2062" ht="15"/>
    <row r="2063" ht="15"/>
    <row r="2064" ht="15"/>
    <row r="2065" ht="15"/>
    <row r="2066" ht="15"/>
    <row r="2067" ht="15"/>
    <row r="2068" ht="15"/>
    <row r="2069" ht="15"/>
    <row r="2070" ht="15"/>
    <row r="2071" ht="15"/>
    <row r="2073" ht="15"/>
    <row r="2075" ht="15"/>
    <row r="2077" ht="15"/>
    <row r="2078" ht="15"/>
    <row r="2079" ht="15"/>
    <row r="2080" ht="15"/>
    <row r="2081" ht="15"/>
    <row r="2082" ht="15"/>
    <row r="2084" ht="15"/>
    <row r="2086" ht="15"/>
    <row r="2087" ht="15"/>
    <row r="2088" ht="15"/>
    <row r="2089" ht="15"/>
    <row r="2090" ht="15"/>
    <row r="2091" ht="15"/>
    <row r="2093" ht="15"/>
    <row r="2094" ht="15"/>
    <row r="2096" ht="15"/>
    <row r="2097" ht="15"/>
    <row r="2098" ht="15"/>
    <row r="2100" ht="15"/>
    <row r="2101" ht="15"/>
    <row r="2103" ht="15"/>
    <row r="2104" ht="15"/>
    <row r="2105" ht="15"/>
    <row r="2107" ht="15"/>
    <row r="2108" ht="15"/>
    <row r="2109" ht="15"/>
    <row r="2110" ht="15"/>
    <row r="2111" ht="15"/>
    <row r="2112" ht="15"/>
    <row r="2113" ht="15"/>
    <row r="2114" ht="15"/>
    <row r="2115" ht="15"/>
    <row r="2116" ht="15"/>
    <row r="2118" ht="15"/>
    <row r="2119" ht="15"/>
    <row r="2120" ht="15"/>
    <row r="2121" ht="15"/>
    <row r="2123" ht="15"/>
    <row r="2124" ht="15"/>
    <row r="2125" ht="15"/>
    <row r="2126" ht="15"/>
    <row r="2127" ht="15"/>
    <row r="2128" ht="15"/>
    <row r="2130" ht="15"/>
    <row r="2131" ht="15"/>
    <row r="2132" ht="15"/>
    <row r="2133" ht="15"/>
    <row r="2135" ht="15"/>
    <row r="2136" ht="15"/>
    <row r="2137" ht="15"/>
    <row r="2139" ht="15"/>
    <row r="2140" ht="15"/>
    <row r="2141" ht="15"/>
    <row r="2143" ht="15"/>
    <row r="2144" ht="15"/>
    <row r="2146" ht="15"/>
    <row r="2147" ht="15"/>
    <row r="2149" ht="15"/>
    <row r="2150" ht="15"/>
    <row r="2151" ht="15"/>
    <row r="2153" ht="15"/>
    <row r="2154" ht="15"/>
    <row r="2155" ht="15"/>
    <row r="2156" ht="15"/>
    <row r="2157" ht="15"/>
    <row r="2158" ht="15"/>
    <row r="2160" ht="15"/>
    <row r="2161" ht="15"/>
    <row r="2163" ht="15"/>
    <row r="2164" ht="15"/>
    <row r="2165" ht="15"/>
    <row r="2167" ht="15"/>
    <row r="2168" ht="15"/>
    <row r="2169" ht="15"/>
    <row r="2170" ht="15"/>
    <row r="2171" ht="15"/>
    <row r="2172" ht="15"/>
    <row r="2173" ht="15"/>
    <row r="2174" ht="15"/>
    <row r="2176" ht="15"/>
    <row r="2177" ht="15"/>
    <row r="2178" ht="15"/>
    <row r="2180" ht="15"/>
    <row r="2183" ht="15"/>
    <row r="2184" ht="15"/>
    <row r="2186" ht="15"/>
    <row r="2187" ht="15"/>
    <row r="2188" ht="15"/>
    <row r="2190" ht="15"/>
    <row r="2191" ht="15"/>
    <row r="2192" ht="15"/>
    <row r="2193" ht="15"/>
    <row r="2195" ht="15"/>
    <row r="2196" ht="15"/>
    <row r="2197" ht="15"/>
    <row r="2199" ht="15"/>
    <row r="2201" ht="15"/>
    <row r="2203" ht="15"/>
    <row r="2204" ht="15"/>
    <row r="2205" ht="15"/>
    <row r="2207" ht="15"/>
    <row r="2208" ht="15"/>
    <row r="2209" ht="15"/>
    <row r="2210" ht="15"/>
    <row r="2212" ht="15"/>
    <row r="2214" ht="15"/>
    <row r="2216" ht="15"/>
    <row r="2218" ht="15"/>
    <row r="2219" ht="15"/>
    <row r="2220" ht="15"/>
    <row r="2222" ht="15"/>
    <row r="2223" ht="15"/>
    <row r="2224" ht="15"/>
    <row r="2225" ht="15"/>
    <row r="2226" ht="15"/>
    <row r="2228" ht="15"/>
    <row r="2229" ht="15"/>
    <row r="2231" ht="15"/>
    <row r="2232" ht="15"/>
    <row r="2233" ht="15"/>
    <row r="2234" ht="15"/>
    <row r="2235" ht="15"/>
    <row r="2236" ht="15"/>
    <row r="2237" ht="15"/>
    <row r="2238" ht="15"/>
    <row r="2239" ht="15"/>
    <row r="2240" ht="15"/>
    <row r="2241" ht="15"/>
    <row r="2242" ht="15"/>
    <row r="2243" ht="15"/>
    <row r="2245" ht="15"/>
    <row r="2246" ht="15"/>
    <row r="2247" ht="15"/>
    <row r="2249" ht="15"/>
    <row r="2252" ht="15"/>
    <row r="2253" ht="15"/>
    <row r="2255" ht="15"/>
    <row r="2256" ht="15"/>
    <row r="2257" ht="15"/>
    <row r="2259" ht="15"/>
    <row r="2260" ht="15"/>
    <row r="2262" ht="15"/>
    <row r="2264" ht="15"/>
    <row r="2266" ht="15"/>
    <row r="2268" ht="15"/>
    <row r="2270" ht="15"/>
    <row r="2271" ht="15"/>
    <row r="2272" ht="15"/>
    <row r="2273" ht="15"/>
    <row r="2274" ht="15"/>
    <row r="2275" ht="15"/>
    <row r="2277" ht="15"/>
    <row r="2278" ht="15"/>
    <row r="2279" ht="15"/>
    <row r="2280" ht="15"/>
    <row r="2282" ht="15"/>
    <row r="2283" ht="15"/>
    <row r="2284" ht="15"/>
    <row r="2285" ht="15"/>
    <row r="2287" ht="15"/>
    <row r="2288" ht="15"/>
    <row r="2289" ht="15"/>
    <row r="2290" ht="15"/>
    <row r="2292" ht="15"/>
    <row r="2293" ht="15"/>
    <row r="2295" ht="15"/>
    <row r="2296" ht="15"/>
    <row r="2297" ht="15"/>
    <row r="2298" ht="15"/>
    <row r="2299" ht="15"/>
    <row r="2301" ht="15"/>
    <row r="2302" ht="15"/>
    <row r="2303" ht="15"/>
    <row r="2304" ht="15"/>
    <row r="2305" ht="15"/>
    <row r="2306" ht="15"/>
    <row r="2308" ht="15"/>
    <row r="2309" ht="15"/>
    <row r="2310" ht="15"/>
    <row r="2311" ht="15"/>
    <row r="2312" ht="15"/>
    <row r="2313" ht="15"/>
    <row r="2314" ht="15"/>
    <row r="2315" ht="15"/>
    <row r="2316" ht="15"/>
    <row r="2317" ht="15"/>
    <row r="2319" ht="15"/>
    <row r="2320" ht="15"/>
    <row r="2321" ht="15"/>
    <row r="2322" ht="15"/>
    <row r="2323" ht="15"/>
    <row r="2324" ht="15"/>
    <row r="2325" ht="15"/>
    <row r="2326" ht="15"/>
    <row r="2327" ht="15"/>
    <row r="2328" ht="15"/>
    <row r="2329" ht="15"/>
    <row r="2330" ht="15"/>
    <row r="2331" ht="15"/>
    <row r="2332" ht="15"/>
    <row r="2333" ht="15"/>
    <row r="2334" ht="15"/>
    <row r="2336" ht="15"/>
    <row r="2337" ht="15"/>
    <row r="2338" ht="15"/>
    <row r="2339" ht="15"/>
    <row r="2340" ht="15"/>
    <row r="2341"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4" ht="15"/>
    <row r="2365" ht="15"/>
    <row r="2366" ht="15"/>
    <row r="2367" ht="15"/>
    <row r="2368" ht="15"/>
    <row r="2369" ht="15"/>
    <row r="2370" ht="15"/>
    <row r="2371" ht="15"/>
    <row r="2372" ht="15"/>
    <row r="2373" ht="15"/>
    <row r="2375" ht="15"/>
    <row r="2376" ht="15"/>
    <row r="2377" ht="15"/>
    <row r="2378" ht="15"/>
    <row r="2379" ht="15"/>
    <row r="2380" ht="15"/>
    <row r="2381" ht="15"/>
    <row r="2382" ht="15"/>
    <row r="2383" ht="15"/>
    <row r="2384" ht="15"/>
    <row r="2385" ht="15"/>
    <row r="2386" ht="15"/>
    <row r="2387" ht="15"/>
    <row r="2388"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3" ht="15"/>
    <row r="2414" ht="15"/>
    <row r="2415" ht="15"/>
    <row r="2416" ht="15"/>
    <row r="2418" ht="15"/>
    <row r="2419" ht="15"/>
    <row r="2420" ht="15"/>
    <row r="2421" ht="15"/>
    <row r="2423" ht="15"/>
    <row r="2424" ht="15"/>
    <row r="2425" ht="15"/>
    <row r="2428" ht="15"/>
    <row r="2429" ht="15"/>
    <row r="2430" ht="15"/>
    <row r="2431" ht="15"/>
    <row r="2433" ht="15"/>
    <row r="2435" ht="15"/>
    <row r="2436" ht="15"/>
    <row r="2437" ht="15"/>
    <row r="2439" ht="15"/>
    <row r="2441" ht="15"/>
    <row r="2442" ht="15"/>
    <row r="2444" ht="15"/>
    <row r="2446" ht="15"/>
    <row r="2447" ht="15"/>
    <row r="2448" ht="15"/>
    <row r="2451" ht="15"/>
    <row r="2453" ht="15"/>
    <row r="2454" ht="15"/>
    <row r="2455" ht="15"/>
    <row r="2456" ht="15"/>
    <row r="2457" ht="15"/>
    <row r="2458" ht="15"/>
    <row r="2459" ht="15"/>
    <row r="2461" ht="15"/>
    <row r="2463" ht="15"/>
    <row r="2464" ht="15"/>
    <row r="2466" ht="15"/>
    <row r="2467" ht="15"/>
    <row r="2468" ht="15"/>
    <row r="2470" ht="15"/>
    <row r="2471" ht="15"/>
    <row r="2473" ht="15"/>
    <row r="2474" ht="15"/>
    <row r="2475" ht="15"/>
    <row r="2476" ht="15"/>
    <row r="2478" ht="15"/>
    <row r="2480" ht="15"/>
    <row r="2481" ht="15"/>
    <row r="2482" ht="15"/>
    <row r="2483" ht="15"/>
    <row r="2485" ht="15"/>
    <row r="2486" ht="15"/>
    <row r="2488" ht="15"/>
    <row r="2489" ht="15"/>
    <row r="2490" ht="15"/>
    <row r="2491" ht="15"/>
    <row r="2492" ht="15"/>
    <row r="2494" ht="15"/>
    <row r="2496" ht="15"/>
    <row r="2497" ht="15"/>
    <row r="2499" ht="15"/>
    <row r="2500" ht="15"/>
    <row r="2501" ht="15"/>
    <row r="2502" ht="15"/>
  </sheetData>
  <sheetProtection password="8F23" sheet="1"/>
  <mergeCells count="143">
    <mergeCell ref="D302:BC302"/>
    <mergeCell ref="D304:BC304"/>
    <mergeCell ref="D305:BC305"/>
    <mergeCell ref="D308:BC308"/>
    <mergeCell ref="D76:BC76"/>
    <mergeCell ref="D170:BC170"/>
    <mergeCell ref="D199:BC199"/>
    <mergeCell ref="D78:BC78"/>
    <mergeCell ref="D80:BC80"/>
    <mergeCell ref="D82:BC82"/>
    <mergeCell ref="D14:BC14"/>
    <mergeCell ref="D16:BC16"/>
    <mergeCell ref="D17:BC17"/>
    <mergeCell ref="D20:BC20"/>
    <mergeCell ref="D22:BC22"/>
    <mergeCell ref="D23:BC23"/>
    <mergeCell ref="D25:BC25"/>
    <mergeCell ref="D31:BC31"/>
    <mergeCell ref="D32:BC32"/>
    <mergeCell ref="D34:BC34"/>
    <mergeCell ref="D36:BC36"/>
    <mergeCell ref="D38:BC38"/>
    <mergeCell ref="D40:BC40"/>
    <mergeCell ref="D43:BC43"/>
    <mergeCell ref="D44:BC44"/>
    <mergeCell ref="D46:BC46"/>
    <mergeCell ref="D49:BC49"/>
    <mergeCell ref="D51:BC51"/>
    <mergeCell ref="D54:BC54"/>
    <mergeCell ref="D55:BC55"/>
    <mergeCell ref="D56:BC56"/>
    <mergeCell ref="D58:BC58"/>
    <mergeCell ref="D62:BC62"/>
    <mergeCell ref="D63:BC63"/>
    <mergeCell ref="D66:BC66"/>
    <mergeCell ref="D67:BC67"/>
    <mergeCell ref="D69:BC69"/>
    <mergeCell ref="D72:BC72"/>
    <mergeCell ref="D73:BC73"/>
    <mergeCell ref="D74:BC74"/>
    <mergeCell ref="D85:BC85"/>
    <mergeCell ref="D87:BC87"/>
    <mergeCell ref="D90:BC90"/>
    <mergeCell ref="D92:BC92"/>
    <mergeCell ref="D94:BC94"/>
    <mergeCell ref="D96:BC96"/>
    <mergeCell ref="D98:BC98"/>
    <mergeCell ref="D100:BC100"/>
    <mergeCell ref="D102:BC102"/>
    <mergeCell ref="D104:BC104"/>
    <mergeCell ref="D106:BC106"/>
    <mergeCell ref="D108:BC108"/>
    <mergeCell ref="D109:BC109"/>
    <mergeCell ref="D111:BC111"/>
    <mergeCell ref="D114:BC114"/>
    <mergeCell ref="D116:BC116"/>
    <mergeCell ref="D121:BC121"/>
    <mergeCell ref="D122:BC122"/>
    <mergeCell ref="D124:BC124"/>
    <mergeCell ref="D127:BC127"/>
    <mergeCell ref="D128:BC128"/>
    <mergeCell ref="D130:BC130"/>
    <mergeCell ref="D132:BC132"/>
    <mergeCell ref="D134:BC134"/>
    <mergeCell ref="D137:BC137"/>
    <mergeCell ref="D139:BC139"/>
    <mergeCell ref="D141:BC141"/>
    <mergeCell ref="D143:BC143"/>
    <mergeCell ref="D147:BC147"/>
    <mergeCell ref="D150:BC150"/>
    <mergeCell ref="D152:BC152"/>
    <mergeCell ref="D154:BC154"/>
    <mergeCell ref="D155:BC155"/>
    <mergeCell ref="D160:BC160"/>
    <mergeCell ref="D162:BC162"/>
    <mergeCell ref="D166:BC166"/>
    <mergeCell ref="D168:BC168"/>
    <mergeCell ref="D172:BC172"/>
    <mergeCell ref="D175:BC175"/>
    <mergeCell ref="D181:BC181"/>
    <mergeCell ref="D182:BC182"/>
    <mergeCell ref="D186:BC186"/>
    <mergeCell ref="D189:BC189"/>
    <mergeCell ref="D190:BC190"/>
    <mergeCell ref="D192:BC192"/>
    <mergeCell ref="D194:BC194"/>
    <mergeCell ref="D195:BC195"/>
    <mergeCell ref="D197:BC197"/>
    <mergeCell ref="D201:BC201"/>
    <mergeCell ref="D202:BC202"/>
    <mergeCell ref="D204:BC204"/>
    <mergeCell ref="D205:BC205"/>
    <mergeCell ref="D207:BC207"/>
    <mergeCell ref="D208:BC208"/>
    <mergeCell ref="D210:BC210"/>
    <mergeCell ref="D211:BC211"/>
    <mergeCell ref="D213:BC213"/>
    <mergeCell ref="D214:BC214"/>
    <mergeCell ref="D216:BC216"/>
    <mergeCell ref="D217:BC217"/>
    <mergeCell ref="D219:BC219"/>
    <mergeCell ref="D221:BC221"/>
    <mergeCell ref="D224:BC224"/>
    <mergeCell ref="D225:BC225"/>
    <mergeCell ref="D227:BC227"/>
    <mergeCell ref="D229:BC229"/>
    <mergeCell ref="D265:BC265"/>
    <mergeCell ref="D231:BC231"/>
    <mergeCell ref="D232:BC232"/>
    <mergeCell ref="D238:BC238"/>
    <mergeCell ref="D241:BC241"/>
    <mergeCell ref="D245:BC245"/>
    <mergeCell ref="D247:BC247"/>
    <mergeCell ref="D274:BC274"/>
    <mergeCell ref="D276:BC276"/>
    <mergeCell ref="D278:BC278"/>
    <mergeCell ref="D281:BC281"/>
    <mergeCell ref="D282:BC282"/>
    <mergeCell ref="D252:BC252"/>
    <mergeCell ref="D254:BC254"/>
    <mergeCell ref="D255:BC255"/>
    <mergeCell ref="D257:BC257"/>
    <mergeCell ref="D259:BC259"/>
    <mergeCell ref="C335:BC335"/>
    <mergeCell ref="B8:BC8"/>
    <mergeCell ref="D13:BC13"/>
    <mergeCell ref="A9:BC9"/>
    <mergeCell ref="D284:BC284"/>
    <mergeCell ref="D286:BC286"/>
    <mergeCell ref="D287:BC287"/>
    <mergeCell ref="D289:BC289"/>
    <mergeCell ref="D290:BC290"/>
    <mergeCell ref="D292:BC292"/>
    <mergeCell ref="A1:L1"/>
    <mergeCell ref="A4:BC4"/>
    <mergeCell ref="A5:BC5"/>
    <mergeCell ref="A6:BC6"/>
    <mergeCell ref="A7:BC7"/>
    <mergeCell ref="D300:BC300"/>
    <mergeCell ref="D293:BC293"/>
    <mergeCell ref="D296:BC296"/>
    <mergeCell ref="D298:BC298"/>
    <mergeCell ref="D272:BC272"/>
  </mergeCells>
  <dataValidations count="34">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34">
      <formula1>IF(E334="Select",-1,IF(E334="At Par",0,0))</formula1>
      <formula2>IF(E334="Select",-1,IF(E334="At Par",0,0.99))</formula2>
    </dataValidation>
    <dataValidation type="list" allowBlank="1" showErrorMessage="1" sqref="E33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4">
      <formula1>0</formula1>
      <formula2>IF(#REF!&lt;&gt;"Select",99.9,0)</formula2>
    </dataValidation>
    <dataValidation allowBlank="1" showInputMessage="1" showErrorMessage="1" promptTitle="Units" prompt="Please enter Units in text" sqref="D15:E15 D18:E19 D21:E21 D24:E24 D26:E30 D33:E33 D35:E35 D37:E37 D39:E39 D41:E42 D45:E45 D47:E48 D50:E50 D52:E53 D57:E57 D59:E61 D64:E65 D68:E68 D70:E71 D309:E332 D79:E79 D81:E81 D83:E84 D86:E86 D88:E89 D91:E91 D93:E93 D95:E95 D97:E97 D99:E99 D101:E101 D103:E103 D105:E105 D107:E107 D110:E110 D112:E113 D115:E115 D117:E120 D123:E123 D125:E126 D129:E129 D131:E131 D133:E133 D135:E136 D138:E138 D140:E140 D142:E142 D144:E146 D148:E149 D151:E151 D153:E153 D156:E159 D161:E161 D163:E165 D167:E167 D77:E77 D173:E174 D176:E180 D183:E185 D187:E188 D191:E191 D193:E193 D196:E196 D171:E171 D203:E203 D206:E206 D209:E209 D212:E212 D215:E215 D218:E218 D220:E220 D222:E223 D226:E226 D228:E228 D230:E230 D233:E237 D239:E240 D242:E244 D246:E246 D248:E251 D253:E253 D256:E256 D258:E258 D260:E264 D266:E271 D273:E273 D275:E275 D277:E277 D279:E280 D283:E283 D285:E285 D288:E288 D291:E291 D294:E295 D297:E297 D299:E299 D301:E301 D303:E303 D306:E307 D75:E75">
      <formula1>0</formula1>
      <formula2>0</formula2>
    </dataValidation>
    <dataValidation allowBlank="1" showInputMessage="1" showErrorMessage="1" promptTitle="Units" prompt="Please enter Units in text" sqref="D169:E169 D198:E198 D200:E200">
      <formula1>0</formula1>
      <formula2>0</formula2>
    </dataValidation>
    <dataValidation type="decimal" allowBlank="1" showInputMessage="1" showErrorMessage="1" promptTitle="Quantity" prompt="Please enter the Quantity for this item. " errorTitle="Invalid Entry" error="Only Numeric Values are allowed. " sqref="F15 F18:F19 F21 F24 F26:F30 F33 F35 F37 F39 F41:F42 F45 F47:F48 F50 F52:F53 F57 F59:F61 F64:F65 F68 F70:F71 F309:F332 F79 F81 F83:F84 F86 F88:F89 F91 F93 F95 F97 F99 F101 F103 F105 F107 F110 F112:F113 F115 F117:F120 F123 F125:F126 F129 F131 F133 F135:F136 F138 F140 F142 F144:F146 F148:F149 F151 F153 F156:F159 F161 F163:F165 F167 F77 F173:F174 F176:F180 F183:F185 F187:F188 F191 F193 F196 F171 F203 F206 F209 F212 F215 F218 F220 F222:F223 F226 F228 F230 F233:F237 F239:F240 F242:F244 F246 F248:F251 F253 F256 F258 F260:F264 F266:F271 F273 F275 F277 F279:F280 F283 F285 F288 F291 F294:F295 F297 F299 F301 F303 F306:F307 F75">
      <formula1>0</formula1>
      <formula2>999999999999999</formula2>
    </dataValidation>
    <dataValidation type="decimal" allowBlank="1" showInputMessage="1" showErrorMessage="1" promptTitle="Quantity" prompt="Please enter the Quantity for this item. " errorTitle="Invalid Entry" error="Only Numeric Values are allowed. " sqref="F169 F198 F200">
      <formula1>0</formula1>
      <formula2>999999999999999</formula2>
    </dataValidation>
    <dataValidation type="list" allowBlank="1" showErrorMessage="1" sqref="D13:D14 K15 D16:D17 K18:K19 D20 K21 D22:D23 K24 D25 K26:K30 D31:D32 K33 D34 K35 D36 K37 D38 K39 D40 K41:K42 D43:D44 K45 D46 K47:K48 D49 K50 D51 K52:K53 D54:D56 K57 D58 K59:K61 D62:D63 K64:K65 D66:D67 K68 D69 K70:K71 D72:D74 D308 D78 K79 D80 K81 D82 K83:K84 D85 K86 D87 K88:K89 D90 K91 D92 K93 D94 K95 D96 K97 D98 K99 D100 K101 D102 K103 D104 K105 D106 K107 D108:D109 K110 D111 K112:K113 D114 K115 D116 K117:K120 D121:D122 K123 D124 K125:K126 D127:D128 K129 D130 K131 D132 K133 D134 K135:K136 D137 K138 D139 K140 D141 K142 D143 K144:K146 D147 K148:K149 D150 K151">
      <formula1>"Partial Conversion,Full Conversion"</formula1>
      <formula2>0</formula2>
    </dataValidation>
    <dataValidation type="list" allowBlank="1" showErrorMessage="1" sqref="D152 K153 D154:D155 K156:K159 D160 K161 D162 K163:K165 D166 K167 D168 D76 D172 K173:K174 D175 K176:K180 D181:D182 K183:K185 D186 K187:K188 D189:D190 K191 D192 K193 D194:D195 K196 D197 D170 D201:D202 K203 D204:D205 K206 D207:D208 K209 D210:D211 K212 D213:D214 K215 D216:D217 K218 D219 K220 D221 K222:K223 D224:D225 K226 D227 K228 D229 K230 D231:D232 K233:K237 D238 K239:K240 D241 K242:K244 D245 K246 D247 K248:K251 D252 K253 D254:D255 K256 D257 K258 D259 K260:K264 D265 K266:K271 D272 K273 D274 K275 D276 K277 D278 K279:K280 D281:D282 K283 D284 K285 D286:D287 K288 D289:D290 K291 D292:D293 K294:K295 D296 K297 D298 K299 D300 K301 D302 K303 D304:D305 K306:K307 K309:K332 K75">
      <formula1>"Partial Conversion,Full Conversion"</formula1>
      <formula2>0</formula2>
    </dataValidation>
    <dataValidation type="list" allowBlank="1" showErrorMessage="1" sqref="K77 K169 K171 K198 K200 D19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1:H21 G24:H24 G26:H30 G33:H33 G35:H35 G37:H37 G39:H39 G41:H42 G45:H45 G47:H48 G50:H50 G52:H53 G57:H57 G59:H61 G64:H65 G68:H68 G70:H71 G309:H332 G79:H79 G81:H81 G83:H84 G86:H86 G88:H89 G91:H91 G93:H93 G95:H95 G97:H97 G99:H99 G101:H101 G103:H103 G105:H105 G107:H107 G110:H110 G112:H113 G115:H115 G117:H120 G123:H123 G125:H126 G129:H129 G131:H131 G133:H133 G135:H136 G138:H138 G140:H140 G142:H142 G144:H146 G148:H149 G151:H151 G153:H153 G156:H159 G161:H161 G163:H165 G167:H167 G77:H77 G173:H174 G176:H180 G183:H185 G187:H188 G191:H191 G193:H193 G196:H196 G171:H171 G203:H203 G206:H206 G209:H209 G212:H212 G215:H215 G218:H218 G220:H220 G222:H223 G226:H226 G228:H228 G230:H230 G233:H237 G239:H240 G242:H244 G246:H246 G248:H251 G253:H253 G256:H256 G258:H258 G260:H264 G266:H271 G273:H273 G275:H275 G277:H277 G279:H280 G283:H283 G285:H285 G288:H288 G291:H291 G294:H295 G297:H297 G299:H299 G301:H301 G303:H303 G306:H307 G75:H7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9:H169 G198:H198 G200:H200">
      <formula1>0</formula1>
      <formula2>999999999999999</formula2>
    </dataValidation>
    <dataValidation allowBlank="1" showInputMessage="1" showErrorMessage="1" promptTitle="Addition / Deduction" prompt="Please Choose the correct One" sqref="J15 J18:J19 J21 J24 J26:J30 J33 J35 J37 J39 J41:J42 J45 J47:J48 J50 J52:J53 J57 J59:J61 J64:J65 J68 J70:J71 J309:J332 J79 J81 J83:J84 J86 J88:J89 J91 J93 J95 J97 J99 J101 J103 J105 J107 J110 J112:J113 J115 J117:J120 J123 J125:J126 J129 J131 J133 J135:J136 J138 J140 J142 J144:J146 J148:J149 J151 J153 J156:J159 J161 J163:J165 J167 J77 J173:J174 J176:J180 J183:J185 J187:J188 J191 J193 J196 J171 J203 J206 J209 J212 J215 J218 J220 J222:J223 J226 J228 J230 J233:J237 J239:J240 J242:J244 J246 J248:J251 J253 J256 J258 J260:J264 J266:J271 J273 J275 J277 J279:J280 J283 J285 J288 J291 J294:J295 J297 J299 J301 J303 J306:J307 J75">
      <formula1>0</formula1>
      <formula2>0</formula2>
    </dataValidation>
    <dataValidation allowBlank="1" showInputMessage="1" showErrorMessage="1" promptTitle="Addition / Deduction" prompt="Please Choose the correct One" sqref="J169 J198 J200">
      <formula1>0</formula1>
      <formula2>0</formula2>
    </dataValidation>
    <dataValidation type="list" showErrorMessage="1" sqref="I15 I18:I19 I21 I24 I26:I30 I33 I35 I37 I39 I41:I42 I45 I47:I48 I50 I52:I53 I57 I59:I61 I64:I65 I68 I70:I71 I309:I332 I79 I81 I83:I84 I86 I88:I89 I91 I93 I95 I97 I99 I101 I103 I105 I107 I110 I112:I113 I115 I117:I120 I123 I125:I126 I129 I131 I133 I135:I136 I138 I140 I142 I144:I146 I148:I149 I151 I153 I156:I159 I161 I163:I165 I167 I77 I173:I174 I176:I180 I183:I185 I187:I188 I191 I193 I196 I171 I203 I206 I209 I212 I215 I218 I220 I222:I223 I226 I228 I230 I233:I237 I239:I240 I242:I244 I246 I248:I251 I253 I256 I258 I260:I264 I266:I271 I273 I275 I277 I279:I280 I283 I285 I288 I291 I294:I295 I297 I299 I301 I303 I306:I307 I75">
      <formula1>"Excess(+),Less(-)"</formula1>
      <formula2>0</formula2>
    </dataValidation>
    <dataValidation type="list" showErrorMessage="1" sqref="I169 I198 I20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1:O21 N24:O24 N26:O30 N33:O33 N35:O35 N37:O37 N39:O39 N41:O42 N45:O45 N47:O48 N50:O50 N52:O53 N57:O57 N59:O61 N64:O65 N68:O68 N70:O71 N309:O332 N79:O79 N81:O81 N83:O84 N86:O86 N88:O89 N91:O91 N93:O93 N95:O95 N97:O97 N99:O99 N101:O101 N103:O103 N105:O105 N107:O107 N110:O110 N112:O113 N115:O115 N117:O120 N123:O123 N125:O126 N129:O129 N131:O131 N133:O133 N135:O136 N138:O138 N140:O140 N142:O142 N144:O146 N148:O149 N151:O151 N153:O153 N156:O159 N161:O161 N163:O165 N167:O167 N77:O77 N173:O174 N176:O180 N183:O185 N187:O188 N191:O191 N193:O193 N196:O196 N171:O171 N203:O203 N206:O206 N209:O209 N212:O212 N215:O215 N218:O218 N220:O220 N222:O223 N226:O226 N228:O228 N230:O230 N233:O237 N239:O240 N242:O244 N246:O246 N248:O251 N253:O253 N256:O256 N258:O258 N260:O264 N266:O271 N273:O273 N275:O275 N277:O277 N279:O280 N283:O283 N285:O285 N288:O288 N291:O291 N294:O295 N297:O297 N299:O299 N301:O301 N303:O303 N306:O307 N75:O7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69:O169 N198:O198 N200:O20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1 R24 R26:R30 R33 R35 R37 R39 R41:R42 R45 R47:R48 R50 R52:R53 R57 R59:R61 R64:R65 R68 R70:R71 R309:R332 R79 R81 R83:R84 R86 R88:R89 R91 R93 R95 R97 R99 R101 R103 R105 R107 R110 R112:R113 R115 R117:R120 R123 R125:R126 R129 R131 R133 R135:R136 R138 R140 R142 R144:R146 R148:R149 R151 R153 R156:R159 R161 R163:R165 R167 R77 R173:R174 R176:R180 R183:R185 R187:R188 R191 R193 R196 R171 R203 R206 R209 R212 R215 R218 R220 R222:R223 R226 R228 R230 R233:R237 R239:R240 R242:R244 R246 R248:R251 R253 R256 R258 R260:R264 R266:R271 R273 R275 R277 R279:R280 R283 R285 R288 R291 R294:R295 R297 R299 R301 R303 R306:R307 R7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9 R198 R20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1 Q24 Q26:Q30 Q33 Q35 Q37 Q39 Q41:Q42 Q45 Q47:Q48 Q50 Q52:Q53 Q57 Q59:Q61 Q64:Q65 Q68 Q70:Q71 Q309:Q332 Q79 Q81 Q83:Q84 Q86 Q88:Q89 Q91 Q93 Q95 Q97 Q99 Q101 Q103 Q105 Q107 Q110 Q112:Q113 Q115 Q117:Q120 Q123 Q125:Q126 Q129 Q131 Q133 Q135:Q136 Q138 Q140 Q142 Q144:Q146 Q148:Q149 Q151 Q153 Q156:Q159 Q161 Q163:Q165 Q167 Q77 Q173:Q174 Q176:Q180 Q183:Q185 Q187:Q188 Q191 Q193 Q196 Q171 Q203 Q206 Q209 Q212 Q215 Q218 Q220 Q222:Q223 Q226 Q228 Q230 Q233:Q237 Q239:Q240 Q242:Q244 Q246 Q248:Q251 Q253 Q256 Q258 Q260:Q264 Q266:Q271 Q273 Q275 Q277 Q279:Q280 Q283 Q285 Q288 Q291 Q294:Q295 Q297 Q299 Q301 Q303 Q306:Q307 Q7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9 Q198 Q20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1 M24 M26:M30 M33 M35 M37 M39 M41:M42 M45 M47:M48 M50 M52:M53 M57 M59:M61 M64:M65 M68 M70:M71 M309:M332 M79 M81 M83:M84 M86 M88:M89 M91 M93 M95 M97 M99 M101 M103 M105 M107 M110 M112:M113 M115 M117:M120 M123 M125:M126 M129 M131 M133 M135:M136 M138 M140 M142 M144:M146 M148:M149 M151 M153 M156:M159 M161 M163:M165 M167 M77 M173:M174 M176:M180 M183:M185 M187:M188 M191 M193 M196 M171 M203 M206 M209 M212 M215 M218 M220 M222:M223 M226 M228 M230 M233:M237 M239:M240 M242:M244 M246 M248:M251 M253 M256 M258 M260:M264 M266:M271 M273 M275 M277 M279:M280 M283 M285 M288 M291 M294:M295 M297 M299 M301 M303 M306:M307 M7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9 M198 M200">
      <formula1>0</formula1>
      <formula2>999999999999999</formula2>
    </dataValidation>
    <dataValidation type="list" allowBlank="1" showInputMessage="1" showErrorMessage="1" sqref="L327 L328 L329 L33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formula1>"INR"</formula1>
    </dataValidation>
    <dataValidation type="list" allowBlank="1" showInputMessage="1" showErrorMessage="1" sqref="L309 L310 L311 L312 L313 L314 L315 L316 L317 L318 L319 L320 L321 L322 L323 L324 L325 L326 L332 L33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32">
      <formula1>0</formula1>
      <formula2>0</formula2>
    </dataValidation>
    <dataValidation type="decimal" allowBlank="1" showErrorMessage="1" errorTitle="Invalid Entry" error="Only Numeric Values are allowed. " sqref="A13:A332">
      <formula1>0</formula1>
      <formula2>999999999999999</formula2>
    </dataValidation>
  </dataValidations>
  <printOptions/>
  <pageMargins left="0.8267716535433072" right="0.1968503937007874" top="0.7480314960629921" bottom="0.7480314960629921" header="0.5118110236220472" footer="0.5118110236220472"/>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75" t="s">
        <v>41</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2021-03-16T10:48:46Z</cp:lastPrinted>
  <dcterms:created xsi:type="dcterms:W3CDTF">2009-01-30T06:42:42Z</dcterms:created>
  <dcterms:modified xsi:type="dcterms:W3CDTF">2021-03-26T10:19:27Z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