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'BoQ1'!$A$11:$BC$277</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'BoQ1'!$A$1:$BC$277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<sst xmlns="http://schemas.openxmlformats.org/spreadsheetml/2006/main" count="1893" uniqueCount="555">
  <si>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</si>
  <si>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</si>
  <si>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</si>
  <si>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</si>
  <si>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</si>
  <si>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</si>
  <si>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</si>
  <si>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</si>
  <si>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</si>
  <si>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</si>
  <si>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</si>
  <si>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</si>
  <si>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</si>
  <si>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</si>
  <si>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</si>
  <si>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</si>
  <si>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</si>
  <si>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</si>
  <si>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</si>
  <si>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</si>
  <si>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</si>
  <si>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</si>
  <si>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</si>
  <si>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</si>
  <si>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</si>
  <si>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</si>
  <si>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</si>
  <si>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</si>
  <si>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</si>
  <si>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</si>
  <si>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</si>
  <si>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</si>
  <si>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</si>
  <si>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</si>
  <si>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</si>
  <si>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</si>
  <si>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</si>
  <si>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</si>
  <si>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</si>
  <si>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</si>
  <si>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</si>
  <si>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</si>
  <si>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</si>
  <si>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</si>
  <si>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</si>
  <si>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</si>
  <si>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</si>
  <si>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</si>
  <si>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</si>
  <si>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</si>
  <si>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</si>
  <si>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</si>
  <si>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</si>
  <si>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</si>
  <si>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</si>
  <si>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</si>
  <si>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</si>
  <si>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</si>
  <si>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</si>
  <si>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</si>
  <si>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</si>
  <si>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</si>
  <si>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</si>
  <si>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</si>
  <si>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</si>
  <si>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</si>
  <si>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</si>
  <si>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</si>
  <si>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</si>
  <si>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</si>
  <si>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</si>
  <si>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MASONRY WORK</t>
  </si>
  <si>
    <t>ROOFING</t>
  </si>
  <si>
    <t>metre</t>
  </si>
  <si>
    <t>Tender Inviting Authority: Superintending Engineer, IWD, IIT, Kanpur</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</si>
  <si>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</si>
  <si>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Half brick masonry with common burnt clay F.P.S. (non modular) bricks of class designation 7.5 in superstructure above plinth level up to floor V level.</t>
  </si>
  <si>
    <t>Cement mortar 1:4 (1 cement :4 coarse sand)</t>
  </si>
  <si>
    <t>WOOD AND PVC WORK</t>
  </si>
  <si>
    <t>125 mm</t>
  </si>
  <si>
    <t>6 mm cement plaster of mix :</t>
  </si>
  <si>
    <t>1:3 (1 cement : 3 fine sand)</t>
  </si>
  <si>
    <t>Painting with synthetic enamel paint of approved brand and manufacture to give an even shade :</t>
  </si>
  <si>
    <t>Two or more coats on new work</t>
  </si>
  <si>
    <t>MINOR CIVIL MAINTENANCE WORK:</t>
  </si>
  <si>
    <t>Shelves (Cast in situ)</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</si>
  <si>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</si>
  <si>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</si>
  <si>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</si>
  <si>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over 0.50 sqm</t>
  </si>
  <si>
    <t>Providing wood work in frames of doors, windows, clerestory windows and other frames, wrought framed and fixed in position with hold fast lugs or with dash fasteners of required dia &amp; length (hold fast lugs or dash fastener shall be paid for separately).</t>
  </si>
  <si>
    <t>Sal wood</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</si>
  <si>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</si>
  <si>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</si>
  <si>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</si>
  <si>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</si>
  <si>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</si>
  <si>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</si>
  <si>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</si>
  <si>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</si>
  <si>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</si>
  <si>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</si>
  <si>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</si>
  <si>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</si>
  <si>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</si>
  <si>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</si>
  <si>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Float glass panes of nominal thickness 4 mm (weight not less than 10kg/sqm)</t>
  </si>
  <si>
    <t>DISMANTLING AND DEMOLISHING</t>
  </si>
  <si>
    <t>Dismantling doors, windows and clerestory windows (steel or wood) shutter including chowkhats, architrave, holdfasts etc. complete and stacking within 50 metres lead :</t>
  </si>
  <si>
    <t>SANITARY INSTALLATIONS</t>
  </si>
  <si>
    <t>Providing and fixing 600x450 mm beveled edge mirror of superior glass (of approved quality) complete with 6 mm thick hard board ground fixed to wooden cleats with C.P. brass screws and washers complete.</t>
  </si>
  <si>
    <t>WATER SUPPLY</t>
  </si>
  <si>
    <t>Providing and fixing G.I. pipes complete with G.I. fittings and clamps, i/c cutting and making good the walls etc. Internal work - Exposed on wall</t>
  </si>
  <si>
    <t>15 mm dia nominal bore</t>
  </si>
  <si>
    <t>20 mm dia nominal bore</t>
  </si>
  <si>
    <t>Providing and fixing gun metal gate valve with C.I. wheel of approved quality (screwed end) :</t>
  </si>
  <si>
    <t>20 mm nominal bore</t>
  </si>
  <si>
    <t>15 mm nominal bore</t>
  </si>
  <si>
    <t>Providing and fixing C.P. brass long body bib cock of approved quality conforming to IS standards and weighing not less than 690 gms.</t>
  </si>
  <si>
    <t>Providing and fixing C.P. brass stop cock (concealed) of standard design and of approved make conforming to IS:8931.</t>
  </si>
  <si>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</si>
  <si>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</si>
  <si>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</si>
  <si>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</si>
  <si>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</si>
  <si>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</si>
  <si>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</si>
  <si>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</si>
  <si>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</si>
  <si>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</si>
  <si>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</si>
  <si>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</si>
  <si>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</si>
  <si>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</si>
  <si>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</si>
  <si>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</si>
  <si>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</si>
  <si>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</si>
  <si>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</si>
  <si>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</si>
  <si>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</si>
  <si>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</si>
  <si>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</si>
  <si>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</si>
  <si>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</si>
  <si>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</si>
  <si>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</si>
  <si>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</si>
  <si>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</si>
  <si>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</si>
  <si>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</si>
  <si>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</si>
  <si>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</si>
  <si>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</si>
  <si>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</si>
  <si>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</si>
  <si>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</si>
  <si>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</si>
  <si>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</si>
  <si>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</si>
  <si>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</si>
  <si>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</si>
  <si>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</si>
  <si>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</si>
  <si>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</si>
  <si>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</si>
  <si>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</si>
  <si>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</si>
  <si>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</si>
  <si>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</si>
  <si>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</si>
  <si>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</si>
  <si>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</si>
  <si>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</si>
  <si>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</si>
  <si>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</si>
  <si>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</si>
  <si>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</si>
  <si>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</si>
  <si>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</si>
  <si>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</si>
  <si>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</si>
  <si>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</si>
  <si>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</si>
  <si>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</si>
  <si>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</si>
  <si>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</si>
  <si>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</si>
  <si>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</si>
  <si>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</si>
  <si>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</si>
  <si>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</si>
  <si>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</si>
  <si>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</si>
  <si>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</si>
  <si>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CARRIAGE OF MATERIALS</t>
  </si>
  <si>
    <t>By Mechanical Transport including loading,unloading and stacking</t>
  </si>
  <si>
    <t>Lime, moorum, building rubbish Lead - 2 km</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</si>
  <si>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</si>
  <si>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</si>
  <si>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</si>
  <si>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Brick work with common burnt clay F.P.S. (non modular) bricks of class designation 7.5 in superstructure above plinth level up to floor V level in all shapes and sizes in :</t>
  </si>
  <si>
    <t>Cement mortar 1:6 (1 cement : 6 coarse sand)</t>
  </si>
  <si>
    <t>Providing and fixing glazed shutters for doors, windows and clerestory windows using 4 mm thick float glass panes, including ISI marked M.S. pressed butt hinges bright finished of required size with necessary screws.</t>
  </si>
  <si>
    <t>Second class teak wood</t>
  </si>
  <si>
    <t>35 mm thick</t>
  </si>
  <si>
    <t>Providing and fixing ISI marked oxidised M.S. tower bolt black finish, (Barrel type) with necessary screws etc. complete :</t>
  </si>
  <si>
    <t>100x10 mm</t>
  </si>
  <si>
    <t>Providing and fixing ISI marked oxidised M.S. handles conforming to IS:4992 with necessary screws etc. complete :</t>
  </si>
  <si>
    <t>100 mm</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</si>
  <si>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</si>
  <si>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</si>
  <si>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</si>
  <si>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STEEL WORK</t>
  </si>
  <si>
    <t>Structural steel work in single section, fixed with or without connecting plate, including cutting, hoisting, fixing in position and applying a priming coat of approved steel primer all complete.</t>
  </si>
  <si>
    <t>FLOORING</t>
  </si>
  <si>
    <t>15 mm cement plaster on rough side of single or half brick wall of mix:</t>
  </si>
  <si>
    <t>1:6 (1 cement: 6 coarse sand)</t>
  </si>
  <si>
    <t>15 mm cement plaster on rough side of single or half brick wall finished with a floating coat of neat cement of mix :</t>
  </si>
  <si>
    <t>1:4 (1 cement: 4 fine sand)</t>
  </si>
  <si>
    <t>Removing white or colour wash by scrapping and sand papering and preparing the surface smooth including necessary repairs to scratches etc. complete</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</si>
  <si>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</si>
  <si>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</si>
  <si>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</si>
  <si>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Of area 3 sq. metres and below</t>
  </si>
  <si>
    <t>Dismantling old plaster or skirting raking out joints and cleaning the surface for plaster including disposal of rubbish to the dumping ground within 50 metres lead.</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</si>
  <si>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</si>
  <si>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</si>
  <si>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</si>
  <si>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</si>
  <si>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</si>
  <si>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</si>
  <si>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</si>
  <si>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Flat back wash basin of size 550x400 mm</t>
  </si>
  <si>
    <t>Providing and fixing soil, waste and vent pipes :</t>
  </si>
  <si>
    <t>100 mm dia</t>
  </si>
  <si>
    <t>75 mm diameter :</t>
  </si>
  <si>
    <t>Providing and fixing plain bend of required degree.</t>
  </si>
  <si>
    <t>Providing and fixing collar :</t>
  </si>
  <si>
    <t>Providing lead caulked joints to sand cast iron/centrifugally cast (spun) iron pipes and fittings of diameter :</t>
  </si>
  <si>
    <t>75 mm</t>
  </si>
  <si>
    <t>Providing and fixing trap of self cleansing design with screwed down or hinged grating with or without vent arm complete, including cost of cutting and making good the walls and floors :</t>
  </si>
  <si>
    <t>100 mm inlet and 100 mm outlet</t>
  </si>
  <si>
    <t>100 mm inlet and 75 mm outlet</t>
  </si>
  <si>
    <t>Providing and fixing G.I. Pipes complete with G.I. fittings and clamps, i/c making good the walls etc. concealed pipe, including painting with anti corrosive bitumastic paint, cutting chases and making good the wall :</t>
  </si>
  <si>
    <t>Providing and fixing G.I. pipes complete with G.I. fittings including trenching and refilling etc. External work</t>
  </si>
  <si>
    <t>32 mm dia nominal bore</t>
  </si>
  <si>
    <t>Providing and fixing uplasticised PVC connection pipe with brass unions :</t>
  </si>
  <si>
    <t>45 cm length</t>
  </si>
  <si>
    <t>Providing and fixing C.P. brass bib cock of approved quality conforming to IS:8931 :</t>
  </si>
  <si>
    <t>Cutting holes up to 30x30 cm in walls including making good the same:</t>
  </si>
  <si>
    <t>With common burnt clay F.P.S. (non modular) bricks</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</si>
  <si>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</si>
  <si>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</si>
  <si>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</si>
  <si>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</si>
  <si>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</si>
  <si>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 xml:space="preserve">"Providing and fixing C.P. waste 32 mm dia of make L&amp;K for wash basin / sink. </t>
  </si>
  <si>
    <t xml:space="preserve">Providing and fixing C.P basin mixer of 15 mm nominal bore (L&amp;K) make for one piece only
</t>
  </si>
  <si>
    <t xml:space="preserve">Providind and fixing C.P. hand spray (heath faucet) with push button control and flexible hose connection with C.P hook of L&amp;K make or approved equivalent complete in all respects.
</t>
  </si>
  <si>
    <t>Cum</t>
  </si>
  <si>
    <t>Each</t>
  </si>
  <si>
    <t>EARTH WORK</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</si>
  <si>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</si>
  <si>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</si>
  <si>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</si>
  <si>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exceeding 80 mm dia. but not exceeding 300 mm dia</t>
  </si>
  <si>
    <t>Supplying and filling in plinth with  sand under floors, including watering, ramming, consolidating and dressing complete.</t>
  </si>
  <si>
    <t>Supplying chemical emulsion in sealed containers including delivery as specified.</t>
  </si>
  <si>
    <t>Chlorpyriphos/ Lindane emulsifiable concentrate of 20%</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</si>
  <si>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</si>
  <si>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</si>
  <si>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1:1.5:3 (1 cement : 1.5 coarse sand (zone-III) derived from  natural sources : 3 graded stone aggregate 20 mm nominal  size derived from natural sources).</t>
  </si>
  <si>
    <t>Foundations, footings, bases of columns, etc. for mass concrete</t>
  </si>
  <si>
    <t>Walls (any thickness) including attached pilasters, butteresses, plinth and string courses etc.</t>
  </si>
  <si>
    <t>Suspended floors, roofs, landings, balconies and access platform</t>
  </si>
  <si>
    <t>Lintels, beams, plinth beams, girders, bressumers and cantilevers</t>
  </si>
  <si>
    <t>Stairs, (excluding landings) except spiral-staircases</t>
  </si>
  <si>
    <t>Cold twisted bars</t>
  </si>
  <si>
    <t>Brick work with common burnt clay F.P.S. (non modular) bricks of class designation 7.5 in foundation and plinth in:</t>
  </si>
  <si>
    <t>Half brick masonry with common burnt clay F.P.S. (non modular) bricks of class designation 7.5 in foundations and plinth in :</t>
  </si>
  <si>
    <t>cement mortar 1:4 (1 cement : 4 coarse sand)</t>
  </si>
  <si>
    <t>Brick edging 7cm wide 11.4 cm deep to plinth protection with common burnt clay F.P.S. (non modular) bricks of class designation 7.5 including grouting with cement mortar 1:4 (1 cement : 4 fine sand).</t>
  </si>
  <si>
    <t xml:space="preserve">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 As per approved sample)(8-9mm thick,size 450*300mm) </t>
  </si>
  <si>
    <t>Providing and fixing panelled or panelled and glazed shutters for doors, windows and clerestory windows, including ISI marked M.S. pressed butt hinges bright finished of required size with necessary screws, excluding panelling which will be paid for separately, all complete as per direction of Engineer-in-charge. (Note:- Butt hinges  and necessary screws  shall be paid separately)</t>
  </si>
  <si>
    <t>Providing and fixing ISI marked oxidised M.S. sliding door bolts with nuts and screws etc. complete :</t>
  </si>
  <si>
    <t>250x16 mm</t>
  </si>
  <si>
    <t>200x10 mm</t>
  </si>
  <si>
    <t>150x10 mm</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</si>
  <si>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</si>
  <si>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</si>
  <si>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Fixing standard steel glazed doors, windows and ventilators in walls, including fixing of float glass panes with glazing clips and special metal-sash putty of approved make, or metal beading with screws, (only steel windows, glass panes cut to size and glazing clips or metal beading with screws, shall be supplied by department free of cost.</t>
  </si>
  <si>
    <t>Fixing with 15x3 mm lugs 10 cm long embedded in cement concrete block 15x10x10 cm of C.C. 1:3:6 (1 Cement : 3 coarse sand : 6 graded stone aggregate 20 mm nominal size)</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</si>
  <si>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</si>
  <si>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</si>
  <si>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</si>
  <si>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</si>
  <si>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Providing &amp; fixing glass panes with putty and glazing clips in steel doors, windows, clerestory windows, all complete with :</t>
  </si>
  <si>
    <t>4.0 mm thick glass panes</t>
  </si>
  <si>
    <t>Brick on edge flooring with bricks of class designation 7.5 on a bed of 12 mm cement mortar, including filling the joints with same mortar, with common burnt clay non modular bricks:</t>
  </si>
  <si>
    <t>1:6 (1cement : 6 coarse sand)</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</si>
  <si>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</si>
  <si>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</si>
  <si>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</si>
  <si>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</si>
  <si>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</si>
  <si>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</si>
  <si>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</si>
  <si>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</si>
  <si>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 xml:space="preserve"> Size of Tile 600x600 mm (Double charge, As per approved Sample )</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</si>
  <si>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</si>
  <si>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Size of Tile 600x600 mm (Double charge, As per approved Sample )</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</si>
  <si>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</si>
  <si>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</si>
  <si>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</si>
  <si>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12 mm cement plaster of mix :</t>
  </si>
  <si>
    <t>Pointing on brick work or brick flooring with cement mortar 1:3 (1 cement : 3 fine sand):</t>
  </si>
  <si>
    <t>Flush / Ruled/ Struck or weathered pointing</t>
  </si>
  <si>
    <t>Finishing walls with Premium Acrylic Smooth exterior paint with Silicone additives of required shade:</t>
  </si>
  <si>
    <t>New work (Two or more coats applied @ 1.43 ltr/10 sqm over and including priming coat of exterior primer applied @ 2.20 kg/10 sqm)</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</si>
  <si>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</si>
  <si>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</si>
  <si>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</si>
  <si>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</si>
  <si>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</si>
  <si>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</si>
  <si>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Window chowkhats</t>
  </si>
  <si>
    <t>Renewing glass panes, with wooden fillets wherever necessary:</t>
  </si>
  <si>
    <t>Hacking of CC flooring including cleaning for surface etc. complete as per direction of the Engineer-in-Charge.</t>
  </si>
  <si>
    <t>Dismantling 15 to 40 mm dia G.I. pipe including stacking of dismantled pipes (within 50 metres lead) as per direction of Engineer-in-Charge.</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</si>
  <si>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</si>
  <si>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</si>
  <si>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</si>
  <si>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Taking out doors, windows and clerestory window shutters (steel or wood) including stacking within 50 metres lead :</t>
  </si>
  <si>
    <t>Sand cast iron S&amp;S pipe as per IS: 1729</t>
  </si>
  <si>
    <t>Providing and fixing bend of required degree with access door, insertion rubber washer 3 mm thick, bolts and nuts complete.</t>
  </si>
  <si>
    <t>Sand cast iron S&amp;S as per IS - 1729</t>
  </si>
  <si>
    <t>Sand Cast Iron S&amp;S as per IS: 1729</t>
  </si>
  <si>
    <t>Sand Cast Iron S&amp;S as per IS- 1729</t>
  </si>
  <si>
    <t>25 mm dia nominal bore</t>
  </si>
  <si>
    <t>25 mm nominal bore</t>
  </si>
  <si>
    <t>Providing and fixing ball valve (brass) of approved quality, High or low pressure, with plastic floats complete :</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</si>
  <si>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</si>
  <si>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</si>
  <si>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Painting G.I. pipes and fittings with two coats of anti-corrosive bitumastic paint of approved quality :</t>
  </si>
  <si>
    <t>15 mm diameter pipe</t>
  </si>
  <si>
    <t>20 mm diameter pipe</t>
  </si>
  <si>
    <t>25 mm diameter pipe</t>
  </si>
  <si>
    <t>Providing and filling sand of grading zone V or coarser grade, allround the G.I. pipes in external work :</t>
  </si>
  <si>
    <t>Providing and fixing G.I. Union in G.I. pipe including cutting and threading the pipe and making long screws etc. complete (New work)  :</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</si>
  <si>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</si>
  <si>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</si>
  <si>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</si>
  <si>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Making chases up to 7.5x7.5 cm in walls including making good and finishing with matching surface after housing G.I. pipe etc.</t>
  </si>
  <si>
    <t>DRAINAGE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</si>
  <si>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</si>
  <si>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</si>
  <si>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</si>
  <si>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</si>
  <si>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</si>
  <si>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NEW TECHNOLOGIES AND MATERIALS</t>
  </si>
  <si>
    <t>Providing, mixing and applying bonding coat of approved adhesive on chipped portion of RCC as per  specifications and direction of Engineer-In-charge complete in all respect.</t>
  </si>
  <si>
    <t>Epoxy bonding adhesive having coverage 2.20 sqm/kg of approved make</t>
  </si>
  <si>
    <t>"Providing and fixing gun metal gate valve with C.I. wheel of approved quality (screwed end) :    (a) 15mm nominal bore.</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</si>
  <si>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</si>
  <si>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 xml:space="preserve">Providing and fixing aluminum door seal in door i/c necessary screw etc complete.
</t>
  </si>
  <si>
    <t xml:space="preserve">Providing and fixing of "I hook" of with ISI marked M.S. pressed butt hinges bright finished of required size.
</t>
  </si>
  <si>
    <t xml:space="preserve">Providing and fixing fly proof stainless steel grade 304 wire gauge, to windows and clerestory windows using wire gauge with average width of aperture 1.4 mm in both directions with wire of dia. 0.50 mm all complete.12 x12 mm beading </t>
  </si>
  <si>
    <t xml:space="preserve">"Construction of modular kitchen as per approved design in type VI.
SL. No  Items Nos Dia Size
1. Drawer Basket 2 Each 500 mm 420*485*140 mm
2. Meta Drawer 1 Each 665 mm 530*500*86 mm
3. Grain Trolly Basket with porter                                                                           1 Each   520*485*190 mm
4. Perforated Cutlery 
                  1 Each 500 mm 420*485*100 mm
5. Drawer Basket 1 Each   420*485*100 mm
6. Thali Basket 1 Each   420*485*140 mm
7. Drawer Basket 2 Each 775 mm 712*485*140 mm
8. Corner Carrousel 1 Each 900 mm 700 mm
9. Rack                 1 Each 765 mm 310*110*110 mm
10. Vegetable P. O. 3Shelf                                                                                             1Each 300 mm 254*485*533 mm
11. Corner  1 Each 900 mm  
12. Perforated Cutlery 
                                 1 Each 500 mm 470*485*100 mm
13. Thali Basket 1 Each   470*485*140 mm
14. Drawer Basket 2Each 500 mm 470*485*140 mm
15. Bottle P. O. 2 S 1 Each 200 mm 100*485*420 mm
16. Marble Partition 28 Each As per site
17. Full extention ball bearing sliding telescopic                                                     15 Set    
18. Marine Carcase  2Each 900*300*600
19. Glass Shutters 1.2 Sqm 
20. Solid Shutters 5.5 Sqm  
21. Auto Closing Concealed Hinges                                                                           6 One job  
22. Auto Closing Concealed Special Corner Hinges                                                             4 Each  
23. Handles 23 Each  
24. Hardware (Screws counter sunk, Connect Fastners, Tags)   As per site requirement
25. Fixing &amp; Installation of the complete modular kitchen including the chimney.      
"
With Below Specifications
(1)"Everyday/Hettich/Steel Art" Brand Baskets of AISI 304(18/8) in combination of  6mm, 3mm thick wires with bended and raised base wire base in Chrome/Nickel Stainless Steel with Test Certificate for  salt spray, resistance to corrosion, stain, scratch and loading capability, Rust Free, Non Magnetic, Extremely Durable      
(2) Baskets to be used with full extension ball bearing sliding "Hettich/Hafele" Brand telescopic 45 kg capacity.     
(3) Shutters to be mounted on "Hettich/Hafele" Brand Auto Closing Concealed Hinges . 
(4) "DMS/ Dynasty/ Indoline" Brand Shutters of 19 mm Mica based Marine Ply Post Form Finished with  German Qtr Round Edge  and PVC  Tape at top and bottom. </t>
  </si>
  <si>
    <t xml:space="preserve">Providing and fixing brass water meter of approved quality . 25 mm nominal bore  (Detail of  cost of one nos.)    
</t>
  </si>
  <si>
    <t xml:space="preserve">Ffixing available G.I. pipes complete with G.I. fittings and clamps, i/c cutting and making good the walls etc. Internal work - Exposed on wall
20 mm dia nominal bore
</t>
  </si>
  <si>
    <t>litre</t>
  </si>
  <si>
    <t>One Job</t>
  </si>
  <si>
    <t>Metre</t>
  </si>
  <si>
    <t>Name of Work: Setting right of vacant house no 623 with Servant Quarter and Garage.</t>
  </si>
  <si>
    <t>Contract No:   27/Civil/D2/2021-22/02</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</si>
  <si>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</si>
  <si>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</si>
  <si>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</si>
  <si>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</si>
  <si>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</si>
  <si>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</si>
  <si>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</si>
  <si>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</si>
  <si>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</si>
  <si>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</si>
  <si>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</si>
  <si>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</si>
  <si>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</si>
  <si>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</si>
  <si>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</si>
  <si>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</si>
  <si>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</si>
  <si>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</si>
  <si>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</si>
  <si>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</si>
  <si>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</si>
  <si>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</si>
  <si>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</si>
  <si>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</si>
  <si>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</si>
  <si>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</si>
  <si>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</si>
  <si>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</si>
  <si>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</si>
  <si>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</si>
  <si>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</si>
  <si>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</si>
  <si>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</si>
  <si>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</si>
  <si>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</si>
  <si>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</si>
  <si>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</si>
  <si>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</si>
  <si>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</si>
  <si>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</si>
  <si>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</si>
  <si>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</si>
  <si>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</si>
  <si>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</si>
  <si>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</si>
  <si>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</si>
  <si>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</si>
  <si>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</si>
  <si>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</si>
  <si>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</si>
  <si>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</si>
  <si>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</si>
  <si>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</si>
  <si>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</si>
  <si>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</si>
  <si>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</si>
  <si>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</si>
  <si>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</si>
  <si>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</si>
  <si>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</si>
  <si>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</si>
  <si>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</si>
  <si>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</si>
  <si>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</si>
  <si>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</si>
  <si>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</si>
  <si>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</si>
  <si>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</si>
  <si>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</si>
  <si>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</si>
  <si>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</si>
  <si>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</si>
  <si>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</si>
  <si>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</si>
  <si>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</si>
  <si>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</si>
  <si>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</si>
  <si>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</si>
  <si>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</si>
  <si>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</si>
  <si>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</si>
  <si>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</si>
  <si>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</si>
  <si>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</si>
  <si>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</si>
  <si>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</si>
  <si>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</si>
  <si>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</si>
  <si>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</si>
  <si>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</si>
  <si>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no.174</t>
  </si>
  <si>
    <t>item no.175</t>
  </si>
  <si>
    <t>item no.176</t>
  </si>
  <si>
    <t>item no.177</t>
  </si>
  <si>
    <t>item no.178</t>
  </si>
  <si>
    <t>item no.179</t>
  </si>
  <si>
    <t>item no.180</t>
  </si>
  <si>
    <t>item no.181</t>
  </si>
  <si>
    <t>item no.182</t>
  </si>
  <si>
    <t>item no.183</t>
  </si>
  <si>
    <t>item no.184</t>
  </si>
  <si>
    <t>item no.185</t>
  </si>
  <si>
    <t>item no.186</t>
  </si>
  <si>
    <t>item no.187</t>
  </si>
  <si>
    <t>item no.188</t>
  </si>
  <si>
    <t>item no.189</t>
  </si>
  <si>
    <t>item no.190</t>
  </si>
  <si>
    <t>item no.191</t>
  </si>
  <si>
    <t>item no.192</t>
  </si>
  <si>
    <t>item no.193</t>
  </si>
  <si>
    <t>item no.194</t>
  </si>
  <si>
    <t>item no.195</t>
  </si>
  <si>
    <t>item no.196</t>
  </si>
  <si>
    <t>item no.197</t>
  </si>
  <si>
    <t>item no.198</t>
  </si>
  <si>
    <t>item no.199</t>
  </si>
  <si>
    <t>item no.200</t>
  </si>
  <si>
    <t>item no.201</t>
  </si>
  <si>
    <t>item no.202</t>
  </si>
  <si>
    <t>item no.203</t>
  </si>
  <si>
    <t>item no.204</t>
  </si>
  <si>
    <t>item no.205</t>
  </si>
  <si>
    <t>item no.206</t>
  </si>
  <si>
    <t>item no.207</t>
  </si>
  <si>
    <t>item no.208</t>
  </si>
  <si>
    <t>item no.209</t>
  </si>
  <si>
    <t>item no.210</t>
  </si>
  <si>
    <t>item no.211</t>
  </si>
  <si>
    <t>item no.212</t>
  </si>
  <si>
    <t>item no.213</t>
  </si>
  <si>
    <t>item no.214</t>
  </si>
  <si>
    <t>item no.215</t>
  </si>
  <si>
    <t>item no.216</t>
  </si>
  <si>
    <t>item no.217</t>
  </si>
  <si>
    <t>item no.218</t>
  </si>
  <si>
    <t>item no.219</t>
  </si>
  <si>
    <t>item no.220</t>
  </si>
  <si>
    <t>item no.221</t>
  </si>
  <si>
    <t>item no.222</t>
  </si>
  <si>
    <t>item no.223</t>
  </si>
  <si>
    <t>item no.224</t>
  </si>
  <si>
    <t>item no.225</t>
  </si>
  <si>
    <t>item no.226</t>
  </si>
  <si>
    <t>item no.227</t>
  </si>
  <si>
    <t>item no.228</t>
  </si>
  <si>
    <t>item no.229</t>
  </si>
  <si>
    <t>item no.230</t>
  </si>
  <si>
    <t>item no.231</t>
  </si>
  <si>
    <t>item no.232</t>
  </si>
  <si>
    <t>item no.233</t>
  </si>
  <si>
    <t>item no.234</t>
  </si>
  <si>
    <t>item no.235</t>
  </si>
  <si>
    <t>item no.236</t>
  </si>
  <si>
    <t>item no.237</t>
  </si>
  <si>
    <t>item no.238</t>
  </si>
  <si>
    <t>item no.239</t>
  </si>
  <si>
    <t>item no.240</t>
  </si>
  <si>
    <t>item no.241</t>
  </si>
  <si>
    <t>item no.242</t>
  </si>
  <si>
    <t>item no.243</t>
  </si>
  <si>
    <t>item no.244</t>
  </si>
  <si>
    <t>item no.245</t>
  </si>
  <si>
    <t>item no.246</t>
  </si>
  <si>
    <t>item no.247</t>
  </si>
  <si>
    <t>item no.248</t>
  </si>
  <si>
    <t>item no.249</t>
  </si>
  <si>
    <t>item no.250</t>
  </si>
  <si>
    <t>item no.251</t>
  </si>
  <si>
    <t>item no.252</t>
  </si>
  <si>
    <t>item no.253</t>
  </si>
  <si>
    <t>item no.254</t>
  </si>
  <si>
    <t>item no.255</t>
  </si>
  <si>
    <t>item no.256</t>
  </si>
  <si>
    <t>item no.257</t>
  </si>
  <si>
    <t>item no.258</t>
  </si>
  <si>
    <t>item no.259</t>
  </si>
  <si>
    <t>item no.260</t>
  </si>
  <si>
    <t>item no.261</t>
  </si>
  <si>
    <t>item no.262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</si>
</sst>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9"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2" fontId="7" fillId="0" borderId="16" xfId="58" applyNumberFormat="1" applyFont="1" applyFill="1" applyBorder="1" applyAlignment="1">
      <alignment horizontal="right" vertical="top"/>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2" fontId="60" fillId="0" borderId="0" xfId="0" applyNumberFormat="1" applyFont="1" applyFill="1" applyAlignment="1">
      <alignment horizontal="right"/>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xf numFmtId="0" fontId="0" fillId="0" borderId="0" xfId="56" applyNumberFormat="1" applyFill="1" applyAlignment="1">
      <alignment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77"/>
  <sheetViews>
    <sheetView showGridLines="0" zoomScale="85" zoomScaleNormal="85" zoomScalePageLayoutView="0" workbookViewId="0" topLeftCell="A1">
      <selection activeCell="BG8" sqref="BG8"/>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5" t="str">
        <f>B2&amp;" BoQ"</f>
        <v>Percentage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6" t="s">
        <v>74</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8.25" customHeight="1">
      <c r="A5" s="76" t="s">
        <v>374</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75" customHeight="1">
      <c r="A6" s="76" t="s">
        <v>375</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7</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58.5" customHeight="1">
      <c r="A8" s="11" t="s">
        <v>50</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7">
        <v>4</v>
      </c>
      <c r="E12" s="57">
        <v>5</v>
      </c>
      <c r="F12" s="57">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7</v>
      </c>
      <c r="BB12" s="58">
        <v>54</v>
      </c>
      <c r="BC12" s="16">
        <v>8</v>
      </c>
      <c r="IE12" s="18"/>
      <c r="IF12" s="18"/>
      <c r="IG12" s="18"/>
      <c r="IH12" s="18"/>
      <c r="II12" s="18"/>
    </row>
    <row r="13" spans="1:243" s="22" customFormat="1" ht="16.5" customHeight="1">
      <c r="A13" s="66">
        <v>1</v>
      </c>
      <c r="B13" s="71" t="s">
        <v>195</v>
      </c>
      <c r="C13" s="39" t="s">
        <v>55</v>
      </c>
      <c r="D13" s="79"/>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1"/>
      <c r="IA13" s="22">
        <v>1</v>
      </c>
      <c r="IB13" s="22" t="s">
        <v>195</v>
      </c>
      <c r="IC13" s="22" t="s">
        <v>55</v>
      </c>
      <c r="IE13" s="23"/>
      <c r="IF13" s="23" t="s">
        <v>34</v>
      </c>
      <c r="IG13" s="23" t="s">
        <v>35</v>
      </c>
      <c r="IH13" s="23">
        <v>10</v>
      </c>
      <c r="II13" s="23" t="s">
        <v>36</v>
      </c>
    </row>
    <row r="14" spans="1:243" s="22" customFormat="1" ht="34.5" customHeight="1">
      <c r="A14" s="66">
        <v>1.01</v>
      </c>
      <c r="B14" s="71" t="s">
        <v>196</v>
      </c>
      <c r="C14" s="39" t="s">
        <v>56</v>
      </c>
      <c r="D14" s="79"/>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1"/>
      <c r="IA14" s="22">
        <v>1.01</v>
      </c>
      <c r="IB14" s="22" t="s">
        <v>196</v>
      </c>
      <c r="IC14" s="22" t="s">
        <v>56</v>
      </c>
      <c r="IE14" s="23"/>
      <c r="IF14" s="23" t="s">
        <v>40</v>
      </c>
      <c r="IG14" s="23" t="s">
        <v>35</v>
      </c>
      <c r="IH14" s="23">
        <v>123.223</v>
      </c>
      <c r="II14" s="23" t="s">
        <v>37</v>
      </c>
    </row>
    <row r="15" spans="1:243" s="22" customFormat="1" ht="28.5">
      <c r="A15" s="66">
        <v>1.02</v>
      </c>
      <c r="B15" s="67" t="s">
        <v>197</v>
      </c>
      <c r="C15" s="39" t="s">
        <v>57</v>
      </c>
      <c r="D15" s="68">
        <v>12</v>
      </c>
      <c r="E15" s="69" t="s">
        <v>64</v>
      </c>
      <c r="F15" s="70">
        <v>104.81</v>
      </c>
      <c r="G15" s="40"/>
      <c r="H15" s="24"/>
      <c r="I15" s="47" t="s">
        <v>38</v>
      </c>
      <c r="J15" s="48">
        <f aca="true" t="shared" si="0" ref="J14:J45">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9"/>
      <c r="BA15" s="42">
        <f aca="true" t="shared" si="1" ref="BA14:BA45">ROUND(total_amount_ba($B$2,$D$2,D15,F15,J15,K15,M15),0)</f>
        <v>1258</v>
      </c>
      <c r="BB15" s="60">
        <f aca="true" t="shared" si="2" ref="BB14:BB45">BA15+SUM(N15:AZ15)</f>
        <v>1258</v>
      </c>
      <c r="BC15" s="56" t="str">
        <f aca="true" t="shared" si="3" ref="BC14:BC45">SpellNumber(L15,BB15)</f>
        <v>INR  One Thousand Two Hundred &amp; Fifty Eight  Only</v>
      </c>
      <c r="IA15" s="22">
        <v>1.02</v>
      </c>
      <c r="IB15" s="22" t="s">
        <v>197</v>
      </c>
      <c r="IC15" s="22" t="s">
        <v>57</v>
      </c>
      <c r="ID15" s="22">
        <v>12</v>
      </c>
      <c r="IE15" s="23" t="s">
        <v>64</v>
      </c>
      <c r="IF15" s="23" t="s">
        <v>41</v>
      </c>
      <c r="IG15" s="23" t="s">
        <v>42</v>
      </c>
      <c r="IH15" s="23">
        <v>213</v>
      </c>
      <c r="II15" s="23" t="s">
        <v>37</v>
      </c>
    </row>
    <row r="16" spans="1:243" s="22" customFormat="1" ht="15.75">
      <c r="A16" s="66">
        <v>2</v>
      </c>
      <c r="B16" s="67" t="s">
        <v>262</v>
      </c>
      <c r="C16" s="39" t="s">
        <v>121</v>
      </c>
      <c r="D16" s="79"/>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1"/>
      <c r="IA16" s="22">
        <v>2</v>
      </c>
      <c r="IB16" s="22" t="s">
        <v>262</v>
      </c>
      <c r="IC16" s="22" t="s">
        <v>121</v>
      </c>
      <c r="IE16" s="23"/>
      <c r="IF16" s="23"/>
      <c r="IG16" s="23"/>
      <c r="IH16" s="23"/>
      <c r="II16" s="23"/>
    </row>
    <row r="17" spans="1:243" s="22" customFormat="1" ht="104.25" customHeight="1">
      <c r="A17" s="66">
        <v>2.01</v>
      </c>
      <c r="B17" s="67" t="s">
        <v>263</v>
      </c>
      <c r="C17" s="39" t="s">
        <v>58</v>
      </c>
      <c r="D17" s="79"/>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1"/>
      <c r="IA17" s="22">
        <v>2.01</v>
      </c>
      <c r="IB17" s="22" t="s">
        <v>263</v>
      </c>
      <c r="IC17" s="22" t="s">
        <v>58</v>
      </c>
      <c r="IE17" s="23"/>
      <c r="IF17" s="23"/>
      <c r="IG17" s="23"/>
      <c r="IH17" s="23"/>
      <c r="II17" s="23"/>
    </row>
    <row r="18" spans="1:243" s="22" customFormat="1" ht="28.5">
      <c r="A18" s="66">
        <v>2.02</v>
      </c>
      <c r="B18" s="67" t="s">
        <v>264</v>
      </c>
      <c r="C18" s="39" t="s">
        <v>122</v>
      </c>
      <c r="D18" s="68">
        <v>4.22</v>
      </c>
      <c r="E18" s="69" t="s">
        <v>64</v>
      </c>
      <c r="F18" s="70">
        <v>159.44</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9"/>
      <c r="BA18" s="42">
        <f t="shared" si="1"/>
        <v>673</v>
      </c>
      <c r="BB18" s="60">
        <f t="shared" si="2"/>
        <v>673</v>
      </c>
      <c r="BC18" s="56" t="str">
        <f t="shared" si="3"/>
        <v>INR  Six Hundred &amp; Seventy Three  Only</v>
      </c>
      <c r="IA18" s="22">
        <v>2.02</v>
      </c>
      <c r="IB18" s="22" t="s">
        <v>264</v>
      </c>
      <c r="IC18" s="22" t="s">
        <v>122</v>
      </c>
      <c r="ID18" s="22">
        <v>4.22</v>
      </c>
      <c r="IE18" s="23" t="s">
        <v>64</v>
      </c>
      <c r="IF18" s="23"/>
      <c r="IG18" s="23"/>
      <c r="IH18" s="23"/>
      <c r="II18" s="23"/>
    </row>
    <row r="19" spans="1:243" s="22" customFormat="1" ht="171">
      <c r="A19" s="66">
        <v>2.03</v>
      </c>
      <c r="B19" s="67" t="s">
        <v>265</v>
      </c>
      <c r="C19" s="39" t="s">
        <v>123</v>
      </c>
      <c r="D19" s="79"/>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1"/>
      <c r="IA19" s="22">
        <v>2.03</v>
      </c>
      <c r="IB19" s="22" t="s">
        <v>265</v>
      </c>
      <c r="IC19" s="22" t="s">
        <v>123</v>
      </c>
      <c r="IE19" s="23"/>
      <c r="IF19" s="23"/>
      <c r="IG19" s="23"/>
      <c r="IH19" s="23"/>
      <c r="II19" s="23"/>
    </row>
    <row r="20" spans="1:243" s="22" customFormat="1" ht="17.25" customHeight="1">
      <c r="A20" s="66">
        <v>2.04</v>
      </c>
      <c r="B20" s="67" t="s">
        <v>264</v>
      </c>
      <c r="C20" s="39" t="s">
        <v>59</v>
      </c>
      <c r="D20" s="79"/>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1"/>
      <c r="IA20" s="22">
        <v>2.04</v>
      </c>
      <c r="IB20" s="22" t="s">
        <v>264</v>
      </c>
      <c r="IC20" s="22" t="s">
        <v>59</v>
      </c>
      <c r="IE20" s="23"/>
      <c r="IF20" s="23" t="s">
        <v>34</v>
      </c>
      <c r="IG20" s="23" t="s">
        <v>43</v>
      </c>
      <c r="IH20" s="23">
        <v>10</v>
      </c>
      <c r="II20" s="23" t="s">
        <v>37</v>
      </c>
    </row>
    <row r="21" spans="1:243" s="22" customFormat="1" ht="28.5">
      <c r="A21" s="66">
        <v>2.05</v>
      </c>
      <c r="B21" s="67" t="s">
        <v>266</v>
      </c>
      <c r="C21" s="39" t="s">
        <v>124</v>
      </c>
      <c r="D21" s="68">
        <v>19.1</v>
      </c>
      <c r="E21" s="69" t="s">
        <v>73</v>
      </c>
      <c r="F21" s="70">
        <v>319.33</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9"/>
      <c r="BA21" s="42">
        <f t="shared" si="1"/>
        <v>6099</v>
      </c>
      <c r="BB21" s="60">
        <f t="shared" si="2"/>
        <v>6099</v>
      </c>
      <c r="BC21" s="56" t="str">
        <f t="shared" si="3"/>
        <v>INR  Six Thousand  &amp;Ninety Nine  Only</v>
      </c>
      <c r="IA21" s="22">
        <v>2.05</v>
      </c>
      <c r="IB21" s="22" t="s">
        <v>266</v>
      </c>
      <c r="IC21" s="22" t="s">
        <v>124</v>
      </c>
      <c r="ID21" s="22">
        <v>19.1</v>
      </c>
      <c r="IE21" s="23" t="s">
        <v>73</v>
      </c>
      <c r="IF21" s="23"/>
      <c r="IG21" s="23"/>
      <c r="IH21" s="23"/>
      <c r="II21" s="23"/>
    </row>
    <row r="22" spans="1:243" s="22" customFormat="1" ht="45.75" customHeight="1">
      <c r="A22" s="66">
        <v>2.06</v>
      </c>
      <c r="B22" s="67" t="s">
        <v>267</v>
      </c>
      <c r="C22" s="39" t="s">
        <v>60</v>
      </c>
      <c r="D22" s="68">
        <v>0.5</v>
      </c>
      <c r="E22" s="69" t="s">
        <v>64</v>
      </c>
      <c r="F22" s="70">
        <v>1712.45</v>
      </c>
      <c r="G22" s="40"/>
      <c r="H22" s="24"/>
      <c r="I22" s="47" t="s">
        <v>38</v>
      </c>
      <c r="J22" s="48">
        <f t="shared" si="0"/>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9"/>
      <c r="BA22" s="42">
        <f t="shared" si="1"/>
        <v>856</v>
      </c>
      <c r="BB22" s="60">
        <f t="shared" si="2"/>
        <v>856</v>
      </c>
      <c r="BC22" s="56" t="str">
        <f t="shared" si="3"/>
        <v>INR  Eight Hundred &amp; Fifty Six  Only</v>
      </c>
      <c r="IA22" s="22">
        <v>2.06</v>
      </c>
      <c r="IB22" s="22" t="s">
        <v>267</v>
      </c>
      <c r="IC22" s="22" t="s">
        <v>60</v>
      </c>
      <c r="ID22" s="22">
        <v>0.5</v>
      </c>
      <c r="IE22" s="23" t="s">
        <v>64</v>
      </c>
      <c r="IF22" s="23" t="s">
        <v>40</v>
      </c>
      <c r="IG22" s="23" t="s">
        <v>35</v>
      </c>
      <c r="IH22" s="23">
        <v>123.223</v>
      </c>
      <c r="II22" s="23" t="s">
        <v>37</v>
      </c>
    </row>
    <row r="23" spans="1:243" s="22" customFormat="1" ht="42.75">
      <c r="A23" s="66">
        <v>2.07</v>
      </c>
      <c r="B23" s="67" t="s">
        <v>268</v>
      </c>
      <c r="C23" s="39" t="s">
        <v>125</v>
      </c>
      <c r="D23" s="79"/>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1"/>
      <c r="IA23" s="22">
        <v>2.07</v>
      </c>
      <c r="IB23" s="22" t="s">
        <v>268</v>
      </c>
      <c r="IC23" s="22" t="s">
        <v>125</v>
      </c>
      <c r="IE23" s="23"/>
      <c r="IF23" s="23" t="s">
        <v>44</v>
      </c>
      <c r="IG23" s="23" t="s">
        <v>45</v>
      </c>
      <c r="IH23" s="23">
        <v>10</v>
      </c>
      <c r="II23" s="23" t="s">
        <v>37</v>
      </c>
    </row>
    <row r="24" spans="1:243" s="22" customFormat="1" ht="28.5">
      <c r="A24" s="66">
        <v>2.08</v>
      </c>
      <c r="B24" s="67" t="s">
        <v>269</v>
      </c>
      <c r="C24" s="39" t="s">
        <v>126</v>
      </c>
      <c r="D24" s="68">
        <v>20</v>
      </c>
      <c r="E24" s="69" t="s">
        <v>371</v>
      </c>
      <c r="F24" s="70">
        <v>176.1</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9"/>
      <c r="BA24" s="42">
        <f t="shared" si="1"/>
        <v>3522</v>
      </c>
      <c r="BB24" s="60">
        <f t="shared" si="2"/>
        <v>3522</v>
      </c>
      <c r="BC24" s="56" t="str">
        <f t="shared" si="3"/>
        <v>INR  Three Thousand Five Hundred &amp; Twenty Two  Only</v>
      </c>
      <c r="IA24" s="22">
        <v>2.08</v>
      </c>
      <c r="IB24" s="22" t="s">
        <v>269</v>
      </c>
      <c r="IC24" s="22" t="s">
        <v>126</v>
      </c>
      <c r="ID24" s="22">
        <v>20</v>
      </c>
      <c r="IE24" s="23" t="s">
        <v>371</v>
      </c>
      <c r="IF24" s="23"/>
      <c r="IG24" s="23"/>
      <c r="IH24" s="23"/>
      <c r="II24" s="23"/>
    </row>
    <row r="25" spans="1:243" s="22" customFormat="1" ht="15.75">
      <c r="A25" s="66">
        <v>3</v>
      </c>
      <c r="B25" s="67" t="s">
        <v>198</v>
      </c>
      <c r="C25" s="39" t="s">
        <v>127</v>
      </c>
      <c r="D25" s="79"/>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1"/>
      <c r="IA25" s="22">
        <v>3</v>
      </c>
      <c r="IB25" s="22" t="s">
        <v>198</v>
      </c>
      <c r="IC25" s="22" t="s">
        <v>127</v>
      </c>
      <c r="IE25" s="23"/>
      <c r="IF25" s="23" t="s">
        <v>41</v>
      </c>
      <c r="IG25" s="23" t="s">
        <v>42</v>
      </c>
      <c r="IH25" s="23">
        <v>213</v>
      </c>
      <c r="II25" s="23" t="s">
        <v>37</v>
      </c>
    </row>
    <row r="26" spans="1:243" s="22" customFormat="1" ht="71.25">
      <c r="A26" s="66">
        <v>3.01</v>
      </c>
      <c r="B26" s="67" t="s">
        <v>199</v>
      </c>
      <c r="C26" s="39" t="s">
        <v>128</v>
      </c>
      <c r="D26" s="79"/>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1"/>
      <c r="IA26" s="22">
        <v>3.01</v>
      </c>
      <c r="IB26" s="22" t="s">
        <v>199</v>
      </c>
      <c r="IC26" s="22" t="s">
        <v>128</v>
      </c>
      <c r="IE26" s="23"/>
      <c r="IF26" s="23"/>
      <c r="IG26" s="23"/>
      <c r="IH26" s="23"/>
      <c r="II26" s="23"/>
    </row>
    <row r="27" spans="1:243" s="22" customFormat="1" ht="71.25">
      <c r="A27" s="66">
        <v>3.02</v>
      </c>
      <c r="B27" s="67" t="s">
        <v>200</v>
      </c>
      <c r="C27" s="39" t="s">
        <v>129</v>
      </c>
      <c r="D27" s="68">
        <v>1.75</v>
      </c>
      <c r="E27" s="69" t="s">
        <v>64</v>
      </c>
      <c r="F27" s="70">
        <v>5952.3</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9"/>
      <c r="BA27" s="42">
        <f t="shared" si="1"/>
        <v>10417</v>
      </c>
      <c r="BB27" s="60">
        <f t="shared" si="2"/>
        <v>10417</v>
      </c>
      <c r="BC27" s="56" t="str">
        <f t="shared" si="3"/>
        <v>INR  Ten Thousand Four Hundred &amp; Seventeen  Only</v>
      </c>
      <c r="IA27" s="22">
        <v>3.02</v>
      </c>
      <c r="IB27" s="22" t="s">
        <v>200</v>
      </c>
      <c r="IC27" s="22" t="s">
        <v>129</v>
      </c>
      <c r="ID27" s="22">
        <v>1.75</v>
      </c>
      <c r="IE27" s="23" t="s">
        <v>64</v>
      </c>
      <c r="IF27" s="23"/>
      <c r="IG27" s="23"/>
      <c r="IH27" s="23"/>
      <c r="II27" s="23"/>
    </row>
    <row r="28" spans="1:243" s="22" customFormat="1" ht="242.25">
      <c r="A28" s="66">
        <v>3.03</v>
      </c>
      <c r="B28" s="67" t="s">
        <v>270</v>
      </c>
      <c r="C28" s="39" t="s">
        <v>130</v>
      </c>
      <c r="D28" s="68">
        <v>1</v>
      </c>
      <c r="E28" s="69" t="s">
        <v>52</v>
      </c>
      <c r="F28" s="70">
        <v>538.4</v>
      </c>
      <c r="G28" s="40"/>
      <c r="H28" s="24"/>
      <c r="I28" s="47" t="s">
        <v>38</v>
      </c>
      <c r="J28" s="48">
        <f t="shared" si="0"/>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9"/>
      <c r="BA28" s="42">
        <f t="shared" si="1"/>
        <v>538</v>
      </c>
      <c r="BB28" s="60">
        <f t="shared" si="2"/>
        <v>538</v>
      </c>
      <c r="BC28" s="56" t="str">
        <f t="shared" si="3"/>
        <v>INR  Five Hundred &amp; Thirty Eight  Only</v>
      </c>
      <c r="IA28" s="22">
        <v>3.03</v>
      </c>
      <c r="IB28" s="22" t="s">
        <v>270</v>
      </c>
      <c r="IC28" s="22" t="s">
        <v>130</v>
      </c>
      <c r="ID28" s="22">
        <v>1</v>
      </c>
      <c r="IE28" s="23" t="s">
        <v>52</v>
      </c>
      <c r="IF28" s="23"/>
      <c r="IG28" s="23"/>
      <c r="IH28" s="23"/>
      <c r="II28" s="23"/>
    </row>
    <row r="29" spans="1:243" s="22" customFormat="1" ht="15.75">
      <c r="A29" s="66">
        <v>4</v>
      </c>
      <c r="B29" s="67" t="s">
        <v>68</v>
      </c>
      <c r="C29" s="39" t="s">
        <v>131</v>
      </c>
      <c r="D29" s="79"/>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1"/>
      <c r="IA29" s="22">
        <v>4</v>
      </c>
      <c r="IB29" s="22" t="s">
        <v>68</v>
      </c>
      <c r="IC29" s="22" t="s">
        <v>131</v>
      </c>
      <c r="IE29" s="23"/>
      <c r="IF29" s="23"/>
      <c r="IG29" s="23"/>
      <c r="IH29" s="23"/>
      <c r="II29" s="23"/>
    </row>
    <row r="30" spans="1:243" s="22" customFormat="1" ht="128.25">
      <c r="A30" s="66">
        <v>4.01</v>
      </c>
      <c r="B30" s="67" t="s">
        <v>271</v>
      </c>
      <c r="C30" s="39" t="s">
        <v>61</v>
      </c>
      <c r="D30" s="79"/>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1"/>
      <c r="IA30" s="22">
        <v>4.01</v>
      </c>
      <c r="IB30" s="22" t="s">
        <v>271</v>
      </c>
      <c r="IC30" s="22" t="s">
        <v>61</v>
      </c>
      <c r="IE30" s="23"/>
      <c r="IF30" s="23"/>
      <c r="IG30" s="23"/>
      <c r="IH30" s="23"/>
      <c r="II30" s="23"/>
    </row>
    <row r="31" spans="1:243" s="22" customFormat="1" ht="59.25" customHeight="1">
      <c r="A31" s="66">
        <v>4.02</v>
      </c>
      <c r="B31" s="67" t="s">
        <v>272</v>
      </c>
      <c r="C31" s="39" t="s">
        <v>132</v>
      </c>
      <c r="D31" s="68">
        <v>0.15</v>
      </c>
      <c r="E31" s="69" t="s">
        <v>64</v>
      </c>
      <c r="F31" s="70">
        <v>8159.57</v>
      </c>
      <c r="G31" s="40"/>
      <c r="H31" s="24"/>
      <c r="I31" s="47" t="s">
        <v>38</v>
      </c>
      <c r="J31" s="48">
        <f t="shared" si="0"/>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9"/>
      <c r="BA31" s="42">
        <f t="shared" si="1"/>
        <v>1224</v>
      </c>
      <c r="BB31" s="60">
        <f t="shared" si="2"/>
        <v>1224</v>
      </c>
      <c r="BC31" s="56" t="str">
        <f t="shared" si="3"/>
        <v>INR  One Thousand Two Hundred &amp; Twenty Four  Only</v>
      </c>
      <c r="IA31" s="22">
        <v>4.02</v>
      </c>
      <c r="IB31" s="22" t="s">
        <v>272</v>
      </c>
      <c r="IC31" s="22" t="s">
        <v>132</v>
      </c>
      <c r="ID31" s="22">
        <v>0.15</v>
      </c>
      <c r="IE31" s="23" t="s">
        <v>64</v>
      </c>
      <c r="IF31" s="23"/>
      <c r="IG31" s="23"/>
      <c r="IH31" s="23"/>
      <c r="II31" s="23"/>
    </row>
    <row r="32" spans="1:243" s="22" customFormat="1" ht="199.5">
      <c r="A32" s="66">
        <v>4.03</v>
      </c>
      <c r="B32" s="67" t="s">
        <v>75</v>
      </c>
      <c r="C32" s="39" t="s">
        <v>133</v>
      </c>
      <c r="D32" s="68">
        <v>2.85</v>
      </c>
      <c r="E32" s="69" t="s">
        <v>64</v>
      </c>
      <c r="F32" s="70">
        <v>8560.98</v>
      </c>
      <c r="G32" s="40"/>
      <c r="H32" s="24"/>
      <c r="I32" s="47" t="s">
        <v>38</v>
      </c>
      <c r="J32" s="48">
        <f t="shared" si="0"/>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9"/>
      <c r="BA32" s="42">
        <f t="shared" si="1"/>
        <v>24399</v>
      </c>
      <c r="BB32" s="60">
        <f t="shared" si="2"/>
        <v>24399</v>
      </c>
      <c r="BC32" s="56" t="str">
        <f t="shared" si="3"/>
        <v>INR  Twenty Four Thousand Three Hundred &amp; Ninety Nine  Only</v>
      </c>
      <c r="IA32" s="22">
        <v>4.03</v>
      </c>
      <c r="IB32" s="22" t="s">
        <v>75</v>
      </c>
      <c r="IC32" s="22" t="s">
        <v>133</v>
      </c>
      <c r="ID32" s="22">
        <v>2.85</v>
      </c>
      <c r="IE32" s="23" t="s">
        <v>64</v>
      </c>
      <c r="IF32" s="23"/>
      <c r="IG32" s="23"/>
      <c r="IH32" s="23"/>
      <c r="II32" s="23"/>
    </row>
    <row r="33" spans="1:243" s="22" customFormat="1" ht="24.75" customHeight="1">
      <c r="A33" s="66">
        <v>4.04</v>
      </c>
      <c r="B33" s="67" t="s">
        <v>69</v>
      </c>
      <c r="C33" s="39" t="s">
        <v>134</v>
      </c>
      <c r="D33" s="79"/>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1"/>
      <c r="IA33" s="22">
        <v>4.04</v>
      </c>
      <c r="IB33" s="22" t="s">
        <v>69</v>
      </c>
      <c r="IC33" s="22" t="s">
        <v>134</v>
      </c>
      <c r="IE33" s="23"/>
      <c r="IF33" s="23"/>
      <c r="IG33" s="23"/>
      <c r="IH33" s="23"/>
      <c r="II33" s="23"/>
    </row>
    <row r="34" spans="1:243" s="22" customFormat="1" ht="42.75" customHeight="1">
      <c r="A34" s="66">
        <v>4.05</v>
      </c>
      <c r="B34" s="67" t="s">
        <v>273</v>
      </c>
      <c r="C34" s="39" t="s">
        <v>135</v>
      </c>
      <c r="D34" s="68">
        <v>0.6</v>
      </c>
      <c r="E34" s="69" t="s">
        <v>52</v>
      </c>
      <c r="F34" s="70">
        <v>249.75</v>
      </c>
      <c r="G34" s="40"/>
      <c r="H34" s="24"/>
      <c r="I34" s="47" t="s">
        <v>38</v>
      </c>
      <c r="J34" s="48">
        <f t="shared" si="0"/>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9"/>
      <c r="BA34" s="42">
        <f t="shared" si="1"/>
        <v>150</v>
      </c>
      <c r="BB34" s="60">
        <f t="shared" si="2"/>
        <v>150</v>
      </c>
      <c r="BC34" s="56" t="str">
        <f t="shared" si="3"/>
        <v>INR  One Hundred &amp; Fifty  Only</v>
      </c>
      <c r="IA34" s="22">
        <v>4.05</v>
      </c>
      <c r="IB34" s="22" t="s">
        <v>273</v>
      </c>
      <c r="IC34" s="22" t="s">
        <v>135</v>
      </c>
      <c r="ID34" s="22">
        <v>0.6</v>
      </c>
      <c r="IE34" s="23" t="s">
        <v>52</v>
      </c>
      <c r="IF34" s="23"/>
      <c r="IG34" s="23"/>
      <c r="IH34" s="23"/>
      <c r="II34" s="23"/>
    </row>
    <row r="35" spans="1:243" s="22" customFormat="1" ht="19.5" customHeight="1">
      <c r="A35" s="66">
        <v>4.06</v>
      </c>
      <c r="B35" s="67" t="s">
        <v>274</v>
      </c>
      <c r="C35" s="39" t="s">
        <v>136</v>
      </c>
      <c r="D35" s="68">
        <v>1.1</v>
      </c>
      <c r="E35" s="69" t="s">
        <v>52</v>
      </c>
      <c r="F35" s="70">
        <v>534.23</v>
      </c>
      <c r="G35" s="40"/>
      <c r="H35" s="24"/>
      <c r="I35" s="47" t="s">
        <v>38</v>
      </c>
      <c r="J35" s="48">
        <f t="shared" si="0"/>
        <v>1</v>
      </c>
      <c r="K35" s="24" t="s">
        <v>39</v>
      </c>
      <c r="L35" s="24" t="s">
        <v>4</v>
      </c>
      <c r="M35" s="41"/>
      <c r="N35" s="24"/>
      <c r="O35" s="24"/>
      <c r="P35" s="46"/>
      <c r="Q35" s="24"/>
      <c r="R35" s="2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59"/>
      <c r="BA35" s="42">
        <f t="shared" si="1"/>
        <v>588</v>
      </c>
      <c r="BB35" s="60">
        <f t="shared" si="2"/>
        <v>588</v>
      </c>
      <c r="BC35" s="56" t="str">
        <f t="shared" si="3"/>
        <v>INR  Five Hundred &amp; Eighty Eight  Only</v>
      </c>
      <c r="IA35" s="22">
        <v>4.06</v>
      </c>
      <c r="IB35" s="22" t="s">
        <v>274</v>
      </c>
      <c r="IC35" s="22" t="s">
        <v>136</v>
      </c>
      <c r="ID35" s="22">
        <v>1.1</v>
      </c>
      <c r="IE35" s="23" t="s">
        <v>52</v>
      </c>
      <c r="IF35" s="23"/>
      <c r="IG35" s="23"/>
      <c r="IH35" s="23"/>
      <c r="II35" s="23"/>
    </row>
    <row r="36" spans="1:243" s="22" customFormat="1" ht="30.75" customHeight="1">
      <c r="A36" s="66">
        <v>4.07</v>
      </c>
      <c r="B36" s="67" t="s">
        <v>275</v>
      </c>
      <c r="C36" s="39" t="s">
        <v>137</v>
      </c>
      <c r="D36" s="68">
        <v>1.5</v>
      </c>
      <c r="E36" s="69" t="s">
        <v>52</v>
      </c>
      <c r="F36" s="70">
        <v>607.67</v>
      </c>
      <c r="G36" s="40"/>
      <c r="H36" s="24"/>
      <c r="I36" s="47" t="s">
        <v>38</v>
      </c>
      <c r="J36" s="48">
        <f t="shared" si="0"/>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9"/>
      <c r="BA36" s="42">
        <f t="shared" si="1"/>
        <v>912</v>
      </c>
      <c r="BB36" s="60">
        <f t="shared" si="2"/>
        <v>912</v>
      </c>
      <c r="BC36" s="56" t="str">
        <f t="shared" si="3"/>
        <v>INR  Nine Hundred &amp; Twelve  Only</v>
      </c>
      <c r="IA36" s="22">
        <v>4.07</v>
      </c>
      <c r="IB36" s="22" t="s">
        <v>275</v>
      </c>
      <c r="IC36" s="22" t="s">
        <v>137</v>
      </c>
      <c r="ID36" s="22">
        <v>1.5</v>
      </c>
      <c r="IE36" s="23" t="s">
        <v>52</v>
      </c>
      <c r="IF36" s="23"/>
      <c r="IG36" s="23"/>
      <c r="IH36" s="23"/>
      <c r="II36" s="23"/>
    </row>
    <row r="37" spans="1:243" s="22" customFormat="1" ht="28.5">
      <c r="A37" s="66">
        <v>4.08</v>
      </c>
      <c r="B37" s="67" t="s">
        <v>85</v>
      </c>
      <c r="C37" s="39" t="s">
        <v>62</v>
      </c>
      <c r="D37" s="68">
        <v>16</v>
      </c>
      <c r="E37" s="69" t="s">
        <v>52</v>
      </c>
      <c r="F37" s="70">
        <v>607.67</v>
      </c>
      <c r="G37" s="40"/>
      <c r="H37" s="24"/>
      <c r="I37" s="47" t="s">
        <v>38</v>
      </c>
      <c r="J37" s="48">
        <f t="shared" si="0"/>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9"/>
      <c r="BA37" s="42">
        <f t="shared" si="1"/>
        <v>9723</v>
      </c>
      <c r="BB37" s="60">
        <f t="shared" si="2"/>
        <v>9723</v>
      </c>
      <c r="BC37" s="56" t="str">
        <f t="shared" si="3"/>
        <v>INR  Nine Thousand Seven Hundred &amp; Twenty Three  Only</v>
      </c>
      <c r="IA37" s="22">
        <v>4.08</v>
      </c>
      <c r="IB37" s="22" t="s">
        <v>85</v>
      </c>
      <c r="IC37" s="22" t="s">
        <v>62</v>
      </c>
      <c r="ID37" s="22">
        <v>16</v>
      </c>
      <c r="IE37" s="23" t="s">
        <v>52</v>
      </c>
      <c r="IF37" s="23"/>
      <c r="IG37" s="23"/>
      <c r="IH37" s="23"/>
      <c r="II37" s="23"/>
    </row>
    <row r="38" spans="1:243" s="22" customFormat="1" ht="28.5">
      <c r="A38" s="70">
        <v>4.09</v>
      </c>
      <c r="B38" s="67" t="s">
        <v>276</v>
      </c>
      <c r="C38" s="39" t="s">
        <v>63</v>
      </c>
      <c r="D38" s="68">
        <v>0.1</v>
      </c>
      <c r="E38" s="69" t="s">
        <v>52</v>
      </c>
      <c r="F38" s="70">
        <v>484.04</v>
      </c>
      <c r="G38" s="40"/>
      <c r="H38" s="24"/>
      <c r="I38" s="47" t="s">
        <v>38</v>
      </c>
      <c r="J38" s="48">
        <f t="shared" si="0"/>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9"/>
      <c r="BA38" s="42">
        <f t="shared" si="1"/>
        <v>48</v>
      </c>
      <c r="BB38" s="60">
        <f t="shared" si="2"/>
        <v>48</v>
      </c>
      <c r="BC38" s="56" t="str">
        <f t="shared" si="3"/>
        <v>INR  Forty Eight Only</v>
      </c>
      <c r="IA38" s="22">
        <v>4.09</v>
      </c>
      <c r="IB38" s="22" t="s">
        <v>276</v>
      </c>
      <c r="IC38" s="22" t="s">
        <v>63</v>
      </c>
      <c r="ID38" s="22">
        <v>0.1</v>
      </c>
      <c r="IE38" s="23" t="s">
        <v>52</v>
      </c>
      <c r="IF38" s="23"/>
      <c r="IG38" s="23"/>
      <c r="IH38" s="23"/>
      <c r="II38" s="23"/>
    </row>
    <row r="39" spans="1:243" s="22" customFormat="1" ht="28.5">
      <c r="A39" s="66">
        <v>4.1</v>
      </c>
      <c r="B39" s="67" t="s">
        <v>277</v>
      </c>
      <c r="C39" s="39" t="s">
        <v>138</v>
      </c>
      <c r="D39" s="68">
        <v>11</v>
      </c>
      <c r="E39" s="69" t="s">
        <v>52</v>
      </c>
      <c r="F39" s="70">
        <v>545.68</v>
      </c>
      <c r="G39" s="40"/>
      <c r="H39" s="24"/>
      <c r="I39" s="47" t="s">
        <v>38</v>
      </c>
      <c r="J39" s="48">
        <f t="shared" si="0"/>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9"/>
      <c r="BA39" s="42">
        <f t="shared" si="1"/>
        <v>6002</v>
      </c>
      <c r="BB39" s="60">
        <f t="shared" si="2"/>
        <v>6002</v>
      </c>
      <c r="BC39" s="56" t="str">
        <f t="shared" si="3"/>
        <v>INR  Six Thousand  &amp;Two  Only</v>
      </c>
      <c r="IA39" s="22">
        <v>4.1</v>
      </c>
      <c r="IB39" s="22" t="s">
        <v>277</v>
      </c>
      <c r="IC39" s="22" t="s">
        <v>138</v>
      </c>
      <c r="ID39" s="22">
        <v>11</v>
      </c>
      <c r="IE39" s="23" t="s">
        <v>52</v>
      </c>
      <c r="IF39" s="23"/>
      <c r="IG39" s="23"/>
      <c r="IH39" s="23"/>
      <c r="II39" s="23"/>
    </row>
    <row r="40" spans="1:243" s="22" customFormat="1" ht="71.25">
      <c r="A40" s="66">
        <v>4.11</v>
      </c>
      <c r="B40" s="67" t="s">
        <v>70</v>
      </c>
      <c r="C40" s="39" t="s">
        <v>139</v>
      </c>
      <c r="D40" s="79"/>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1"/>
      <c r="IA40" s="22">
        <v>4.11</v>
      </c>
      <c r="IB40" s="22" t="s">
        <v>70</v>
      </c>
      <c r="IC40" s="22" t="s">
        <v>139</v>
      </c>
      <c r="IE40" s="23"/>
      <c r="IF40" s="23"/>
      <c r="IG40" s="23"/>
      <c r="IH40" s="23"/>
      <c r="II40" s="23"/>
    </row>
    <row r="41" spans="1:243" s="22" customFormat="1" ht="21.75" customHeight="1">
      <c r="A41" s="66">
        <v>4.12</v>
      </c>
      <c r="B41" s="67" t="s">
        <v>278</v>
      </c>
      <c r="C41" s="39" t="s">
        <v>140</v>
      </c>
      <c r="D41" s="68">
        <v>503</v>
      </c>
      <c r="E41" s="69" t="s">
        <v>66</v>
      </c>
      <c r="F41" s="70">
        <v>73.21</v>
      </c>
      <c r="G41" s="40"/>
      <c r="H41" s="24"/>
      <c r="I41" s="47" t="s">
        <v>38</v>
      </c>
      <c r="J41" s="48">
        <f t="shared" si="0"/>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9"/>
      <c r="BA41" s="42">
        <f t="shared" si="1"/>
        <v>36825</v>
      </c>
      <c r="BB41" s="60">
        <f t="shared" si="2"/>
        <v>36825</v>
      </c>
      <c r="BC41" s="56" t="str">
        <f t="shared" si="3"/>
        <v>INR  Thirty Six Thousand Eight Hundred &amp; Twenty Five  Only</v>
      </c>
      <c r="IA41" s="22">
        <v>4.12</v>
      </c>
      <c r="IB41" s="22" t="s">
        <v>278</v>
      </c>
      <c r="IC41" s="22" t="s">
        <v>140</v>
      </c>
      <c r="ID41" s="22">
        <v>503</v>
      </c>
      <c r="IE41" s="23" t="s">
        <v>66</v>
      </c>
      <c r="IF41" s="23"/>
      <c r="IG41" s="23"/>
      <c r="IH41" s="23"/>
      <c r="II41" s="23"/>
    </row>
    <row r="42" spans="1:243" s="22" customFormat="1" ht="15.75">
      <c r="A42" s="66">
        <v>5</v>
      </c>
      <c r="B42" s="67" t="s">
        <v>71</v>
      </c>
      <c r="C42" s="39" t="s">
        <v>141</v>
      </c>
      <c r="D42" s="79"/>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1"/>
      <c r="IA42" s="22">
        <v>5</v>
      </c>
      <c r="IB42" s="22" t="s">
        <v>71</v>
      </c>
      <c r="IC42" s="22" t="s">
        <v>141</v>
      </c>
      <c r="IE42" s="23"/>
      <c r="IF42" s="23"/>
      <c r="IG42" s="23"/>
      <c r="IH42" s="23"/>
      <c r="II42" s="23"/>
    </row>
    <row r="43" spans="1:243" s="22" customFormat="1" ht="57">
      <c r="A43" s="66">
        <v>5.01</v>
      </c>
      <c r="B43" s="67" t="s">
        <v>279</v>
      </c>
      <c r="C43" s="39" t="s">
        <v>142</v>
      </c>
      <c r="D43" s="79"/>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1"/>
      <c r="IA43" s="22">
        <v>5.01</v>
      </c>
      <c r="IB43" s="22" t="s">
        <v>279</v>
      </c>
      <c r="IC43" s="22" t="s">
        <v>142</v>
      </c>
      <c r="IE43" s="23"/>
      <c r="IF43" s="23"/>
      <c r="IG43" s="23"/>
      <c r="IH43" s="23"/>
      <c r="II43" s="23"/>
    </row>
    <row r="44" spans="1:243" s="22" customFormat="1" ht="28.5">
      <c r="A44" s="66">
        <v>5.02</v>
      </c>
      <c r="B44" s="67" t="s">
        <v>202</v>
      </c>
      <c r="C44" s="39" t="s">
        <v>143</v>
      </c>
      <c r="D44" s="68">
        <v>2.41</v>
      </c>
      <c r="E44" s="69" t="s">
        <v>64</v>
      </c>
      <c r="F44" s="70">
        <v>5398.9</v>
      </c>
      <c r="G44" s="40"/>
      <c r="H44" s="24"/>
      <c r="I44" s="47" t="s">
        <v>38</v>
      </c>
      <c r="J44" s="48">
        <f t="shared" si="0"/>
        <v>1</v>
      </c>
      <c r="K44" s="24" t="s">
        <v>39</v>
      </c>
      <c r="L44" s="24" t="s">
        <v>4</v>
      </c>
      <c r="M44" s="41"/>
      <c r="N44" s="24"/>
      <c r="O44" s="24"/>
      <c r="P44" s="46"/>
      <c r="Q44" s="24"/>
      <c r="R44" s="2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59"/>
      <c r="BA44" s="42">
        <f t="shared" si="1"/>
        <v>13011</v>
      </c>
      <c r="BB44" s="60">
        <f t="shared" si="2"/>
        <v>13011</v>
      </c>
      <c r="BC44" s="56" t="str">
        <f t="shared" si="3"/>
        <v>INR  Thirteen Thousand  &amp;Eleven  Only</v>
      </c>
      <c r="IA44" s="22">
        <v>5.02</v>
      </c>
      <c r="IB44" s="22" t="s">
        <v>202</v>
      </c>
      <c r="IC44" s="22" t="s">
        <v>143</v>
      </c>
      <c r="ID44" s="22">
        <v>2.41</v>
      </c>
      <c r="IE44" s="23" t="s">
        <v>64</v>
      </c>
      <c r="IF44" s="23"/>
      <c r="IG44" s="23"/>
      <c r="IH44" s="23"/>
      <c r="II44" s="23"/>
    </row>
    <row r="45" spans="1:243" s="22" customFormat="1" ht="61.5" customHeight="1">
      <c r="A45" s="70">
        <v>5.03</v>
      </c>
      <c r="B45" s="67" t="s">
        <v>201</v>
      </c>
      <c r="C45" s="39" t="s">
        <v>144</v>
      </c>
      <c r="D45" s="79"/>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1"/>
      <c r="IA45" s="22">
        <v>5.03</v>
      </c>
      <c r="IB45" s="22" t="s">
        <v>201</v>
      </c>
      <c r="IC45" s="22" t="s">
        <v>144</v>
      </c>
      <c r="IE45" s="23"/>
      <c r="IF45" s="23"/>
      <c r="IG45" s="23"/>
      <c r="IH45" s="23"/>
      <c r="II45" s="23"/>
    </row>
    <row r="46" spans="1:243" s="22" customFormat="1" ht="28.5">
      <c r="A46" s="66">
        <v>5.04</v>
      </c>
      <c r="B46" s="67" t="s">
        <v>202</v>
      </c>
      <c r="C46" s="39" t="s">
        <v>145</v>
      </c>
      <c r="D46" s="68">
        <v>12.8</v>
      </c>
      <c r="E46" s="69" t="s">
        <v>64</v>
      </c>
      <c r="F46" s="70">
        <v>6655.37</v>
      </c>
      <c r="G46" s="40"/>
      <c r="H46" s="24"/>
      <c r="I46" s="47" t="s">
        <v>38</v>
      </c>
      <c r="J46" s="48">
        <f aca="true" t="shared" si="4" ref="J46:J77">IF(I46="Less(-)",-1,1)</f>
        <v>1</v>
      </c>
      <c r="K46" s="24" t="s">
        <v>39</v>
      </c>
      <c r="L46" s="24" t="s">
        <v>4</v>
      </c>
      <c r="M46" s="41"/>
      <c r="N46" s="24"/>
      <c r="O46" s="24"/>
      <c r="P46" s="46"/>
      <c r="Q46" s="24"/>
      <c r="R46" s="24"/>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59"/>
      <c r="BA46" s="42">
        <f aca="true" t="shared" si="5" ref="BA46:BA77">ROUND(total_amount_ba($B$2,$D$2,D46,F46,J46,K46,M46),0)</f>
        <v>85189</v>
      </c>
      <c r="BB46" s="60">
        <f aca="true" t="shared" si="6" ref="BB46:BB77">BA46+SUM(N46:AZ46)</f>
        <v>85189</v>
      </c>
      <c r="BC46" s="56" t="str">
        <f aca="true" t="shared" si="7" ref="BC46:BC77">SpellNumber(L46,BB46)</f>
        <v>INR  Eighty Five Thousand One Hundred &amp; Eighty Nine  Only</v>
      </c>
      <c r="IA46" s="22">
        <v>5.04</v>
      </c>
      <c r="IB46" s="22" t="s">
        <v>202</v>
      </c>
      <c r="IC46" s="22" t="s">
        <v>145</v>
      </c>
      <c r="ID46" s="22">
        <v>12.8</v>
      </c>
      <c r="IE46" s="23" t="s">
        <v>64</v>
      </c>
      <c r="IF46" s="23"/>
      <c r="IG46" s="23"/>
      <c r="IH46" s="23"/>
      <c r="II46" s="23"/>
    </row>
    <row r="47" spans="1:243" s="22" customFormat="1" ht="57">
      <c r="A47" s="66">
        <v>5.05</v>
      </c>
      <c r="B47" s="67" t="s">
        <v>280</v>
      </c>
      <c r="C47" s="39" t="s">
        <v>146</v>
      </c>
      <c r="D47" s="79"/>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1"/>
      <c r="IA47" s="22">
        <v>5.05</v>
      </c>
      <c r="IB47" s="22" t="s">
        <v>280</v>
      </c>
      <c r="IC47" s="22" t="s">
        <v>146</v>
      </c>
      <c r="IE47" s="23"/>
      <c r="IF47" s="23"/>
      <c r="IG47" s="23"/>
      <c r="IH47" s="23"/>
      <c r="II47" s="23"/>
    </row>
    <row r="48" spans="1:243" s="22" customFormat="1" ht="28.5">
      <c r="A48" s="66">
        <v>5.06</v>
      </c>
      <c r="B48" s="67" t="s">
        <v>281</v>
      </c>
      <c r="C48" s="39" t="s">
        <v>147</v>
      </c>
      <c r="D48" s="68">
        <v>5.6</v>
      </c>
      <c r="E48" s="69" t="s">
        <v>52</v>
      </c>
      <c r="F48" s="70">
        <v>678.43</v>
      </c>
      <c r="G48" s="40"/>
      <c r="H48" s="24"/>
      <c r="I48" s="47" t="s">
        <v>38</v>
      </c>
      <c r="J48" s="48">
        <f t="shared" si="4"/>
        <v>1</v>
      </c>
      <c r="K48" s="24" t="s">
        <v>39</v>
      </c>
      <c r="L48" s="24" t="s">
        <v>4</v>
      </c>
      <c r="M48" s="41"/>
      <c r="N48" s="24"/>
      <c r="O48" s="24"/>
      <c r="P48" s="46"/>
      <c r="Q48" s="24"/>
      <c r="R48" s="24"/>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59"/>
      <c r="BA48" s="42">
        <f t="shared" si="5"/>
        <v>3799</v>
      </c>
      <c r="BB48" s="60">
        <f t="shared" si="6"/>
        <v>3799</v>
      </c>
      <c r="BC48" s="56" t="str">
        <f t="shared" si="7"/>
        <v>INR  Three Thousand Seven Hundred &amp; Ninety Nine  Only</v>
      </c>
      <c r="IA48" s="22">
        <v>5.06</v>
      </c>
      <c r="IB48" s="22" t="s">
        <v>281</v>
      </c>
      <c r="IC48" s="22" t="s">
        <v>147</v>
      </c>
      <c r="ID48" s="22">
        <v>5.6</v>
      </c>
      <c r="IE48" s="23" t="s">
        <v>52</v>
      </c>
      <c r="IF48" s="23"/>
      <c r="IG48" s="23"/>
      <c r="IH48" s="23"/>
      <c r="II48" s="23"/>
    </row>
    <row r="49" spans="1:243" s="22" customFormat="1" ht="71.25">
      <c r="A49" s="66">
        <v>5.07</v>
      </c>
      <c r="B49" s="67" t="s">
        <v>76</v>
      </c>
      <c r="C49" s="39" t="s">
        <v>148</v>
      </c>
      <c r="D49" s="79"/>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1"/>
      <c r="IA49" s="22">
        <v>5.07</v>
      </c>
      <c r="IB49" s="22" t="s">
        <v>76</v>
      </c>
      <c r="IC49" s="22" t="s">
        <v>148</v>
      </c>
      <c r="IE49" s="23"/>
      <c r="IF49" s="23"/>
      <c r="IG49" s="23"/>
      <c r="IH49" s="23"/>
      <c r="II49" s="23"/>
    </row>
    <row r="50" spans="1:243" s="22" customFormat="1" ht="28.5">
      <c r="A50" s="66">
        <v>5.08</v>
      </c>
      <c r="B50" s="67" t="s">
        <v>77</v>
      </c>
      <c r="C50" s="39" t="s">
        <v>149</v>
      </c>
      <c r="D50" s="68">
        <v>11</v>
      </c>
      <c r="E50" s="69" t="s">
        <v>52</v>
      </c>
      <c r="F50" s="70">
        <v>817.27</v>
      </c>
      <c r="G50" s="40"/>
      <c r="H50" s="24"/>
      <c r="I50" s="47" t="s">
        <v>38</v>
      </c>
      <c r="J50" s="48">
        <f t="shared" si="4"/>
        <v>1</v>
      </c>
      <c r="K50" s="24" t="s">
        <v>39</v>
      </c>
      <c r="L50" s="24" t="s">
        <v>4</v>
      </c>
      <c r="M50" s="41"/>
      <c r="N50" s="24"/>
      <c r="O50" s="24"/>
      <c r="P50" s="46"/>
      <c r="Q50" s="24"/>
      <c r="R50" s="24"/>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59"/>
      <c r="BA50" s="42">
        <f t="shared" si="5"/>
        <v>8990</v>
      </c>
      <c r="BB50" s="60">
        <f t="shared" si="6"/>
        <v>8990</v>
      </c>
      <c r="BC50" s="56" t="str">
        <f t="shared" si="7"/>
        <v>INR  Eight Thousand Nine Hundred &amp; Ninety  Only</v>
      </c>
      <c r="IA50" s="22">
        <v>5.08</v>
      </c>
      <c r="IB50" s="22" t="s">
        <v>77</v>
      </c>
      <c r="IC50" s="22" t="s">
        <v>149</v>
      </c>
      <c r="ID50" s="22">
        <v>11</v>
      </c>
      <c r="IE50" s="23" t="s">
        <v>52</v>
      </c>
      <c r="IF50" s="23"/>
      <c r="IG50" s="23"/>
      <c r="IH50" s="23"/>
      <c r="II50" s="23"/>
    </row>
    <row r="51" spans="1:243" s="22" customFormat="1" ht="74.25" customHeight="1">
      <c r="A51" s="66">
        <v>5.09</v>
      </c>
      <c r="B51" s="67" t="s">
        <v>282</v>
      </c>
      <c r="C51" s="39" t="s">
        <v>150</v>
      </c>
      <c r="D51" s="68">
        <v>1</v>
      </c>
      <c r="E51" s="69" t="s">
        <v>73</v>
      </c>
      <c r="F51" s="70">
        <v>45.59</v>
      </c>
      <c r="G51" s="40"/>
      <c r="H51" s="24"/>
      <c r="I51" s="47" t="s">
        <v>38</v>
      </c>
      <c r="J51" s="48">
        <f t="shared" si="4"/>
        <v>1</v>
      </c>
      <c r="K51" s="24" t="s">
        <v>39</v>
      </c>
      <c r="L51" s="24" t="s">
        <v>4</v>
      </c>
      <c r="M51" s="41"/>
      <c r="N51" s="24"/>
      <c r="O51" s="24"/>
      <c r="P51" s="46"/>
      <c r="Q51" s="24"/>
      <c r="R51" s="24"/>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59"/>
      <c r="BA51" s="42">
        <f t="shared" si="5"/>
        <v>46</v>
      </c>
      <c r="BB51" s="60">
        <f t="shared" si="6"/>
        <v>46</v>
      </c>
      <c r="BC51" s="56" t="str">
        <f t="shared" si="7"/>
        <v>INR  Forty Six Only</v>
      </c>
      <c r="IA51" s="22">
        <v>5.09</v>
      </c>
      <c r="IB51" s="22" t="s">
        <v>282</v>
      </c>
      <c r="IC51" s="22" t="s">
        <v>150</v>
      </c>
      <c r="ID51" s="22">
        <v>1</v>
      </c>
      <c r="IE51" s="23" t="s">
        <v>73</v>
      </c>
      <c r="IF51" s="23"/>
      <c r="IG51" s="23"/>
      <c r="IH51" s="23"/>
      <c r="II51" s="23"/>
    </row>
    <row r="52" spans="1:243" s="22" customFormat="1" ht="18" customHeight="1">
      <c r="A52" s="66">
        <v>6</v>
      </c>
      <c r="B52" s="67" t="s">
        <v>86</v>
      </c>
      <c r="C52" s="39" t="s">
        <v>151</v>
      </c>
      <c r="D52" s="79"/>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1"/>
      <c r="IA52" s="22">
        <v>6</v>
      </c>
      <c r="IB52" s="22" t="s">
        <v>86</v>
      </c>
      <c r="IC52" s="22" t="s">
        <v>151</v>
      </c>
      <c r="IE52" s="23"/>
      <c r="IF52" s="23"/>
      <c r="IG52" s="23"/>
      <c r="IH52" s="23"/>
      <c r="II52" s="23"/>
    </row>
    <row r="53" spans="1:243" s="22" customFormat="1" ht="213.75">
      <c r="A53" s="66">
        <v>6.01</v>
      </c>
      <c r="B53" s="67" t="s">
        <v>87</v>
      </c>
      <c r="C53" s="39" t="s">
        <v>152</v>
      </c>
      <c r="D53" s="79"/>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1"/>
      <c r="IA53" s="22">
        <v>6.01</v>
      </c>
      <c r="IB53" s="22" t="s">
        <v>87</v>
      </c>
      <c r="IC53" s="22" t="s">
        <v>152</v>
      </c>
      <c r="IE53" s="23"/>
      <c r="IF53" s="23"/>
      <c r="IG53" s="23"/>
      <c r="IH53" s="23"/>
      <c r="II53" s="23"/>
    </row>
    <row r="54" spans="1:243" s="22" customFormat="1" ht="20.25" customHeight="1">
      <c r="A54" s="66">
        <v>6.02</v>
      </c>
      <c r="B54" s="67" t="s">
        <v>88</v>
      </c>
      <c r="C54" s="39" t="s">
        <v>153</v>
      </c>
      <c r="D54" s="79"/>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1"/>
      <c r="IA54" s="22">
        <v>6.02</v>
      </c>
      <c r="IB54" s="22" t="s">
        <v>88</v>
      </c>
      <c r="IC54" s="22" t="s">
        <v>153</v>
      </c>
      <c r="IE54" s="23"/>
      <c r="IF54" s="23"/>
      <c r="IG54" s="23"/>
      <c r="IH54" s="23"/>
      <c r="II54" s="23"/>
    </row>
    <row r="55" spans="1:243" s="22" customFormat="1" ht="20.25" customHeight="1">
      <c r="A55" s="66">
        <v>6.03</v>
      </c>
      <c r="B55" s="67" t="s">
        <v>89</v>
      </c>
      <c r="C55" s="39" t="s">
        <v>154</v>
      </c>
      <c r="D55" s="68">
        <v>4.95</v>
      </c>
      <c r="E55" s="69" t="s">
        <v>52</v>
      </c>
      <c r="F55" s="70">
        <v>3513.94</v>
      </c>
      <c r="G55" s="40"/>
      <c r="H55" s="24"/>
      <c r="I55" s="47" t="s">
        <v>38</v>
      </c>
      <c r="J55" s="48">
        <f t="shared" si="4"/>
        <v>1</v>
      </c>
      <c r="K55" s="24" t="s">
        <v>39</v>
      </c>
      <c r="L55" s="24" t="s">
        <v>4</v>
      </c>
      <c r="M55" s="41"/>
      <c r="N55" s="24"/>
      <c r="O55" s="24"/>
      <c r="P55" s="46"/>
      <c r="Q55" s="24"/>
      <c r="R55" s="24"/>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59"/>
      <c r="BA55" s="42">
        <f t="shared" si="5"/>
        <v>17394</v>
      </c>
      <c r="BB55" s="60">
        <f t="shared" si="6"/>
        <v>17394</v>
      </c>
      <c r="BC55" s="56" t="str">
        <f t="shared" si="7"/>
        <v>INR  Seventeen Thousand Three Hundred &amp; Ninety Four  Only</v>
      </c>
      <c r="IA55" s="22">
        <v>6.03</v>
      </c>
      <c r="IB55" s="22" t="s">
        <v>89</v>
      </c>
      <c r="IC55" s="22" t="s">
        <v>154</v>
      </c>
      <c r="ID55" s="22">
        <v>4.95</v>
      </c>
      <c r="IE55" s="23" t="s">
        <v>52</v>
      </c>
      <c r="IF55" s="23"/>
      <c r="IG55" s="23"/>
      <c r="IH55" s="23"/>
      <c r="II55" s="23"/>
    </row>
    <row r="56" spans="1:243" s="22" customFormat="1" ht="30.75" customHeight="1">
      <c r="A56" s="66">
        <v>6.04</v>
      </c>
      <c r="B56" s="67" t="s">
        <v>283</v>
      </c>
      <c r="C56" s="39" t="s">
        <v>155</v>
      </c>
      <c r="D56" s="68">
        <v>63</v>
      </c>
      <c r="E56" s="69" t="s">
        <v>52</v>
      </c>
      <c r="F56" s="70">
        <v>1090.22</v>
      </c>
      <c r="G56" s="40"/>
      <c r="H56" s="24"/>
      <c r="I56" s="47" t="s">
        <v>38</v>
      </c>
      <c r="J56" s="48">
        <f t="shared" si="4"/>
        <v>1</v>
      </c>
      <c r="K56" s="24" t="s">
        <v>39</v>
      </c>
      <c r="L56" s="24" t="s">
        <v>4</v>
      </c>
      <c r="M56" s="41"/>
      <c r="N56" s="24"/>
      <c r="O56" s="24"/>
      <c r="P56" s="46"/>
      <c r="Q56" s="24"/>
      <c r="R56" s="24"/>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59"/>
      <c r="BA56" s="42">
        <f t="shared" si="5"/>
        <v>68684</v>
      </c>
      <c r="BB56" s="60">
        <f t="shared" si="6"/>
        <v>68684</v>
      </c>
      <c r="BC56" s="56" t="str">
        <f t="shared" si="7"/>
        <v>INR  Sixty Eight Thousand Six Hundred &amp; Eighty Four  Only</v>
      </c>
      <c r="IA56" s="22">
        <v>6.04</v>
      </c>
      <c r="IB56" s="22" t="s">
        <v>283</v>
      </c>
      <c r="IC56" s="22" t="s">
        <v>155</v>
      </c>
      <c r="ID56" s="22">
        <v>63</v>
      </c>
      <c r="IE56" s="23" t="s">
        <v>52</v>
      </c>
      <c r="IF56" s="23"/>
      <c r="IG56" s="23"/>
      <c r="IH56" s="23"/>
      <c r="II56" s="23"/>
    </row>
    <row r="57" spans="1:243" s="22" customFormat="1" ht="18" customHeight="1">
      <c r="A57" s="66">
        <v>7</v>
      </c>
      <c r="B57" s="71" t="s">
        <v>78</v>
      </c>
      <c r="C57" s="39" t="s">
        <v>156</v>
      </c>
      <c r="D57" s="79"/>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1"/>
      <c r="IA57" s="22">
        <v>7</v>
      </c>
      <c r="IB57" s="22" t="s">
        <v>78</v>
      </c>
      <c r="IC57" s="22" t="s">
        <v>156</v>
      </c>
      <c r="IE57" s="23"/>
      <c r="IF57" s="23"/>
      <c r="IG57" s="23"/>
      <c r="IH57" s="23"/>
      <c r="II57" s="23"/>
    </row>
    <row r="58" spans="1:243" s="22" customFormat="1" ht="114">
      <c r="A58" s="66">
        <v>7.01</v>
      </c>
      <c r="B58" s="71" t="s">
        <v>90</v>
      </c>
      <c r="C58" s="39" t="s">
        <v>157</v>
      </c>
      <c r="D58" s="79"/>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1"/>
      <c r="IA58" s="22">
        <v>7.01</v>
      </c>
      <c r="IB58" s="22" t="s">
        <v>90</v>
      </c>
      <c r="IC58" s="22" t="s">
        <v>157</v>
      </c>
      <c r="IE58" s="23"/>
      <c r="IF58" s="23"/>
      <c r="IG58" s="23"/>
      <c r="IH58" s="23"/>
      <c r="II58" s="23"/>
    </row>
    <row r="59" spans="1:243" s="22" customFormat="1" ht="19.5" customHeight="1">
      <c r="A59" s="70">
        <v>7.02</v>
      </c>
      <c r="B59" s="67" t="s">
        <v>91</v>
      </c>
      <c r="C59" s="39" t="s">
        <v>158</v>
      </c>
      <c r="D59" s="68">
        <v>0.215</v>
      </c>
      <c r="E59" s="69" t="s">
        <v>64</v>
      </c>
      <c r="F59" s="70">
        <v>92351.77</v>
      </c>
      <c r="G59" s="40"/>
      <c r="H59" s="24"/>
      <c r="I59" s="47" t="s">
        <v>38</v>
      </c>
      <c r="J59" s="48">
        <f t="shared" si="4"/>
        <v>1</v>
      </c>
      <c r="K59" s="24" t="s">
        <v>39</v>
      </c>
      <c r="L59" s="24" t="s">
        <v>4</v>
      </c>
      <c r="M59" s="41"/>
      <c r="N59" s="24"/>
      <c r="O59" s="24"/>
      <c r="P59" s="46"/>
      <c r="Q59" s="24"/>
      <c r="R59" s="24"/>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59"/>
      <c r="BA59" s="42">
        <f t="shared" si="5"/>
        <v>19856</v>
      </c>
      <c r="BB59" s="60">
        <f t="shared" si="6"/>
        <v>19856</v>
      </c>
      <c r="BC59" s="56" t="str">
        <f t="shared" si="7"/>
        <v>INR  Nineteen Thousand Eight Hundred &amp; Fifty Six  Only</v>
      </c>
      <c r="IA59" s="22">
        <v>7.02</v>
      </c>
      <c r="IB59" s="22" t="s">
        <v>91</v>
      </c>
      <c r="IC59" s="22" t="s">
        <v>158</v>
      </c>
      <c r="ID59" s="22">
        <v>0.215</v>
      </c>
      <c r="IE59" s="23" t="s">
        <v>64</v>
      </c>
      <c r="IF59" s="23"/>
      <c r="IG59" s="23"/>
      <c r="IH59" s="23"/>
      <c r="II59" s="23"/>
    </row>
    <row r="60" spans="1:243" s="22" customFormat="1" ht="74.25" customHeight="1">
      <c r="A60" s="66">
        <v>7.03</v>
      </c>
      <c r="B60" s="67" t="s">
        <v>284</v>
      </c>
      <c r="C60" s="39" t="s">
        <v>159</v>
      </c>
      <c r="D60" s="79"/>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1"/>
      <c r="IA60" s="22">
        <v>7.03</v>
      </c>
      <c r="IB60" s="22" t="s">
        <v>284</v>
      </c>
      <c r="IC60" s="22" t="s">
        <v>159</v>
      </c>
      <c r="IE60" s="23"/>
      <c r="IF60" s="23"/>
      <c r="IG60" s="23"/>
      <c r="IH60" s="23"/>
      <c r="II60" s="23"/>
    </row>
    <row r="61" spans="1:243" s="22" customFormat="1" ht="20.25" customHeight="1">
      <c r="A61" s="66">
        <v>7.04</v>
      </c>
      <c r="B61" s="67" t="s">
        <v>204</v>
      </c>
      <c r="C61" s="39" t="s">
        <v>160</v>
      </c>
      <c r="D61" s="79"/>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1"/>
      <c r="IA61" s="22">
        <v>7.04</v>
      </c>
      <c r="IB61" s="22" t="s">
        <v>204</v>
      </c>
      <c r="IC61" s="22" t="s">
        <v>160</v>
      </c>
      <c r="IE61" s="23"/>
      <c r="IF61" s="23"/>
      <c r="IG61" s="23"/>
      <c r="IH61" s="23"/>
      <c r="II61" s="23"/>
    </row>
    <row r="62" spans="1:243" s="22" customFormat="1" ht="28.5">
      <c r="A62" s="70">
        <v>7.05</v>
      </c>
      <c r="B62" s="67" t="s">
        <v>211</v>
      </c>
      <c r="C62" s="39" t="s">
        <v>161</v>
      </c>
      <c r="D62" s="68">
        <v>1.99</v>
      </c>
      <c r="E62" s="69" t="s">
        <v>52</v>
      </c>
      <c r="F62" s="70">
        <v>3168.21</v>
      </c>
      <c r="G62" s="40"/>
      <c r="H62" s="24"/>
      <c r="I62" s="47" t="s">
        <v>38</v>
      </c>
      <c r="J62" s="48">
        <f t="shared" si="4"/>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9"/>
      <c r="BA62" s="42">
        <f t="shared" si="5"/>
        <v>6305</v>
      </c>
      <c r="BB62" s="60">
        <f t="shared" si="6"/>
        <v>6305</v>
      </c>
      <c r="BC62" s="56" t="str">
        <f t="shared" si="7"/>
        <v>INR  Six Thousand Three Hundred &amp; Five  Only</v>
      </c>
      <c r="IA62" s="22">
        <v>7.05</v>
      </c>
      <c r="IB62" s="22" t="s">
        <v>211</v>
      </c>
      <c r="IC62" s="22" t="s">
        <v>161</v>
      </c>
      <c r="ID62" s="22">
        <v>1.99</v>
      </c>
      <c r="IE62" s="23" t="s">
        <v>52</v>
      </c>
      <c r="IF62" s="23"/>
      <c r="IG62" s="23"/>
      <c r="IH62" s="23"/>
      <c r="II62" s="23"/>
    </row>
    <row r="63" spans="1:243" s="22" customFormat="1" ht="85.5">
      <c r="A63" s="66">
        <v>7.06</v>
      </c>
      <c r="B63" s="71" t="s">
        <v>203</v>
      </c>
      <c r="C63" s="39" t="s">
        <v>162</v>
      </c>
      <c r="D63" s="79"/>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1"/>
      <c r="IA63" s="22">
        <v>7.06</v>
      </c>
      <c r="IB63" s="22" t="s">
        <v>203</v>
      </c>
      <c r="IC63" s="22" t="s">
        <v>162</v>
      </c>
      <c r="IE63" s="23"/>
      <c r="IF63" s="23"/>
      <c r="IG63" s="23"/>
      <c r="IH63" s="23"/>
      <c r="II63" s="23"/>
    </row>
    <row r="64" spans="1:243" s="22" customFormat="1" ht="47.25" customHeight="1">
      <c r="A64" s="66">
        <v>7.07</v>
      </c>
      <c r="B64" s="71" t="s">
        <v>204</v>
      </c>
      <c r="C64" s="39" t="s">
        <v>163</v>
      </c>
      <c r="D64" s="79"/>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1"/>
      <c r="IA64" s="22">
        <v>7.07</v>
      </c>
      <c r="IB64" s="22" t="s">
        <v>204</v>
      </c>
      <c r="IC64" s="22" t="s">
        <v>163</v>
      </c>
      <c r="IE64" s="23"/>
      <c r="IF64" s="23"/>
      <c r="IG64" s="23"/>
      <c r="IH64" s="23"/>
      <c r="II64" s="23"/>
    </row>
    <row r="65" spans="1:243" s="22" customFormat="1" ht="28.5">
      <c r="A65" s="70">
        <v>7.08</v>
      </c>
      <c r="B65" s="67" t="s">
        <v>205</v>
      </c>
      <c r="C65" s="39" t="s">
        <v>164</v>
      </c>
      <c r="D65" s="68">
        <v>5</v>
      </c>
      <c r="E65" s="69" t="s">
        <v>52</v>
      </c>
      <c r="F65" s="70">
        <v>3817.4</v>
      </c>
      <c r="G65" s="40"/>
      <c r="H65" s="24"/>
      <c r="I65" s="47" t="s">
        <v>38</v>
      </c>
      <c r="J65" s="48">
        <f t="shared" si="4"/>
        <v>1</v>
      </c>
      <c r="K65" s="24" t="s">
        <v>39</v>
      </c>
      <c r="L65" s="24" t="s">
        <v>4</v>
      </c>
      <c r="M65" s="41"/>
      <c r="N65" s="24"/>
      <c r="O65" s="24"/>
      <c r="P65" s="46"/>
      <c r="Q65" s="24"/>
      <c r="R65" s="24"/>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59"/>
      <c r="BA65" s="42">
        <f t="shared" si="5"/>
        <v>19087</v>
      </c>
      <c r="BB65" s="60">
        <f t="shared" si="6"/>
        <v>19087</v>
      </c>
      <c r="BC65" s="56" t="str">
        <f t="shared" si="7"/>
        <v>INR  Nineteen Thousand  &amp;Eighty Seven  Only</v>
      </c>
      <c r="IA65" s="22">
        <v>7.08</v>
      </c>
      <c r="IB65" s="22" t="s">
        <v>205</v>
      </c>
      <c r="IC65" s="22" t="s">
        <v>164</v>
      </c>
      <c r="ID65" s="22">
        <v>5</v>
      </c>
      <c r="IE65" s="23" t="s">
        <v>52</v>
      </c>
      <c r="IF65" s="23"/>
      <c r="IG65" s="23"/>
      <c r="IH65" s="23"/>
      <c r="II65" s="23"/>
    </row>
    <row r="66" spans="1:243" s="22" customFormat="1" ht="33" customHeight="1">
      <c r="A66" s="66">
        <v>7.09</v>
      </c>
      <c r="B66" s="67" t="s">
        <v>285</v>
      </c>
      <c r="C66" s="39" t="s">
        <v>165</v>
      </c>
      <c r="D66" s="79"/>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1"/>
      <c r="IA66" s="22">
        <v>7.09</v>
      </c>
      <c r="IB66" s="22" t="s">
        <v>285</v>
      </c>
      <c r="IC66" s="22" t="s">
        <v>165</v>
      </c>
      <c r="IE66" s="23"/>
      <c r="IF66" s="23"/>
      <c r="IG66" s="23"/>
      <c r="IH66" s="23"/>
      <c r="II66" s="23"/>
    </row>
    <row r="67" spans="1:243" s="22" customFormat="1" ht="28.5">
      <c r="A67" s="66">
        <v>7.1</v>
      </c>
      <c r="B67" s="67" t="s">
        <v>286</v>
      </c>
      <c r="C67" s="39" t="s">
        <v>166</v>
      </c>
      <c r="D67" s="68">
        <v>13</v>
      </c>
      <c r="E67" s="69" t="s">
        <v>65</v>
      </c>
      <c r="F67" s="70">
        <v>149.05</v>
      </c>
      <c r="G67" s="40"/>
      <c r="H67" s="24"/>
      <c r="I67" s="47" t="s">
        <v>38</v>
      </c>
      <c r="J67" s="48">
        <f t="shared" si="4"/>
        <v>1</v>
      </c>
      <c r="K67" s="24" t="s">
        <v>39</v>
      </c>
      <c r="L67" s="24" t="s">
        <v>4</v>
      </c>
      <c r="M67" s="41"/>
      <c r="N67" s="24"/>
      <c r="O67" s="24"/>
      <c r="P67" s="46"/>
      <c r="Q67" s="24"/>
      <c r="R67" s="24"/>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59"/>
      <c r="BA67" s="42">
        <f t="shared" si="5"/>
        <v>1938</v>
      </c>
      <c r="BB67" s="60">
        <f t="shared" si="6"/>
        <v>1938</v>
      </c>
      <c r="BC67" s="56" t="str">
        <f t="shared" si="7"/>
        <v>INR  One Thousand Nine Hundred &amp; Thirty Eight  Only</v>
      </c>
      <c r="IA67" s="22">
        <v>7.1</v>
      </c>
      <c r="IB67" s="22" t="s">
        <v>286</v>
      </c>
      <c r="IC67" s="22" t="s">
        <v>166</v>
      </c>
      <c r="ID67" s="22">
        <v>13</v>
      </c>
      <c r="IE67" s="23" t="s">
        <v>65</v>
      </c>
      <c r="IF67" s="23"/>
      <c r="IG67" s="23"/>
      <c r="IH67" s="23"/>
      <c r="II67" s="23"/>
    </row>
    <row r="68" spans="1:243" s="22" customFormat="1" ht="57">
      <c r="A68" s="70">
        <v>7.11</v>
      </c>
      <c r="B68" s="67" t="s">
        <v>206</v>
      </c>
      <c r="C68" s="39" t="s">
        <v>167</v>
      </c>
      <c r="D68" s="79"/>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1"/>
      <c r="IA68" s="22">
        <v>7.11</v>
      </c>
      <c r="IB68" s="22" t="s">
        <v>206</v>
      </c>
      <c r="IC68" s="22" t="s">
        <v>167</v>
      </c>
      <c r="IE68" s="23"/>
      <c r="IF68" s="23"/>
      <c r="IG68" s="23"/>
      <c r="IH68" s="23"/>
      <c r="II68" s="23"/>
    </row>
    <row r="69" spans="1:243" s="22" customFormat="1" ht="28.5">
      <c r="A69" s="66">
        <v>7.12</v>
      </c>
      <c r="B69" s="71" t="s">
        <v>287</v>
      </c>
      <c r="C69" s="39" t="s">
        <v>168</v>
      </c>
      <c r="D69" s="68">
        <v>5</v>
      </c>
      <c r="E69" s="69" t="s">
        <v>65</v>
      </c>
      <c r="F69" s="70">
        <v>53.09</v>
      </c>
      <c r="G69" s="40"/>
      <c r="H69" s="24"/>
      <c r="I69" s="47" t="s">
        <v>38</v>
      </c>
      <c r="J69" s="48">
        <f t="shared" si="4"/>
        <v>1</v>
      </c>
      <c r="K69" s="24" t="s">
        <v>39</v>
      </c>
      <c r="L69" s="24" t="s">
        <v>4</v>
      </c>
      <c r="M69" s="41"/>
      <c r="N69" s="24"/>
      <c r="O69" s="24"/>
      <c r="P69" s="46"/>
      <c r="Q69" s="24"/>
      <c r="R69" s="24"/>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59"/>
      <c r="BA69" s="42">
        <f t="shared" si="5"/>
        <v>265</v>
      </c>
      <c r="BB69" s="60">
        <f t="shared" si="6"/>
        <v>265</v>
      </c>
      <c r="BC69" s="56" t="str">
        <f t="shared" si="7"/>
        <v>INR  Two Hundred &amp; Sixty Five  Only</v>
      </c>
      <c r="IA69" s="22">
        <v>7.12</v>
      </c>
      <c r="IB69" s="22" t="s">
        <v>287</v>
      </c>
      <c r="IC69" s="22" t="s">
        <v>168</v>
      </c>
      <c r="ID69" s="22">
        <v>5</v>
      </c>
      <c r="IE69" s="23" t="s">
        <v>65</v>
      </c>
      <c r="IF69" s="23"/>
      <c r="IG69" s="23"/>
      <c r="IH69" s="23"/>
      <c r="II69" s="23"/>
    </row>
    <row r="70" spans="1:243" s="22" customFormat="1" ht="28.5">
      <c r="A70" s="66">
        <v>7.13</v>
      </c>
      <c r="B70" s="71" t="s">
        <v>288</v>
      </c>
      <c r="C70" s="39" t="s">
        <v>169</v>
      </c>
      <c r="D70" s="68">
        <v>15</v>
      </c>
      <c r="E70" s="69" t="s">
        <v>65</v>
      </c>
      <c r="F70" s="70">
        <v>46.07</v>
      </c>
      <c r="G70" s="40"/>
      <c r="H70" s="24"/>
      <c r="I70" s="47" t="s">
        <v>38</v>
      </c>
      <c r="J70" s="48">
        <f t="shared" si="4"/>
        <v>1</v>
      </c>
      <c r="K70" s="24" t="s">
        <v>39</v>
      </c>
      <c r="L70" s="24" t="s">
        <v>4</v>
      </c>
      <c r="M70" s="41"/>
      <c r="N70" s="24"/>
      <c r="O70" s="24"/>
      <c r="P70" s="46"/>
      <c r="Q70" s="24"/>
      <c r="R70" s="2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59"/>
      <c r="BA70" s="42">
        <f t="shared" si="5"/>
        <v>691</v>
      </c>
      <c r="BB70" s="60">
        <f t="shared" si="6"/>
        <v>691</v>
      </c>
      <c r="BC70" s="56" t="str">
        <f t="shared" si="7"/>
        <v>INR  Six Hundred &amp; Ninety One  Only</v>
      </c>
      <c r="IA70" s="22">
        <v>7.13</v>
      </c>
      <c r="IB70" s="22" t="s">
        <v>288</v>
      </c>
      <c r="IC70" s="22" t="s">
        <v>169</v>
      </c>
      <c r="ID70" s="22">
        <v>15</v>
      </c>
      <c r="IE70" s="23" t="s">
        <v>65</v>
      </c>
      <c r="IF70" s="23"/>
      <c r="IG70" s="23"/>
      <c r="IH70" s="23"/>
      <c r="II70" s="23"/>
    </row>
    <row r="71" spans="1:243" s="22" customFormat="1" ht="19.5" customHeight="1">
      <c r="A71" s="70">
        <v>7.14</v>
      </c>
      <c r="B71" s="67" t="s">
        <v>207</v>
      </c>
      <c r="C71" s="39" t="s">
        <v>170</v>
      </c>
      <c r="D71" s="68">
        <v>10</v>
      </c>
      <c r="E71" s="69" t="s">
        <v>65</v>
      </c>
      <c r="F71" s="70">
        <v>33.93</v>
      </c>
      <c r="G71" s="40"/>
      <c r="H71" s="24"/>
      <c r="I71" s="47" t="s">
        <v>38</v>
      </c>
      <c r="J71" s="48">
        <f t="shared" si="4"/>
        <v>1</v>
      </c>
      <c r="K71" s="24" t="s">
        <v>39</v>
      </c>
      <c r="L71" s="24" t="s">
        <v>4</v>
      </c>
      <c r="M71" s="41"/>
      <c r="N71" s="24"/>
      <c r="O71" s="24"/>
      <c r="P71" s="46"/>
      <c r="Q71" s="24"/>
      <c r="R71" s="24"/>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59"/>
      <c r="BA71" s="42">
        <f t="shared" si="5"/>
        <v>339</v>
      </c>
      <c r="BB71" s="60">
        <f t="shared" si="6"/>
        <v>339</v>
      </c>
      <c r="BC71" s="56" t="str">
        <f t="shared" si="7"/>
        <v>INR  Three Hundred &amp; Thirty Nine  Only</v>
      </c>
      <c r="IA71" s="22">
        <v>7.14</v>
      </c>
      <c r="IB71" s="22" t="s">
        <v>207</v>
      </c>
      <c r="IC71" s="22" t="s">
        <v>170</v>
      </c>
      <c r="ID71" s="22">
        <v>10</v>
      </c>
      <c r="IE71" s="23" t="s">
        <v>65</v>
      </c>
      <c r="IF71" s="23"/>
      <c r="IG71" s="23"/>
      <c r="IH71" s="23"/>
      <c r="II71" s="23"/>
    </row>
    <row r="72" spans="1:243" s="22" customFormat="1" ht="57">
      <c r="A72" s="66">
        <v>7.15</v>
      </c>
      <c r="B72" s="67" t="s">
        <v>208</v>
      </c>
      <c r="C72" s="39" t="s">
        <v>171</v>
      </c>
      <c r="D72" s="79"/>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1"/>
      <c r="IA72" s="22">
        <v>7.15</v>
      </c>
      <c r="IB72" s="22" t="s">
        <v>208</v>
      </c>
      <c r="IC72" s="22" t="s">
        <v>171</v>
      </c>
      <c r="IE72" s="23"/>
      <c r="IF72" s="23"/>
      <c r="IG72" s="23"/>
      <c r="IH72" s="23"/>
      <c r="II72" s="23"/>
    </row>
    <row r="73" spans="1:243" s="22" customFormat="1" ht="15.75">
      <c r="A73" s="66">
        <v>7.16</v>
      </c>
      <c r="B73" s="67" t="s">
        <v>79</v>
      </c>
      <c r="C73" s="39" t="s">
        <v>172</v>
      </c>
      <c r="D73" s="68">
        <v>10</v>
      </c>
      <c r="E73" s="69" t="s">
        <v>65</v>
      </c>
      <c r="F73" s="70">
        <v>30.55</v>
      </c>
      <c r="G73" s="40"/>
      <c r="H73" s="24"/>
      <c r="I73" s="47" t="s">
        <v>38</v>
      </c>
      <c r="J73" s="48">
        <f t="shared" si="4"/>
        <v>1</v>
      </c>
      <c r="K73" s="24" t="s">
        <v>39</v>
      </c>
      <c r="L73" s="24" t="s">
        <v>4</v>
      </c>
      <c r="M73" s="41"/>
      <c r="N73" s="24"/>
      <c r="O73" s="24"/>
      <c r="P73" s="46"/>
      <c r="Q73" s="24"/>
      <c r="R73" s="24"/>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59"/>
      <c r="BA73" s="42">
        <f t="shared" si="5"/>
        <v>306</v>
      </c>
      <c r="BB73" s="60">
        <f t="shared" si="6"/>
        <v>306</v>
      </c>
      <c r="BC73" s="56" t="str">
        <f t="shared" si="7"/>
        <v>INR  Three Hundred &amp; Six  Only</v>
      </c>
      <c r="IA73" s="22">
        <v>7.16</v>
      </c>
      <c r="IB73" s="22" t="s">
        <v>79</v>
      </c>
      <c r="IC73" s="22" t="s">
        <v>172</v>
      </c>
      <c r="ID73" s="22">
        <v>10</v>
      </c>
      <c r="IE73" s="23" t="s">
        <v>65</v>
      </c>
      <c r="IF73" s="23"/>
      <c r="IG73" s="23"/>
      <c r="IH73" s="23"/>
      <c r="II73" s="23"/>
    </row>
    <row r="74" spans="1:243" s="22" customFormat="1" ht="20.25" customHeight="1">
      <c r="A74" s="70">
        <v>7.17</v>
      </c>
      <c r="B74" s="67" t="s">
        <v>209</v>
      </c>
      <c r="C74" s="39" t="s">
        <v>173</v>
      </c>
      <c r="D74" s="68">
        <v>10</v>
      </c>
      <c r="E74" s="69" t="s">
        <v>65</v>
      </c>
      <c r="F74" s="70">
        <v>24.5</v>
      </c>
      <c r="G74" s="40"/>
      <c r="H74" s="24"/>
      <c r="I74" s="47" t="s">
        <v>38</v>
      </c>
      <c r="J74" s="48">
        <f t="shared" si="4"/>
        <v>1</v>
      </c>
      <c r="K74" s="24" t="s">
        <v>39</v>
      </c>
      <c r="L74" s="24" t="s">
        <v>4</v>
      </c>
      <c r="M74" s="41"/>
      <c r="N74" s="24"/>
      <c r="O74" s="24"/>
      <c r="P74" s="46"/>
      <c r="Q74" s="24"/>
      <c r="R74" s="24"/>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59"/>
      <c r="BA74" s="42">
        <f t="shared" si="5"/>
        <v>245</v>
      </c>
      <c r="BB74" s="60">
        <f t="shared" si="6"/>
        <v>245</v>
      </c>
      <c r="BC74" s="56" t="str">
        <f t="shared" si="7"/>
        <v>INR  Two Hundred &amp; Forty Five  Only</v>
      </c>
      <c r="IA74" s="22">
        <v>7.17</v>
      </c>
      <c r="IB74" s="22" t="s">
        <v>209</v>
      </c>
      <c r="IC74" s="22" t="s">
        <v>173</v>
      </c>
      <c r="ID74" s="22">
        <v>10</v>
      </c>
      <c r="IE74" s="23" t="s">
        <v>65</v>
      </c>
      <c r="IF74" s="23"/>
      <c r="IG74" s="23"/>
      <c r="IH74" s="23"/>
      <c r="II74" s="23"/>
    </row>
    <row r="75" spans="1:243" s="22" customFormat="1" ht="99.75">
      <c r="A75" s="66">
        <v>7.18</v>
      </c>
      <c r="B75" s="71" t="s">
        <v>92</v>
      </c>
      <c r="C75" s="39" t="s">
        <v>174</v>
      </c>
      <c r="D75" s="79"/>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1"/>
      <c r="IA75" s="22">
        <v>7.18</v>
      </c>
      <c r="IB75" s="22" t="s">
        <v>92</v>
      </c>
      <c r="IC75" s="22" t="s">
        <v>174</v>
      </c>
      <c r="IE75" s="23"/>
      <c r="IF75" s="23"/>
      <c r="IG75" s="23"/>
      <c r="IH75" s="23"/>
      <c r="II75" s="23"/>
    </row>
    <row r="76" spans="1:243" s="22" customFormat="1" ht="30.75" customHeight="1">
      <c r="A76" s="66">
        <v>7.19</v>
      </c>
      <c r="B76" s="71" t="s">
        <v>286</v>
      </c>
      <c r="C76" s="39" t="s">
        <v>175</v>
      </c>
      <c r="D76" s="68">
        <v>11</v>
      </c>
      <c r="E76" s="69" t="s">
        <v>65</v>
      </c>
      <c r="F76" s="70">
        <v>203.15</v>
      </c>
      <c r="G76" s="40"/>
      <c r="H76" s="24"/>
      <c r="I76" s="47" t="s">
        <v>38</v>
      </c>
      <c r="J76" s="48">
        <f t="shared" si="4"/>
        <v>1</v>
      </c>
      <c r="K76" s="24" t="s">
        <v>39</v>
      </c>
      <c r="L76" s="24" t="s">
        <v>4</v>
      </c>
      <c r="M76" s="41"/>
      <c r="N76" s="24"/>
      <c r="O76" s="24"/>
      <c r="P76" s="46"/>
      <c r="Q76" s="24"/>
      <c r="R76" s="24"/>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59"/>
      <c r="BA76" s="42">
        <f t="shared" si="5"/>
        <v>2235</v>
      </c>
      <c r="BB76" s="60">
        <f t="shared" si="6"/>
        <v>2235</v>
      </c>
      <c r="BC76" s="56" t="str">
        <f t="shared" si="7"/>
        <v>INR  Two Thousand Two Hundred &amp; Thirty Five  Only</v>
      </c>
      <c r="IA76" s="22">
        <v>7.19</v>
      </c>
      <c r="IB76" s="22" t="s">
        <v>286</v>
      </c>
      <c r="IC76" s="22" t="s">
        <v>175</v>
      </c>
      <c r="ID76" s="22">
        <v>11</v>
      </c>
      <c r="IE76" s="23" t="s">
        <v>65</v>
      </c>
      <c r="IF76" s="23"/>
      <c r="IG76" s="23"/>
      <c r="IH76" s="23"/>
      <c r="II76" s="23"/>
    </row>
    <row r="77" spans="1:243" s="22" customFormat="1" ht="85.5">
      <c r="A77" s="70">
        <v>7.2</v>
      </c>
      <c r="B77" s="67" t="s">
        <v>93</v>
      </c>
      <c r="C77" s="39" t="s">
        <v>176</v>
      </c>
      <c r="D77" s="79"/>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1"/>
      <c r="IA77" s="22">
        <v>7.2</v>
      </c>
      <c r="IB77" s="22" t="s">
        <v>93</v>
      </c>
      <c r="IC77" s="22" t="s">
        <v>176</v>
      </c>
      <c r="IE77" s="23"/>
      <c r="IF77" s="23"/>
      <c r="IG77" s="23"/>
      <c r="IH77" s="23"/>
      <c r="II77" s="23"/>
    </row>
    <row r="78" spans="1:243" s="22" customFormat="1" ht="15.75">
      <c r="A78" s="66">
        <v>7.21</v>
      </c>
      <c r="B78" s="67" t="s">
        <v>287</v>
      </c>
      <c r="C78" s="39" t="s">
        <v>177</v>
      </c>
      <c r="D78" s="68">
        <v>9</v>
      </c>
      <c r="E78" s="69" t="s">
        <v>65</v>
      </c>
      <c r="F78" s="70">
        <v>78.91</v>
      </c>
      <c r="G78" s="40"/>
      <c r="H78" s="24"/>
      <c r="I78" s="47" t="s">
        <v>38</v>
      </c>
      <c r="J78" s="48">
        <f aca="true" t="shared" si="8" ref="J78:J109">IF(I78="Less(-)",-1,1)</f>
        <v>1</v>
      </c>
      <c r="K78" s="24" t="s">
        <v>39</v>
      </c>
      <c r="L78" s="24" t="s">
        <v>4</v>
      </c>
      <c r="M78" s="41"/>
      <c r="N78" s="24"/>
      <c r="O78" s="24"/>
      <c r="P78" s="46"/>
      <c r="Q78" s="24"/>
      <c r="R78" s="24"/>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59"/>
      <c r="BA78" s="42">
        <f aca="true" t="shared" si="9" ref="BA78:BA109">ROUND(total_amount_ba($B$2,$D$2,D78,F78,J78,K78,M78),0)</f>
        <v>710</v>
      </c>
      <c r="BB78" s="60">
        <f aca="true" t="shared" si="10" ref="BB78:BB109">BA78+SUM(N78:AZ78)</f>
        <v>710</v>
      </c>
      <c r="BC78" s="56" t="str">
        <f aca="true" t="shared" si="11" ref="BC78:BC109">SpellNumber(L78,BB78)</f>
        <v>INR  Seven Hundred &amp; Ten  Only</v>
      </c>
      <c r="IA78" s="22">
        <v>7.21</v>
      </c>
      <c r="IB78" s="22" t="s">
        <v>287</v>
      </c>
      <c r="IC78" s="22" t="s">
        <v>177</v>
      </c>
      <c r="ID78" s="22">
        <v>9</v>
      </c>
      <c r="IE78" s="23" t="s">
        <v>65</v>
      </c>
      <c r="IF78" s="23"/>
      <c r="IG78" s="23"/>
      <c r="IH78" s="23"/>
      <c r="II78" s="23"/>
    </row>
    <row r="79" spans="1:243" s="22" customFormat="1" ht="28.5">
      <c r="A79" s="66">
        <v>7.22</v>
      </c>
      <c r="B79" s="67" t="s">
        <v>288</v>
      </c>
      <c r="C79" s="39" t="s">
        <v>178</v>
      </c>
      <c r="D79" s="68">
        <v>29</v>
      </c>
      <c r="E79" s="69" t="s">
        <v>65</v>
      </c>
      <c r="F79" s="70">
        <v>65.76</v>
      </c>
      <c r="G79" s="40"/>
      <c r="H79" s="24"/>
      <c r="I79" s="47" t="s">
        <v>38</v>
      </c>
      <c r="J79" s="48">
        <f t="shared" si="8"/>
        <v>1</v>
      </c>
      <c r="K79" s="24" t="s">
        <v>39</v>
      </c>
      <c r="L79" s="24" t="s">
        <v>4</v>
      </c>
      <c r="M79" s="41"/>
      <c r="N79" s="24"/>
      <c r="O79" s="24"/>
      <c r="P79" s="46"/>
      <c r="Q79" s="24"/>
      <c r="R79" s="24"/>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59"/>
      <c r="BA79" s="42">
        <f t="shared" si="9"/>
        <v>1907</v>
      </c>
      <c r="BB79" s="60">
        <f t="shared" si="10"/>
        <v>1907</v>
      </c>
      <c r="BC79" s="56" t="str">
        <f t="shared" si="11"/>
        <v>INR  One Thousand Nine Hundred &amp; Seven  Only</v>
      </c>
      <c r="IA79" s="22">
        <v>7.22</v>
      </c>
      <c r="IB79" s="22" t="s">
        <v>288</v>
      </c>
      <c r="IC79" s="22" t="s">
        <v>178</v>
      </c>
      <c r="ID79" s="22">
        <v>29</v>
      </c>
      <c r="IE79" s="23" t="s">
        <v>65</v>
      </c>
      <c r="IF79" s="23"/>
      <c r="IG79" s="23"/>
      <c r="IH79" s="23"/>
      <c r="II79" s="23"/>
    </row>
    <row r="80" spans="1:243" s="22" customFormat="1" ht="28.5">
      <c r="A80" s="70">
        <v>7.23</v>
      </c>
      <c r="B80" s="67" t="s">
        <v>207</v>
      </c>
      <c r="C80" s="39" t="s">
        <v>179</v>
      </c>
      <c r="D80" s="68">
        <v>47</v>
      </c>
      <c r="E80" s="69" t="s">
        <v>65</v>
      </c>
      <c r="F80" s="70">
        <v>50.98</v>
      </c>
      <c r="G80" s="40"/>
      <c r="H80" s="24"/>
      <c r="I80" s="47" t="s">
        <v>38</v>
      </c>
      <c r="J80" s="48">
        <f t="shared" si="8"/>
        <v>1</v>
      </c>
      <c r="K80" s="24" t="s">
        <v>39</v>
      </c>
      <c r="L80" s="24" t="s">
        <v>4</v>
      </c>
      <c r="M80" s="41"/>
      <c r="N80" s="24"/>
      <c r="O80" s="24"/>
      <c r="P80" s="46"/>
      <c r="Q80" s="24"/>
      <c r="R80" s="24"/>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59"/>
      <c r="BA80" s="42">
        <f t="shared" si="9"/>
        <v>2396</v>
      </c>
      <c r="BB80" s="60">
        <f t="shared" si="10"/>
        <v>2396</v>
      </c>
      <c r="BC80" s="56" t="str">
        <f t="shared" si="11"/>
        <v>INR  Two Thousand Three Hundred &amp; Ninety Six  Only</v>
      </c>
      <c r="IA80" s="22">
        <v>7.23</v>
      </c>
      <c r="IB80" s="22" t="s">
        <v>207</v>
      </c>
      <c r="IC80" s="22" t="s">
        <v>179</v>
      </c>
      <c r="ID80" s="22">
        <v>47</v>
      </c>
      <c r="IE80" s="23" t="s">
        <v>65</v>
      </c>
      <c r="IF80" s="23"/>
      <c r="IG80" s="23"/>
      <c r="IH80" s="23"/>
      <c r="II80" s="23"/>
    </row>
    <row r="81" spans="1:243" s="22" customFormat="1" ht="99.75">
      <c r="A81" s="66">
        <v>7.24</v>
      </c>
      <c r="B81" s="71" t="s">
        <v>94</v>
      </c>
      <c r="C81" s="39" t="s">
        <v>180</v>
      </c>
      <c r="D81" s="79"/>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1"/>
      <c r="IA81" s="22">
        <v>7.24</v>
      </c>
      <c r="IB81" s="22" t="s">
        <v>94</v>
      </c>
      <c r="IC81" s="22" t="s">
        <v>180</v>
      </c>
      <c r="IE81" s="23"/>
      <c r="IF81" s="23"/>
      <c r="IG81" s="23"/>
      <c r="IH81" s="23"/>
      <c r="II81" s="23"/>
    </row>
    <row r="82" spans="1:243" s="22" customFormat="1" ht="23.25" customHeight="1">
      <c r="A82" s="66">
        <v>7.25</v>
      </c>
      <c r="B82" s="71" t="s">
        <v>79</v>
      </c>
      <c r="C82" s="39" t="s">
        <v>181</v>
      </c>
      <c r="D82" s="68">
        <v>14</v>
      </c>
      <c r="E82" s="69" t="s">
        <v>65</v>
      </c>
      <c r="F82" s="70">
        <v>52.3</v>
      </c>
      <c r="G82" s="40"/>
      <c r="H82" s="24"/>
      <c r="I82" s="47" t="s">
        <v>38</v>
      </c>
      <c r="J82" s="48">
        <f t="shared" si="8"/>
        <v>1</v>
      </c>
      <c r="K82" s="24" t="s">
        <v>39</v>
      </c>
      <c r="L82" s="24" t="s">
        <v>4</v>
      </c>
      <c r="M82" s="41"/>
      <c r="N82" s="24"/>
      <c r="O82" s="24"/>
      <c r="P82" s="46"/>
      <c r="Q82" s="24"/>
      <c r="R82" s="24"/>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59"/>
      <c r="BA82" s="42">
        <f t="shared" si="9"/>
        <v>732</v>
      </c>
      <c r="BB82" s="60">
        <f t="shared" si="10"/>
        <v>732</v>
      </c>
      <c r="BC82" s="56" t="str">
        <f t="shared" si="11"/>
        <v>INR  Seven Hundred &amp; Thirty Two  Only</v>
      </c>
      <c r="IA82" s="22">
        <v>7.25</v>
      </c>
      <c r="IB82" s="22" t="s">
        <v>79</v>
      </c>
      <c r="IC82" s="22" t="s">
        <v>181</v>
      </c>
      <c r="ID82" s="22">
        <v>14</v>
      </c>
      <c r="IE82" s="23" t="s">
        <v>65</v>
      </c>
      <c r="IF82" s="23"/>
      <c r="IG82" s="23"/>
      <c r="IH82" s="23"/>
      <c r="II82" s="23"/>
    </row>
    <row r="83" spans="1:243" s="22" customFormat="1" ht="21" customHeight="1">
      <c r="A83" s="70">
        <v>7.26</v>
      </c>
      <c r="B83" s="67" t="s">
        <v>209</v>
      </c>
      <c r="C83" s="39" t="s">
        <v>182</v>
      </c>
      <c r="D83" s="68">
        <v>44</v>
      </c>
      <c r="E83" s="69" t="s">
        <v>65</v>
      </c>
      <c r="F83" s="70">
        <v>46.33</v>
      </c>
      <c r="G83" s="40"/>
      <c r="H83" s="24"/>
      <c r="I83" s="47" t="s">
        <v>38</v>
      </c>
      <c r="J83" s="48">
        <f t="shared" si="8"/>
        <v>1</v>
      </c>
      <c r="K83" s="24" t="s">
        <v>39</v>
      </c>
      <c r="L83" s="24" t="s">
        <v>4</v>
      </c>
      <c r="M83" s="41"/>
      <c r="N83" s="24"/>
      <c r="O83" s="24"/>
      <c r="P83" s="46"/>
      <c r="Q83" s="24"/>
      <c r="R83" s="24"/>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59"/>
      <c r="BA83" s="42">
        <f t="shared" si="9"/>
        <v>2039</v>
      </c>
      <c r="BB83" s="60">
        <f t="shared" si="10"/>
        <v>2039</v>
      </c>
      <c r="BC83" s="56" t="str">
        <f t="shared" si="11"/>
        <v>INR  Two Thousand  &amp;Thirty Nine  Only</v>
      </c>
      <c r="IA83" s="22">
        <v>7.26</v>
      </c>
      <c r="IB83" s="22" t="s">
        <v>209</v>
      </c>
      <c r="IC83" s="22" t="s">
        <v>182</v>
      </c>
      <c r="ID83" s="22">
        <v>44</v>
      </c>
      <c r="IE83" s="23" t="s">
        <v>65</v>
      </c>
      <c r="IF83" s="23"/>
      <c r="IG83" s="23"/>
      <c r="IH83" s="23"/>
      <c r="II83" s="23"/>
    </row>
    <row r="84" spans="1:243" s="22" customFormat="1" ht="99.75">
      <c r="A84" s="66">
        <v>7.27</v>
      </c>
      <c r="B84" s="67" t="s">
        <v>95</v>
      </c>
      <c r="C84" s="39" t="s">
        <v>183</v>
      </c>
      <c r="D84" s="79"/>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1"/>
      <c r="IA84" s="22">
        <v>7.27</v>
      </c>
      <c r="IB84" s="22" t="s">
        <v>95</v>
      </c>
      <c r="IC84" s="22" t="s">
        <v>183</v>
      </c>
      <c r="IE84" s="23"/>
      <c r="IF84" s="23"/>
      <c r="IG84" s="23"/>
      <c r="IH84" s="23"/>
      <c r="II84" s="23"/>
    </row>
    <row r="85" spans="1:243" s="22" customFormat="1" ht="19.5" customHeight="1">
      <c r="A85" s="66">
        <v>7.28</v>
      </c>
      <c r="B85" s="67" t="s">
        <v>96</v>
      </c>
      <c r="C85" s="39" t="s">
        <v>184</v>
      </c>
      <c r="D85" s="68">
        <v>19</v>
      </c>
      <c r="E85" s="69" t="s">
        <v>65</v>
      </c>
      <c r="F85" s="70">
        <v>54.4</v>
      </c>
      <c r="G85" s="40"/>
      <c r="H85" s="24"/>
      <c r="I85" s="47" t="s">
        <v>38</v>
      </c>
      <c r="J85" s="48">
        <f t="shared" si="8"/>
        <v>1</v>
      </c>
      <c r="K85" s="24" t="s">
        <v>39</v>
      </c>
      <c r="L85" s="24" t="s">
        <v>4</v>
      </c>
      <c r="M85" s="41"/>
      <c r="N85" s="24"/>
      <c r="O85" s="24"/>
      <c r="P85" s="46"/>
      <c r="Q85" s="24"/>
      <c r="R85" s="24"/>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59"/>
      <c r="BA85" s="42">
        <f t="shared" si="9"/>
        <v>1034</v>
      </c>
      <c r="BB85" s="60">
        <f t="shared" si="10"/>
        <v>1034</v>
      </c>
      <c r="BC85" s="56" t="str">
        <f t="shared" si="11"/>
        <v>INR  One Thousand  &amp;Thirty Four  Only</v>
      </c>
      <c r="IA85" s="22">
        <v>7.28</v>
      </c>
      <c r="IB85" s="22" t="s">
        <v>96</v>
      </c>
      <c r="IC85" s="22" t="s">
        <v>184</v>
      </c>
      <c r="ID85" s="22">
        <v>19</v>
      </c>
      <c r="IE85" s="23" t="s">
        <v>65</v>
      </c>
      <c r="IF85" s="23"/>
      <c r="IG85" s="23"/>
      <c r="IH85" s="23"/>
      <c r="II85" s="23"/>
    </row>
    <row r="86" spans="1:243" s="22" customFormat="1" ht="90.75" customHeight="1">
      <c r="A86" s="70">
        <v>7.29</v>
      </c>
      <c r="B86" s="67" t="s">
        <v>210</v>
      </c>
      <c r="C86" s="39" t="s">
        <v>185</v>
      </c>
      <c r="D86" s="79"/>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1"/>
      <c r="IA86" s="22">
        <v>7.29</v>
      </c>
      <c r="IB86" s="22" t="s">
        <v>210</v>
      </c>
      <c r="IC86" s="22" t="s">
        <v>185</v>
      </c>
      <c r="IE86" s="23"/>
      <c r="IF86" s="23"/>
      <c r="IG86" s="23"/>
      <c r="IH86" s="23"/>
      <c r="II86" s="23"/>
    </row>
    <row r="87" spans="1:243" s="22" customFormat="1" ht="15.75">
      <c r="A87" s="66">
        <v>7.3</v>
      </c>
      <c r="B87" s="71" t="s">
        <v>211</v>
      </c>
      <c r="C87" s="39" t="s">
        <v>186</v>
      </c>
      <c r="D87" s="79"/>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1"/>
      <c r="IA87" s="22">
        <v>7.3</v>
      </c>
      <c r="IB87" s="22" t="s">
        <v>211</v>
      </c>
      <c r="IC87" s="22" t="s">
        <v>186</v>
      </c>
      <c r="IE87" s="23"/>
      <c r="IF87" s="23"/>
      <c r="IG87" s="23"/>
      <c r="IH87" s="23"/>
      <c r="II87" s="23"/>
    </row>
    <row r="88" spans="1:243" s="22" customFormat="1" ht="27" customHeight="1">
      <c r="A88" s="66">
        <v>7.31</v>
      </c>
      <c r="B88" s="71" t="s">
        <v>212</v>
      </c>
      <c r="C88" s="39" t="s">
        <v>187</v>
      </c>
      <c r="D88" s="79"/>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1"/>
      <c r="IA88" s="22">
        <v>7.31</v>
      </c>
      <c r="IB88" s="22" t="s">
        <v>212</v>
      </c>
      <c r="IC88" s="22" t="s">
        <v>187</v>
      </c>
      <c r="IE88" s="23"/>
      <c r="IF88" s="23"/>
      <c r="IG88" s="23"/>
      <c r="IH88" s="23"/>
      <c r="II88" s="23"/>
    </row>
    <row r="89" spans="1:243" s="22" customFormat="1" ht="28.5">
      <c r="A89" s="70">
        <v>7.32</v>
      </c>
      <c r="B89" s="67" t="s">
        <v>204</v>
      </c>
      <c r="C89" s="39" t="s">
        <v>188</v>
      </c>
      <c r="D89" s="68">
        <v>9.52</v>
      </c>
      <c r="E89" s="69" t="s">
        <v>52</v>
      </c>
      <c r="F89" s="70">
        <v>3816.04</v>
      </c>
      <c r="G89" s="40"/>
      <c r="H89" s="24"/>
      <c r="I89" s="47" t="s">
        <v>38</v>
      </c>
      <c r="J89" s="48">
        <f t="shared" si="8"/>
        <v>1</v>
      </c>
      <c r="K89" s="24" t="s">
        <v>39</v>
      </c>
      <c r="L89" s="24" t="s">
        <v>4</v>
      </c>
      <c r="M89" s="41"/>
      <c r="N89" s="24"/>
      <c r="O89" s="24"/>
      <c r="P89" s="46"/>
      <c r="Q89" s="24"/>
      <c r="R89" s="24"/>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59"/>
      <c r="BA89" s="42">
        <f t="shared" si="9"/>
        <v>36329</v>
      </c>
      <c r="BB89" s="60">
        <f t="shared" si="10"/>
        <v>36329</v>
      </c>
      <c r="BC89" s="56" t="str">
        <f t="shared" si="11"/>
        <v>INR  Thirty Six Thousand Three Hundred &amp; Twenty Nine  Only</v>
      </c>
      <c r="IA89" s="22">
        <v>7.32</v>
      </c>
      <c r="IB89" s="22" t="s">
        <v>204</v>
      </c>
      <c r="IC89" s="22" t="s">
        <v>188</v>
      </c>
      <c r="ID89" s="22">
        <v>9.52</v>
      </c>
      <c r="IE89" s="23" t="s">
        <v>52</v>
      </c>
      <c r="IF89" s="23"/>
      <c r="IG89" s="23"/>
      <c r="IH89" s="23"/>
      <c r="II89" s="23"/>
    </row>
    <row r="90" spans="1:243" s="22" customFormat="1" ht="15.75" customHeight="1">
      <c r="A90" s="66">
        <v>8</v>
      </c>
      <c r="B90" s="67" t="s">
        <v>213</v>
      </c>
      <c r="C90" s="39" t="s">
        <v>189</v>
      </c>
      <c r="D90" s="79"/>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1"/>
      <c r="IA90" s="22">
        <v>8</v>
      </c>
      <c r="IB90" s="22" t="s">
        <v>213</v>
      </c>
      <c r="IC90" s="22" t="s">
        <v>189</v>
      </c>
      <c r="IE90" s="23"/>
      <c r="IF90" s="23"/>
      <c r="IG90" s="23"/>
      <c r="IH90" s="23"/>
      <c r="II90" s="23"/>
    </row>
    <row r="91" spans="1:243" s="22" customFormat="1" ht="85.5">
      <c r="A91" s="66">
        <v>8.01</v>
      </c>
      <c r="B91" s="67" t="s">
        <v>214</v>
      </c>
      <c r="C91" s="39" t="s">
        <v>190</v>
      </c>
      <c r="D91" s="68">
        <v>81</v>
      </c>
      <c r="E91" s="69" t="s">
        <v>66</v>
      </c>
      <c r="F91" s="70">
        <v>75.44</v>
      </c>
      <c r="G91" s="40"/>
      <c r="H91" s="24"/>
      <c r="I91" s="47" t="s">
        <v>38</v>
      </c>
      <c r="J91" s="48">
        <f t="shared" si="8"/>
        <v>1</v>
      </c>
      <c r="K91" s="24" t="s">
        <v>39</v>
      </c>
      <c r="L91" s="24" t="s">
        <v>4</v>
      </c>
      <c r="M91" s="41"/>
      <c r="N91" s="24"/>
      <c r="O91" s="24"/>
      <c r="P91" s="46"/>
      <c r="Q91" s="24"/>
      <c r="R91" s="24"/>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59"/>
      <c r="BA91" s="42">
        <f t="shared" si="9"/>
        <v>6111</v>
      </c>
      <c r="BB91" s="60">
        <f t="shared" si="10"/>
        <v>6111</v>
      </c>
      <c r="BC91" s="56" t="str">
        <f t="shared" si="11"/>
        <v>INR  Six Thousand One Hundred &amp; Eleven  Only</v>
      </c>
      <c r="IA91" s="22">
        <v>8.01</v>
      </c>
      <c r="IB91" s="22" t="s">
        <v>214</v>
      </c>
      <c r="IC91" s="22" t="s">
        <v>190</v>
      </c>
      <c r="ID91" s="22">
        <v>81</v>
      </c>
      <c r="IE91" s="23" t="s">
        <v>66</v>
      </c>
      <c r="IF91" s="23"/>
      <c r="IG91" s="23"/>
      <c r="IH91" s="23"/>
      <c r="II91" s="23"/>
    </row>
    <row r="92" spans="1:243" s="22" customFormat="1" ht="99.75">
      <c r="A92" s="70">
        <v>8.02</v>
      </c>
      <c r="B92" s="67" t="s">
        <v>289</v>
      </c>
      <c r="C92" s="39" t="s">
        <v>191</v>
      </c>
      <c r="D92" s="79"/>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1"/>
      <c r="IA92" s="22">
        <v>8.02</v>
      </c>
      <c r="IB92" s="22" t="s">
        <v>289</v>
      </c>
      <c r="IC92" s="22" t="s">
        <v>191</v>
      </c>
      <c r="IE92" s="23"/>
      <c r="IF92" s="23"/>
      <c r="IG92" s="23"/>
      <c r="IH92" s="23"/>
      <c r="II92" s="23"/>
    </row>
    <row r="93" spans="1:243" s="22" customFormat="1" ht="28.5">
      <c r="A93" s="66">
        <v>8.03</v>
      </c>
      <c r="B93" s="71" t="s">
        <v>290</v>
      </c>
      <c r="C93" s="39" t="s">
        <v>192</v>
      </c>
      <c r="D93" s="68">
        <v>8.1</v>
      </c>
      <c r="E93" s="69" t="s">
        <v>52</v>
      </c>
      <c r="F93" s="70">
        <v>3882.63</v>
      </c>
      <c r="G93" s="40"/>
      <c r="H93" s="24"/>
      <c r="I93" s="47" t="s">
        <v>38</v>
      </c>
      <c r="J93" s="48">
        <f t="shared" si="8"/>
        <v>1</v>
      </c>
      <c r="K93" s="24" t="s">
        <v>39</v>
      </c>
      <c r="L93" s="24" t="s">
        <v>4</v>
      </c>
      <c r="M93" s="41"/>
      <c r="N93" s="24"/>
      <c r="O93" s="24"/>
      <c r="P93" s="46"/>
      <c r="Q93" s="24"/>
      <c r="R93" s="24"/>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59"/>
      <c r="BA93" s="42">
        <f t="shared" si="9"/>
        <v>31449</v>
      </c>
      <c r="BB93" s="60">
        <f t="shared" si="10"/>
        <v>31449</v>
      </c>
      <c r="BC93" s="56" t="str">
        <f t="shared" si="11"/>
        <v>INR  Thirty One Thousand Four Hundred &amp; Forty Nine  Only</v>
      </c>
      <c r="IA93" s="22">
        <v>8.03</v>
      </c>
      <c r="IB93" s="22" t="s">
        <v>290</v>
      </c>
      <c r="IC93" s="22" t="s">
        <v>192</v>
      </c>
      <c r="ID93" s="22">
        <v>8.1</v>
      </c>
      <c r="IE93" s="23" t="s">
        <v>52</v>
      </c>
      <c r="IF93" s="23"/>
      <c r="IG93" s="23"/>
      <c r="IH93" s="23"/>
      <c r="II93" s="23"/>
    </row>
    <row r="94" spans="1:243" s="22" customFormat="1" ht="142.5">
      <c r="A94" s="66">
        <v>8.04</v>
      </c>
      <c r="B94" s="71" t="s">
        <v>291</v>
      </c>
      <c r="C94" s="39" t="s">
        <v>193</v>
      </c>
      <c r="D94" s="79"/>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1"/>
      <c r="IA94" s="22">
        <v>8.04</v>
      </c>
      <c r="IB94" s="22" t="s">
        <v>291</v>
      </c>
      <c r="IC94" s="22" t="s">
        <v>193</v>
      </c>
      <c r="IE94" s="23"/>
      <c r="IF94" s="23"/>
      <c r="IG94" s="23"/>
      <c r="IH94" s="23"/>
      <c r="II94" s="23"/>
    </row>
    <row r="95" spans="1:243" s="22" customFormat="1" ht="28.5" customHeight="1">
      <c r="A95" s="70">
        <v>8.05</v>
      </c>
      <c r="B95" s="67" t="s">
        <v>292</v>
      </c>
      <c r="C95" s="39" t="s">
        <v>194</v>
      </c>
      <c r="D95" s="68">
        <v>10</v>
      </c>
      <c r="E95" s="69" t="s">
        <v>66</v>
      </c>
      <c r="F95" s="70">
        <v>55.23</v>
      </c>
      <c r="G95" s="40"/>
      <c r="H95" s="24"/>
      <c r="I95" s="47" t="s">
        <v>38</v>
      </c>
      <c r="J95" s="48">
        <f t="shared" si="8"/>
        <v>1</v>
      </c>
      <c r="K95" s="24" t="s">
        <v>39</v>
      </c>
      <c r="L95" s="24" t="s">
        <v>4</v>
      </c>
      <c r="M95" s="41"/>
      <c r="N95" s="24"/>
      <c r="O95" s="24"/>
      <c r="P95" s="46"/>
      <c r="Q95" s="24"/>
      <c r="R95" s="24"/>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59"/>
      <c r="BA95" s="42">
        <f t="shared" si="9"/>
        <v>552</v>
      </c>
      <c r="BB95" s="60">
        <f t="shared" si="10"/>
        <v>552</v>
      </c>
      <c r="BC95" s="56" t="str">
        <f t="shared" si="11"/>
        <v>INR  Five Hundred &amp; Fifty Two  Only</v>
      </c>
      <c r="IA95" s="22">
        <v>8.05</v>
      </c>
      <c r="IB95" s="72" t="s">
        <v>292</v>
      </c>
      <c r="IC95" s="22" t="s">
        <v>194</v>
      </c>
      <c r="ID95" s="22">
        <v>10</v>
      </c>
      <c r="IE95" s="23" t="s">
        <v>66</v>
      </c>
      <c r="IF95" s="23"/>
      <c r="IG95" s="23"/>
      <c r="IH95" s="23"/>
      <c r="II95" s="23"/>
    </row>
    <row r="96" spans="1:237" ht="85.5">
      <c r="A96" s="66">
        <v>8.06</v>
      </c>
      <c r="B96" s="67" t="s">
        <v>293</v>
      </c>
      <c r="C96" s="39" t="s">
        <v>376</v>
      </c>
      <c r="D96" s="79"/>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1"/>
      <c r="IA96" s="1">
        <v>8.06</v>
      </c>
      <c r="IB96" s="1" t="s">
        <v>293</v>
      </c>
      <c r="IC96" s="1" t="s">
        <v>376</v>
      </c>
    </row>
    <row r="97" spans="1:239" ht="27.75" customHeight="1">
      <c r="A97" s="66">
        <v>8.07</v>
      </c>
      <c r="B97" s="67" t="s">
        <v>294</v>
      </c>
      <c r="C97" s="39" t="s">
        <v>377</v>
      </c>
      <c r="D97" s="68">
        <v>562</v>
      </c>
      <c r="E97" s="69" t="s">
        <v>66</v>
      </c>
      <c r="F97" s="70">
        <v>114.86</v>
      </c>
      <c r="G97" s="40"/>
      <c r="H97" s="24"/>
      <c r="I97" s="47" t="s">
        <v>38</v>
      </c>
      <c r="J97" s="48">
        <f t="shared" si="8"/>
        <v>1</v>
      </c>
      <c r="K97" s="24" t="s">
        <v>39</v>
      </c>
      <c r="L97" s="24" t="s">
        <v>4</v>
      </c>
      <c r="M97" s="41"/>
      <c r="N97" s="24"/>
      <c r="O97" s="24"/>
      <c r="P97" s="46"/>
      <c r="Q97" s="24"/>
      <c r="R97" s="24"/>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59"/>
      <c r="BA97" s="42">
        <f t="shared" si="9"/>
        <v>64551</v>
      </c>
      <c r="BB97" s="60">
        <f t="shared" si="10"/>
        <v>64551</v>
      </c>
      <c r="BC97" s="56" t="str">
        <f t="shared" si="11"/>
        <v>INR  Sixty Four Thousand Five Hundred &amp; Fifty One  Only</v>
      </c>
      <c r="IA97" s="1">
        <v>8.07</v>
      </c>
      <c r="IB97" s="1" t="s">
        <v>294</v>
      </c>
      <c r="IC97" s="1" t="s">
        <v>377</v>
      </c>
      <c r="ID97" s="1">
        <v>562</v>
      </c>
      <c r="IE97" s="3" t="s">
        <v>66</v>
      </c>
    </row>
    <row r="98" spans="1:237" ht="85.5">
      <c r="A98" s="70">
        <v>8.08</v>
      </c>
      <c r="B98" s="67" t="s">
        <v>295</v>
      </c>
      <c r="C98" s="39" t="s">
        <v>378</v>
      </c>
      <c r="D98" s="79"/>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1"/>
      <c r="IA98" s="1">
        <v>8.08</v>
      </c>
      <c r="IB98" s="1" t="s">
        <v>295</v>
      </c>
      <c r="IC98" s="1" t="s">
        <v>378</v>
      </c>
    </row>
    <row r="99" spans="1:239" ht="28.5">
      <c r="A99" s="66">
        <v>8.09</v>
      </c>
      <c r="B99" s="71" t="s">
        <v>296</v>
      </c>
      <c r="C99" s="39" t="s">
        <v>379</v>
      </c>
      <c r="D99" s="68">
        <v>184</v>
      </c>
      <c r="E99" s="69" t="s">
        <v>66</v>
      </c>
      <c r="F99" s="70">
        <v>127.7</v>
      </c>
      <c r="G99" s="40"/>
      <c r="H99" s="24"/>
      <c r="I99" s="47" t="s">
        <v>38</v>
      </c>
      <c r="J99" s="48">
        <f t="shared" si="8"/>
        <v>1</v>
      </c>
      <c r="K99" s="24" t="s">
        <v>39</v>
      </c>
      <c r="L99" s="24" t="s">
        <v>4</v>
      </c>
      <c r="M99" s="41"/>
      <c r="N99" s="24"/>
      <c r="O99" s="24"/>
      <c r="P99" s="46"/>
      <c r="Q99" s="24"/>
      <c r="R99" s="24"/>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59"/>
      <c r="BA99" s="42">
        <f t="shared" si="9"/>
        <v>23497</v>
      </c>
      <c r="BB99" s="60">
        <f t="shared" si="10"/>
        <v>23497</v>
      </c>
      <c r="BC99" s="56" t="str">
        <f t="shared" si="11"/>
        <v>INR  Twenty Three Thousand Four Hundred &amp; Ninety Seven  Only</v>
      </c>
      <c r="IA99" s="1">
        <v>8.09</v>
      </c>
      <c r="IB99" s="1" t="s">
        <v>296</v>
      </c>
      <c r="IC99" s="1" t="s">
        <v>379</v>
      </c>
      <c r="ID99" s="1">
        <v>184</v>
      </c>
      <c r="IE99" s="3" t="s">
        <v>66</v>
      </c>
    </row>
    <row r="100" spans="1:237" ht="57">
      <c r="A100" s="66">
        <v>8.1</v>
      </c>
      <c r="B100" s="71" t="s">
        <v>297</v>
      </c>
      <c r="C100" s="39" t="s">
        <v>380</v>
      </c>
      <c r="D100" s="79"/>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1"/>
      <c r="IA100" s="1">
        <v>8.1</v>
      </c>
      <c r="IB100" s="1" t="s">
        <v>297</v>
      </c>
      <c r="IC100" s="1" t="s">
        <v>380</v>
      </c>
    </row>
    <row r="101" spans="1:239" ht="28.5">
      <c r="A101" s="70">
        <v>8.11</v>
      </c>
      <c r="B101" s="67" t="s">
        <v>298</v>
      </c>
      <c r="C101" s="39" t="s">
        <v>381</v>
      </c>
      <c r="D101" s="68">
        <v>0.45</v>
      </c>
      <c r="E101" s="69" t="s">
        <v>52</v>
      </c>
      <c r="F101" s="70">
        <v>789.6</v>
      </c>
      <c r="G101" s="40"/>
      <c r="H101" s="24"/>
      <c r="I101" s="47" t="s">
        <v>38</v>
      </c>
      <c r="J101" s="48">
        <f t="shared" si="8"/>
        <v>1</v>
      </c>
      <c r="K101" s="24" t="s">
        <v>39</v>
      </c>
      <c r="L101" s="24" t="s">
        <v>4</v>
      </c>
      <c r="M101" s="41"/>
      <c r="N101" s="24"/>
      <c r="O101" s="24"/>
      <c r="P101" s="46"/>
      <c r="Q101" s="24"/>
      <c r="R101" s="24"/>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59"/>
      <c r="BA101" s="42">
        <f t="shared" si="9"/>
        <v>355</v>
      </c>
      <c r="BB101" s="60">
        <f t="shared" si="10"/>
        <v>355</v>
      </c>
      <c r="BC101" s="56" t="str">
        <f t="shared" si="11"/>
        <v>INR  Three Hundred &amp; Fifty Five  Only</v>
      </c>
      <c r="IA101" s="1">
        <v>8.11</v>
      </c>
      <c r="IB101" s="1" t="s">
        <v>298</v>
      </c>
      <c r="IC101" s="1" t="s">
        <v>381</v>
      </c>
      <c r="ID101" s="1">
        <v>0.45</v>
      </c>
      <c r="IE101" s="3" t="s">
        <v>52</v>
      </c>
    </row>
    <row r="102" spans="1:237" ht="15.75">
      <c r="A102" s="66">
        <v>9</v>
      </c>
      <c r="B102" s="67" t="s">
        <v>215</v>
      </c>
      <c r="C102" s="39" t="s">
        <v>382</v>
      </c>
      <c r="D102" s="79"/>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1"/>
      <c r="IA102" s="1">
        <v>9</v>
      </c>
      <c r="IB102" s="1" t="s">
        <v>215</v>
      </c>
      <c r="IC102" s="1" t="s">
        <v>382</v>
      </c>
    </row>
    <row r="103" spans="1:237" ht="85.5">
      <c r="A103" s="66">
        <v>9.01</v>
      </c>
      <c r="B103" s="67" t="s">
        <v>299</v>
      </c>
      <c r="C103" s="39" t="s">
        <v>383</v>
      </c>
      <c r="D103" s="79"/>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1"/>
      <c r="IA103" s="1">
        <v>9.01</v>
      </c>
      <c r="IB103" s="1" t="s">
        <v>299</v>
      </c>
      <c r="IC103" s="1" t="s">
        <v>383</v>
      </c>
    </row>
    <row r="104" spans="1:239" ht="15.75">
      <c r="A104" s="70">
        <v>9.02</v>
      </c>
      <c r="B104" s="67" t="s">
        <v>300</v>
      </c>
      <c r="C104" s="39" t="s">
        <v>384</v>
      </c>
      <c r="D104" s="68">
        <v>0.69</v>
      </c>
      <c r="E104" s="69" t="s">
        <v>52</v>
      </c>
      <c r="F104" s="70">
        <v>727.26</v>
      </c>
      <c r="G104" s="40"/>
      <c r="H104" s="24"/>
      <c r="I104" s="47" t="s">
        <v>38</v>
      </c>
      <c r="J104" s="48">
        <f t="shared" si="8"/>
        <v>1</v>
      </c>
      <c r="K104" s="24" t="s">
        <v>39</v>
      </c>
      <c r="L104" s="24" t="s">
        <v>4</v>
      </c>
      <c r="M104" s="41"/>
      <c r="N104" s="24"/>
      <c r="O104" s="24"/>
      <c r="P104" s="46"/>
      <c r="Q104" s="24"/>
      <c r="R104" s="24"/>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59"/>
      <c r="BA104" s="42">
        <f t="shared" si="9"/>
        <v>502</v>
      </c>
      <c r="BB104" s="60">
        <f t="shared" si="10"/>
        <v>502</v>
      </c>
      <c r="BC104" s="56" t="str">
        <f t="shared" si="11"/>
        <v>INR  Five Hundred &amp; Two  Only</v>
      </c>
      <c r="IA104" s="1">
        <v>9.02</v>
      </c>
      <c r="IB104" s="1" t="s">
        <v>300</v>
      </c>
      <c r="IC104" s="1" t="s">
        <v>384</v>
      </c>
      <c r="ID104" s="1">
        <v>0.69</v>
      </c>
      <c r="IE104" s="3" t="s">
        <v>52</v>
      </c>
    </row>
    <row r="105" spans="1:237" ht="99.75">
      <c r="A105" s="66">
        <v>9.03</v>
      </c>
      <c r="B105" s="67" t="s">
        <v>301</v>
      </c>
      <c r="C105" s="39" t="s">
        <v>385</v>
      </c>
      <c r="D105" s="79"/>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1"/>
      <c r="IA105" s="1">
        <v>9.03</v>
      </c>
      <c r="IB105" s="1" t="s">
        <v>301</v>
      </c>
      <c r="IC105" s="1" t="s">
        <v>385</v>
      </c>
    </row>
    <row r="106" spans="1:239" ht="28.5">
      <c r="A106" s="66">
        <v>9.04</v>
      </c>
      <c r="B106" s="67" t="s">
        <v>302</v>
      </c>
      <c r="C106" s="39" t="s">
        <v>386</v>
      </c>
      <c r="D106" s="68">
        <v>80</v>
      </c>
      <c r="E106" s="69" t="s">
        <v>52</v>
      </c>
      <c r="F106" s="70">
        <v>436.95</v>
      </c>
      <c r="G106" s="40"/>
      <c r="H106" s="24"/>
      <c r="I106" s="47" t="s">
        <v>38</v>
      </c>
      <c r="J106" s="48">
        <f t="shared" si="8"/>
        <v>1</v>
      </c>
      <c r="K106" s="24" t="s">
        <v>39</v>
      </c>
      <c r="L106" s="24" t="s">
        <v>4</v>
      </c>
      <c r="M106" s="41"/>
      <c r="N106" s="24"/>
      <c r="O106" s="24"/>
      <c r="P106" s="46"/>
      <c r="Q106" s="24"/>
      <c r="R106" s="24"/>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59"/>
      <c r="BA106" s="42">
        <f t="shared" si="9"/>
        <v>34956</v>
      </c>
      <c r="BB106" s="60">
        <f t="shared" si="10"/>
        <v>34956</v>
      </c>
      <c r="BC106" s="56" t="str">
        <f t="shared" si="11"/>
        <v>INR  Thirty Four Thousand Nine Hundred &amp; Fifty Six  Only</v>
      </c>
      <c r="IA106" s="1">
        <v>9.04</v>
      </c>
      <c r="IB106" s="1" t="s">
        <v>302</v>
      </c>
      <c r="IC106" s="1" t="s">
        <v>386</v>
      </c>
      <c r="ID106" s="1">
        <v>80</v>
      </c>
      <c r="IE106" s="3" t="s">
        <v>52</v>
      </c>
    </row>
    <row r="107" spans="1:237" ht="57">
      <c r="A107" s="66">
        <v>9.05</v>
      </c>
      <c r="B107" s="67" t="s">
        <v>303</v>
      </c>
      <c r="C107" s="39" t="s">
        <v>387</v>
      </c>
      <c r="D107" s="79"/>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1"/>
      <c r="IA107" s="1">
        <v>9.05</v>
      </c>
      <c r="IB107" s="1" t="s">
        <v>303</v>
      </c>
      <c r="IC107" s="1" t="s">
        <v>387</v>
      </c>
    </row>
    <row r="108" spans="1:239" ht="28.5">
      <c r="A108" s="66">
        <v>9.06</v>
      </c>
      <c r="B108" s="67" t="s">
        <v>304</v>
      </c>
      <c r="C108" s="39" t="s">
        <v>388</v>
      </c>
      <c r="D108" s="68">
        <v>3.28</v>
      </c>
      <c r="E108" s="69" t="s">
        <v>52</v>
      </c>
      <c r="F108" s="70">
        <v>456.94</v>
      </c>
      <c r="G108" s="40"/>
      <c r="H108" s="24"/>
      <c r="I108" s="47" t="s">
        <v>38</v>
      </c>
      <c r="J108" s="48">
        <f t="shared" si="8"/>
        <v>1</v>
      </c>
      <c r="K108" s="24" t="s">
        <v>39</v>
      </c>
      <c r="L108" s="24" t="s">
        <v>4</v>
      </c>
      <c r="M108" s="41"/>
      <c r="N108" s="24"/>
      <c r="O108" s="24"/>
      <c r="P108" s="46"/>
      <c r="Q108" s="24"/>
      <c r="R108" s="24"/>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59"/>
      <c r="BA108" s="42">
        <f t="shared" si="9"/>
        <v>1499</v>
      </c>
      <c r="BB108" s="60">
        <f t="shared" si="10"/>
        <v>1499</v>
      </c>
      <c r="BC108" s="56" t="str">
        <f t="shared" si="11"/>
        <v>INR  One Thousand Four Hundred &amp; Ninety Nine  Only</v>
      </c>
      <c r="IA108" s="1">
        <v>9.06</v>
      </c>
      <c r="IB108" s="1" t="s">
        <v>304</v>
      </c>
      <c r="IC108" s="1" t="s">
        <v>388</v>
      </c>
      <c r="ID108" s="1">
        <v>3.28</v>
      </c>
      <c r="IE108" s="3" t="s">
        <v>52</v>
      </c>
    </row>
    <row r="109" spans="1:237" ht="42.75">
      <c r="A109" s="66">
        <v>9.07</v>
      </c>
      <c r="B109" s="67" t="s">
        <v>305</v>
      </c>
      <c r="C109" s="39" t="s">
        <v>389</v>
      </c>
      <c r="D109" s="79"/>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1"/>
      <c r="IA109" s="1">
        <v>9.07</v>
      </c>
      <c r="IB109" s="1" t="s">
        <v>305</v>
      </c>
      <c r="IC109" s="1" t="s">
        <v>389</v>
      </c>
    </row>
    <row r="110" spans="1:239" ht="28.5">
      <c r="A110" s="66">
        <v>9.08</v>
      </c>
      <c r="B110" s="67" t="s">
        <v>306</v>
      </c>
      <c r="C110" s="39" t="s">
        <v>390</v>
      </c>
      <c r="D110" s="68">
        <v>59</v>
      </c>
      <c r="E110" s="69" t="s">
        <v>73</v>
      </c>
      <c r="F110" s="70">
        <v>65.89</v>
      </c>
      <c r="G110" s="40"/>
      <c r="H110" s="24"/>
      <c r="I110" s="47" t="s">
        <v>38</v>
      </c>
      <c r="J110" s="48">
        <f aca="true" t="shared" si="12" ref="J110:J274">IF(I110="Less(-)",-1,1)</f>
        <v>1</v>
      </c>
      <c r="K110" s="24" t="s">
        <v>39</v>
      </c>
      <c r="L110" s="24" t="s">
        <v>4</v>
      </c>
      <c r="M110" s="41"/>
      <c r="N110" s="24"/>
      <c r="O110" s="24"/>
      <c r="P110" s="46"/>
      <c r="Q110" s="24"/>
      <c r="R110" s="24"/>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59"/>
      <c r="BA110" s="42">
        <f>ROUND(total_amount_ba($B$2,$D$2,D110,F110,J110,K110,M110),0)</f>
        <v>3888</v>
      </c>
      <c r="BB110" s="60">
        <f>BA110+SUM(N110:AZ110)</f>
        <v>3888</v>
      </c>
      <c r="BC110" s="56" t="str">
        <f>SpellNumber(L110,BB110)</f>
        <v>INR  Three Thousand Eight Hundred &amp; Eighty Eight  Only</v>
      </c>
      <c r="IA110" s="1">
        <v>9.08</v>
      </c>
      <c r="IB110" s="1" t="s">
        <v>306</v>
      </c>
      <c r="IC110" s="1" t="s">
        <v>390</v>
      </c>
      <c r="ID110" s="1">
        <v>59</v>
      </c>
      <c r="IE110" s="3" t="s">
        <v>73</v>
      </c>
    </row>
    <row r="111" spans="1:239" ht="185.25">
      <c r="A111" s="66">
        <v>9.09</v>
      </c>
      <c r="B111" s="67" t="s">
        <v>307</v>
      </c>
      <c r="C111" s="39" t="s">
        <v>391</v>
      </c>
      <c r="D111" s="68">
        <v>13.7</v>
      </c>
      <c r="E111" s="69" t="s">
        <v>52</v>
      </c>
      <c r="F111" s="70">
        <v>812.71</v>
      </c>
      <c r="G111" s="65">
        <v>20610</v>
      </c>
      <c r="H111" s="50"/>
      <c r="I111" s="51" t="s">
        <v>38</v>
      </c>
      <c r="J111" s="52">
        <f t="shared" si="12"/>
        <v>1</v>
      </c>
      <c r="K111" s="50" t="s">
        <v>39</v>
      </c>
      <c r="L111" s="50" t="s">
        <v>4</v>
      </c>
      <c r="M111" s="53"/>
      <c r="N111" s="50"/>
      <c r="O111" s="50"/>
      <c r="P111" s="54"/>
      <c r="Q111" s="50"/>
      <c r="R111" s="50"/>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42">
        <f>ROUND(total_amount_ba($B$2,$D$2,D111,F111,J111,K111,M111),0)</f>
        <v>11134</v>
      </c>
      <c r="BB111" s="55">
        <f>BA111+SUM(N111:AZ111)</f>
        <v>11134</v>
      </c>
      <c r="BC111" s="56" t="str">
        <f>SpellNumber(L111,BB111)</f>
        <v>INR  Eleven Thousand One Hundred &amp; Thirty Four  Only</v>
      </c>
      <c r="IA111" s="1">
        <v>9.09</v>
      </c>
      <c r="IB111" s="1" t="s">
        <v>307</v>
      </c>
      <c r="IC111" s="1" t="s">
        <v>391</v>
      </c>
      <c r="ID111" s="1">
        <v>13.7</v>
      </c>
      <c r="IE111" s="3" t="s">
        <v>52</v>
      </c>
    </row>
    <row r="112" spans="1:237" ht="164.25" customHeight="1">
      <c r="A112" s="66">
        <v>9.1</v>
      </c>
      <c r="B112" s="67" t="s">
        <v>308</v>
      </c>
      <c r="C112" s="39" t="s">
        <v>392</v>
      </c>
      <c r="D112" s="79"/>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1"/>
      <c r="IA112" s="1">
        <v>9.1</v>
      </c>
      <c r="IB112" s="1" t="s">
        <v>308</v>
      </c>
      <c r="IC112" s="1" t="s">
        <v>392</v>
      </c>
    </row>
    <row r="113" spans="1:239" ht="42.75">
      <c r="A113" s="66">
        <v>9.11</v>
      </c>
      <c r="B113" s="67" t="s">
        <v>309</v>
      </c>
      <c r="C113" s="39" t="s">
        <v>393</v>
      </c>
      <c r="D113" s="68">
        <v>203</v>
      </c>
      <c r="E113" s="69" t="s">
        <v>52</v>
      </c>
      <c r="F113" s="70">
        <v>1090</v>
      </c>
      <c r="G113" s="40"/>
      <c r="H113" s="24"/>
      <c r="I113" s="47" t="s">
        <v>38</v>
      </c>
      <c r="J113" s="48">
        <f t="shared" si="12"/>
        <v>1</v>
      </c>
      <c r="K113" s="24" t="s">
        <v>39</v>
      </c>
      <c r="L113" s="24" t="s">
        <v>4</v>
      </c>
      <c r="M113" s="41"/>
      <c r="N113" s="24"/>
      <c r="O113" s="24"/>
      <c r="P113" s="46"/>
      <c r="Q113" s="24"/>
      <c r="R113" s="24"/>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59"/>
      <c r="BA113" s="42">
        <f>ROUND(total_amount_ba($B$2,$D$2,D113,F113,J113,K113,M113),0)</f>
        <v>221270</v>
      </c>
      <c r="BB113" s="60">
        <f>BA113+SUM(N113:AZ113)</f>
        <v>221270</v>
      </c>
      <c r="BC113" s="56" t="str">
        <f>SpellNumber(L113,BB113)</f>
        <v>INR  Two Lakh Twenty One Thousand Two Hundred &amp; Seventy  Only</v>
      </c>
      <c r="IA113" s="1">
        <v>9.11</v>
      </c>
      <c r="IB113" s="1" t="s">
        <v>309</v>
      </c>
      <c r="IC113" s="1" t="s">
        <v>393</v>
      </c>
      <c r="ID113" s="1">
        <v>203</v>
      </c>
      <c r="IE113" s="3" t="s">
        <v>52</v>
      </c>
    </row>
    <row r="114" spans="1:237" ht="185.25">
      <c r="A114" s="66">
        <v>9.12</v>
      </c>
      <c r="B114" s="67" t="s">
        <v>310</v>
      </c>
      <c r="C114" s="39" t="s">
        <v>394</v>
      </c>
      <c r="D114" s="79"/>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1"/>
      <c r="IA114" s="1">
        <v>9.12</v>
      </c>
      <c r="IB114" s="1" t="s">
        <v>310</v>
      </c>
      <c r="IC114" s="1" t="s">
        <v>394</v>
      </c>
    </row>
    <row r="115" spans="1:239" ht="28.5">
      <c r="A115" s="66">
        <v>9.13</v>
      </c>
      <c r="B115" s="67" t="s">
        <v>311</v>
      </c>
      <c r="C115" s="39" t="s">
        <v>395</v>
      </c>
      <c r="D115" s="68">
        <v>14.25</v>
      </c>
      <c r="E115" s="69" t="s">
        <v>52</v>
      </c>
      <c r="F115" s="70">
        <v>1122.66</v>
      </c>
      <c r="G115" s="40"/>
      <c r="H115" s="24"/>
      <c r="I115" s="47" t="s">
        <v>38</v>
      </c>
      <c r="J115" s="48">
        <f t="shared" si="12"/>
        <v>1</v>
      </c>
      <c r="K115" s="24" t="s">
        <v>39</v>
      </c>
      <c r="L115" s="24" t="s">
        <v>4</v>
      </c>
      <c r="M115" s="41"/>
      <c r="N115" s="24"/>
      <c r="O115" s="24"/>
      <c r="P115" s="46"/>
      <c r="Q115" s="24"/>
      <c r="R115" s="24"/>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59"/>
      <c r="BA115" s="42">
        <f>ROUND(total_amount_ba($B$2,$D$2,D115,F115,J115,K115,M115),0)</f>
        <v>15998</v>
      </c>
      <c r="BB115" s="60">
        <f>BA115+SUM(N115:AZ115)</f>
        <v>15998</v>
      </c>
      <c r="BC115" s="56" t="str">
        <f>SpellNumber(L115,BB115)</f>
        <v>INR  Fifteen Thousand Nine Hundred &amp; Ninety Eight  Only</v>
      </c>
      <c r="IA115" s="1">
        <v>9.13</v>
      </c>
      <c r="IB115" s="1" t="s">
        <v>311</v>
      </c>
      <c r="IC115" s="1" t="s">
        <v>395</v>
      </c>
      <c r="ID115" s="1">
        <v>14.25</v>
      </c>
      <c r="IE115" s="3" t="s">
        <v>52</v>
      </c>
    </row>
    <row r="116" spans="1:237" ht="15.75">
      <c r="A116" s="66">
        <v>10</v>
      </c>
      <c r="B116" s="67" t="s">
        <v>72</v>
      </c>
      <c r="C116" s="39" t="s">
        <v>396</v>
      </c>
      <c r="D116" s="79"/>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1"/>
      <c r="IA116" s="1">
        <v>10</v>
      </c>
      <c r="IB116" s="1" t="s">
        <v>72</v>
      </c>
      <c r="IC116" s="1" t="s">
        <v>396</v>
      </c>
    </row>
    <row r="117" spans="1:239" ht="156.75">
      <c r="A117" s="66">
        <v>10.01</v>
      </c>
      <c r="B117" s="67" t="s">
        <v>312</v>
      </c>
      <c r="C117" s="39" t="s">
        <v>397</v>
      </c>
      <c r="D117" s="68">
        <v>1</v>
      </c>
      <c r="E117" s="69" t="s">
        <v>65</v>
      </c>
      <c r="F117" s="70">
        <v>213.98</v>
      </c>
      <c r="G117" s="40"/>
      <c r="H117" s="24"/>
      <c r="I117" s="47" t="s">
        <v>38</v>
      </c>
      <c r="J117" s="48">
        <f t="shared" si="12"/>
        <v>1</v>
      </c>
      <c r="K117" s="24" t="s">
        <v>39</v>
      </c>
      <c r="L117" s="24" t="s">
        <v>4</v>
      </c>
      <c r="M117" s="41"/>
      <c r="N117" s="24"/>
      <c r="O117" s="24"/>
      <c r="P117" s="46"/>
      <c r="Q117" s="24"/>
      <c r="R117" s="24"/>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59"/>
      <c r="BA117" s="42">
        <f>ROUND(total_amount_ba($B$2,$D$2,D117,F117,J117,K117,M117),0)</f>
        <v>214</v>
      </c>
      <c r="BB117" s="60">
        <f>BA117+SUM(N117:AZ117)</f>
        <v>214</v>
      </c>
      <c r="BC117" s="56" t="str">
        <f>SpellNumber(L117,BB117)</f>
        <v>INR  Two Hundred &amp; Fourteen  Only</v>
      </c>
      <c r="IA117" s="1">
        <v>10.01</v>
      </c>
      <c r="IB117" s="1" t="s">
        <v>312</v>
      </c>
      <c r="IC117" s="1" t="s">
        <v>397</v>
      </c>
      <c r="ID117" s="1">
        <v>1</v>
      </c>
      <c r="IE117" s="3" t="s">
        <v>65</v>
      </c>
    </row>
    <row r="118" spans="1:237" ht="99.75">
      <c r="A118" s="66">
        <v>10.02</v>
      </c>
      <c r="B118" s="67" t="s">
        <v>313</v>
      </c>
      <c r="C118" s="39" t="s">
        <v>398</v>
      </c>
      <c r="D118" s="79"/>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1"/>
      <c r="IA118" s="1">
        <v>10.02</v>
      </c>
      <c r="IB118" s="1" t="s">
        <v>313</v>
      </c>
      <c r="IC118" s="1" t="s">
        <v>398</v>
      </c>
    </row>
    <row r="119" spans="1:239" ht="28.5">
      <c r="A119" s="66">
        <v>10.03</v>
      </c>
      <c r="B119" s="67" t="s">
        <v>314</v>
      </c>
      <c r="C119" s="39" t="s">
        <v>399</v>
      </c>
      <c r="D119" s="68">
        <v>3.66</v>
      </c>
      <c r="E119" s="69" t="s">
        <v>73</v>
      </c>
      <c r="F119" s="70">
        <v>267.47</v>
      </c>
      <c r="G119" s="40"/>
      <c r="H119" s="24"/>
      <c r="I119" s="47" t="s">
        <v>38</v>
      </c>
      <c r="J119" s="48">
        <f t="shared" si="12"/>
        <v>1</v>
      </c>
      <c r="K119" s="24" t="s">
        <v>39</v>
      </c>
      <c r="L119" s="24" t="s">
        <v>4</v>
      </c>
      <c r="M119" s="41"/>
      <c r="N119" s="24"/>
      <c r="O119" s="24"/>
      <c r="P119" s="46"/>
      <c r="Q119" s="24"/>
      <c r="R119" s="24"/>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59"/>
      <c r="BA119" s="42">
        <f>ROUND(total_amount_ba($B$2,$D$2,D119,F119,J119,K119,M119),0)</f>
        <v>979</v>
      </c>
      <c r="BB119" s="60">
        <f>BA119+SUM(N119:AZ119)</f>
        <v>979</v>
      </c>
      <c r="BC119" s="56" t="str">
        <f>SpellNumber(L119,BB119)</f>
        <v>INR  Nine Hundred &amp; Seventy Nine  Only</v>
      </c>
      <c r="IA119" s="1">
        <v>10.03</v>
      </c>
      <c r="IB119" s="1" t="s">
        <v>314</v>
      </c>
      <c r="IC119" s="1" t="s">
        <v>399</v>
      </c>
      <c r="ID119" s="1">
        <v>3.66</v>
      </c>
      <c r="IE119" s="3" t="s">
        <v>73</v>
      </c>
    </row>
    <row r="120" spans="1:237" ht="15.75">
      <c r="A120" s="66">
        <v>11</v>
      </c>
      <c r="B120" s="67" t="s">
        <v>53</v>
      </c>
      <c r="C120" s="39" t="s">
        <v>400</v>
      </c>
      <c r="D120" s="79"/>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1"/>
      <c r="IA120" s="1">
        <v>11</v>
      </c>
      <c r="IB120" s="1" t="s">
        <v>53</v>
      </c>
      <c r="IC120" s="1" t="s">
        <v>400</v>
      </c>
    </row>
    <row r="121" spans="1:237" ht="15.75">
      <c r="A121" s="66">
        <v>11.01</v>
      </c>
      <c r="B121" s="67" t="s">
        <v>315</v>
      </c>
      <c r="C121" s="39" t="s">
        <v>401</v>
      </c>
      <c r="D121" s="79"/>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1"/>
      <c r="IA121" s="1">
        <v>11.01</v>
      </c>
      <c r="IB121" s="1" t="s">
        <v>315</v>
      </c>
      <c r="IC121" s="1" t="s">
        <v>401</v>
      </c>
    </row>
    <row r="122" spans="1:239" ht="32.25" customHeight="1">
      <c r="A122" s="66">
        <v>11.02</v>
      </c>
      <c r="B122" s="67" t="s">
        <v>217</v>
      </c>
      <c r="C122" s="39" t="s">
        <v>402</v>
      </c>
      <c r="D122" s="68">
        <v>121</v>
      </c>
      <c r="E122" s="69" t="s">
        <v>52</v>
      </c>
      <c r="F122" s="70">
        <v>231.08</v>
      </c>
      <c r="G122" s="65">
        <v>37800</v>
      </c>
      <c r="H122" s="50"/>
      <c r="I122" s="51" t="s">
        <v>38</v>
      </c>
      <c r="J122" s="52">
        <f t="shared" si="12"/>
        <v>1</v>
      </c>
      <c r="K122" s="50" t="s">
        <v>39</v>
      </c>
      <c r="L122" s="50" t="s">
        <v>4</v>
      </c>
      <c r="M122" s="53"/>
      <c r="N122" s="50"/>
      <c r="O122" s="50"/>
      <c r="P122" s="54"/>
      <c r="Q122" s="50"/>
      <c r="R122" s="50"/>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42">
        <f>ROUND(total_amount_ba($B$2,$D$2,D122,F122,J122,K122,M122),0)</f>
        <v>27961</v>
      </c>
      <c r="BB122" s="55">
        <f>BA122+SUM(N122:AZ122)</f>
        <v>27961</v>
      </c>
      <c r="BC122" s="56" t="str">
        <f>SpellNumber(L122,BB122)</f>
        <v>INR  Twenty Seven Thousand Nine Hundred &amp; Sixty One  Only</v>
      </c>
      <c r="IA122" s="1">
        <v>11.02</v>
      </c>
      <c r="IB122" s="1" t="s">
        <v>217</v>
      </c>
      <c r="IC122" s="1" t="s">
        <v>402</v>
      </c>
      <c r="ID122" s="1">
        <v>121</v>
      </c>
      <c r="IE122" s="3" t="s">
        <v>52</v>
      </c>
    </row>
    <row r="123" spans="1:237" ht="28.5">
      <c r="A123" s="66">
        <v>11.03</v>
      </c>
      <c r="B123" s="67" t="s">
        <v>216</v>
      </c>
      <c r="C123" s="39" t="s">
        <v>403</v>
      </c>
      <c r="D123" s="79"/>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1"/>
      <c r="IA123" s="1">
        <v>11.03</v>
      </c>
      <c r="IB123" s="1" t="s">
        <v>216</v>
      </c>
      <c r="IC123" s="1" t="s">
        <v>403</v>
      </c>
    </row>
    <row r="124" spans="1:239" ht="28.5">
      <c r="A124" s="66">
        <v>11.04</v>
      </c>
      <c r="B124" s="67" t="s">
        <v>217</v>
      </c>
      <c r="C124" s="39" t="s">
        <v>404</v>
      </c>
      <c r="D124" s="68">
        <v>134</v>
      </c>
      <c r="E124" s="69" t="s">
        <v>52</v>
      </c>
      <c r="F124" s="70">
        <v>266.46</v>
      </c>
      <c r="G124" s="40"/>
      <c r="H124" s="24"/>
      <c r="I124" s="47" t="s">
        <v>38</v>
      </c>
      <c r="J124" s="48">
        <f t="shared" si="12"/>
        <v>1</v>
      </c>
      <c r="K124" s="24" t="s">
        <v>39</v>
      </c>
      <c r="L124" s="24" t="s">
        <v>4</v>
      </c>
      <c r="M124" s="41"/>
      <c r="N124" s="24"/>
      <c r="O124" s="24"/>
      <c r="P124" s="46"/>
      <c r="Q124" s="24"/>
      <c r="R124" s="24"/>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59"/>
      <c r="BA124" s="42">
        <f>ROUND(total_amount_ba($B$2,$D$2,D124,F124,J124,K124,M124),0)</f>
        <v>35706</v>
      </c>
      <c r="BB124" s="60">
        <f>BA124+SUM(N124:AZ124)</f>
        <v>35706</v>
      </c>
      <c r="BC124" s="56" t="str">
        <f>SpellNumber(L124,BB124)</f>
        <v>INR  Thirty Five Thousand Seven Hundred &amp; Six  Only</v>
      </c>
      <c r="IA124" s="1">
        <v>11.04</v>
      </c>
      <c r="IB124" s="1" t="s">
        <v>217</v>
      </c>
      <c r="IC124" s="1" t="s">
        <v>404</v>
      </c>
      <c r="ID124" s="1">
        <v>134</v>
      </c>
      <c r="IE124" s="3" t="s">
        <v>52</v>
      </c>
    </row>
    <row r="125" spans="1:237" ht="57">
      <c r="A125" s="66">
        <v>11.05</v>
      </c>
      <c r="B125" s="67" t="s">
        <v>218</v>
      </c>
      <c r="C125" s="39" t="s">
        <v>405</v>
      </c>
      <c r="D125" s="79"/>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1"/>
      <c r="IA125" s="1">
        <v>11.05</v>
      </c>
      <c r="IB125" s="1" t="s">
        <v>218</v>
      </c>
      <c r="IC125" s="1" t="s">
        <v>405</v>
      </c>
    </row>
    <row r="126" spans="1:239" ht="28.5">
      <c r="A126" s="66">
        <v>11.06</v>
      </c>
      <c r="B126" s="67" t="s">
        <v>219</v>
      </c>
      <c r="C126" s="39" t="s">
        <v>406</v>
      </c>
      <c r="D126" s="68">
        <v>54</v>
      </c>
      <c r="E126" s="69" t="s">
        <v>52</v>
      </c>
      <c r="F126" s="70">
        <v>323.8</v>
      </c>
      <c r="G126" s="65">
        <v>37800</v>
      </c>
      <c r="H126" s="50"/>
      <c r="I126" s="51" t="s">
        <v>38</v>
      </c>
      <c r="J126" s="52">
        <f t="shared" si="12"/>
        <v>1</v>
      </c>
      <c r="K126" s="50" t="s">
        <v>39</v>
      </c>
      <c r="L126" s="50" t="s">
        <v>4</v>
      </c>
      <c r="M126" s="53"/>
      <c r="N126" s="50"/>
      <c r="O126" s="50"/>
      <c r="P126" s="54"/>
      <c r="Q126" s="50"/>
      <c r="R126" s="50"/>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42">
        <f>ROUND(total_amount_ba($B$2,$D$2,D126,F126,J126,K126,M126),0)</f>
        <v>17485</v>
      </c>
      <c r="BB126" s="55">
        <f>BA126+SUM(N126:AZ126)</f>
        <v>17485</v>
      </c>
      <c r="BC126" s="56" t="str">
        <f>SpellNumber(L126,BB126)</f>
        <v>INR  Seventeen Thousand Four Hundred &amp; Eighty Five  Only</v>
      </c>
      <c r="IA126" s="1">
        <v>11.06</v>
      </c>
      <c r="IB126" s="1" t="s">
        <v>219</v>
      </c>
      <c r="IC126" s="1" t="s">
        <v>406</v>
      </c>
      <c r="ID126" s="1">
        <v>54</v>
      </c>
      <c r="IE126" s="3" t="s">
        <v>52</v>
      </c>
    </row>
    <row r="127" spans="1:237" ht="15.75">
      <c r="A127" s="66">
        <v>11.07</v>
      </c>
      <c r="B127" s="67" t="s">
        <v>80</v>
      </c>
      <c r="C127" s="39" t="s">
        <v>407</v>
      </c>
      <c r="D127" s="79"/>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1"/>
      <c r="IA127" s="1">
        <v>11.07</v>
      </c>
      <c r="IB127" s="1" t="s">
        <v>80</v>
      </c>
      <c r="IC127" s="1" t="s">
        <v>407</v>
      </c>
    </row>
    <row r="128" spans="1:239" ht="28.5">
      <c r="A128" s="66">
        <v>11.08</v>
      </c>
      <c r="B128" s="67" t="s">
        <v>81</v>
      </c>
      <c r="C128" s="39" t="s">
        <v>408</v>
      </c>
      <c r="D128" s="68">
        <v>23</v>
      </c>
      <c r="E128" s="69" t="s">
        <v>52</v>
      </c>
      <c r="F128" s="70">
        <v>199.34</v>
      </c>
      <c r="G128" s="65">
        <v>37800</v>
      </c>
      <c r="H128" s="50"/>
      <c r="I128" s="51" t="s">
        <v>38</v>
      </c>
      <c r="J128" s="52">
        <f t="shared" si="12"/>
        <v>1</v>
      </c>
      <c r="K128" s="50" t="s">
        <v>39</v>
      </c>
      <c r="L128" s="50" t="s">
        <v>4</v>
      </c>
      <c r="M128" s="53"/>
      <c r="N128" s="50"/>
      <c r="O128" s="50"/>
      <c r="P128" s="54"/>
      <c r="Q128" s="50"/>
      <c r="R128" s="50"/>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42">
        <f>ROUND(total_amount_ba($B$2,$D$2,D128,F128,J128,K128,M128),0)</f>
        <v>4585</v>
      </c>
      <c r="BB128" s="55">
        <f>BA128+SUM(N128:AZ128)</f>
        <v>4585</v>
      </c>
      <c r="BC128" s="56" t="str">
        <f>SpellNumber(L128,BB128)</f>
        <v>INR  Four Thousand Five Hundred &amp; Eighty Five  Only</v>
      </c>
      <c r="IA128" s="1">
        <v>11.08</v>
      </c>
      <c r="IB128" s="1" t="s">
        <v>81</v>
      </c>
      <c r="IC128" s="1" t="s">
        <v>408</v>
      </c>
      <c r="ID128" s="1">
        <v>23</v>
      </c>
      <c r="IE128" s="3" t="s">
        <v>52</v>
      </c>
    </row>
    <row r="129" spans="1:237" ht="42.75">
      <c r="A129" s="66">
        <v>11.09</v>
      </c>
      <c r="B129" s="67" t="s">
        <v>316</v>
      </c>
      <c r="C129" s="39" t="s">
        <v>409</v>
      </c>
      <c r="D129" s="79"/>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1"/>
      <c r="IA129" s="1">
        <v>11.09</v>
      </c>
      <c r="IB129" s="1" t="s">
        <v>316</v>
      </c>
      <c r="IC129" s="1" t="s">
        <v>409</v>
      </c>
    </row>
    <row r="130" spans="1:239" ht="28.5">
      <c r="A130" s="66">
        <v>11.1</v>
      </c>
      <c r="B130" s="67" t="s">
        <v>317</v>
      </c>
      <c r="C130" s="39" t="s">
        <v>410</v>
      </c>
      <c r="D130" s="68">
        <v>0.7</v>
      </c>
      <c r="E130" s="69" t="s">
        <v>52</v>
      </c>
      <c r="F130" s="70">
        <v>167.95</v>
      </c>
      <c r="G130" s="65">
        <v>37800</v>
      </c>
      <c r="H130" s="50"/>
      <c r="I130" s="51" t="s">
        <v>38</v>
      </c>
      <c r="J130" s="52">
        <f t="shared" si="12"/>
        <v>1</v>
      </c>
      <c r="K130" s="50" t="s">
        <v>39</v>
      </c>
      <c r="L130" s="50" t="s">
        <v>4</v>
      </c>
      <c r="M130" s="53"/>
      <c r="N130" s="50"/>
      <c r="O130" s="50"/>
      <c r="P130" s="54"/>
      <c r="Q130" s="50"/>
      <c r="R130" s="50"/>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42">
        <f>ROUND(total_amount_ba($B$2,$D$2,D130,F130,J130,K130,M130),0)</f>
        <v>118</v>
      </c>
      <c r="BB130" s="55">
        <f>BA130+SUM(N130:AZ130)</f>
        <v>118</v>
      </c>
      <c r="BC130" s="56" t="str">
        <f>SpellNumber(L130,BB130)</f>
        <v>INR  One Hundred &amp; Eighteen  Only</v>
      </c>
      <c r="IA130" s="1">
        <v>11.1</v>
      </c>
      <c r="IB130" s="1" t="s">
        <v>317</v>
      </c>
      <c r="IC130" s="1" t="s">
        <v>410</v>
      </c>
      <c r="ID130" s="1">
        <v>0.7</v>
      </c>
      <c r="IE130" s="3" t="s">
        <v>52</v>
      </c>
    </row>
    <row r="131" spans="1:237" ht="85.5">
      <c r="A131" s="66">
        <v>11.11</v>
      </c>
      <c r="B131" s="71" t="s">
        <v>97</v>
      </c>
      <c r="C131" s="39" t="s">
        <v>411</v>
      </c>
      <c r="D131" s="79"/>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1"/>
      <c r="IA131" s="1">
        <v>11.11</v>
      </c>
      <c r="IB131" s="1" t="s">
        <v>97</v>
      </c>
      <c r="IC131" s="1" t="s">
        <v>411</v>
      </c>
    </row>
    <row r="132" spans="1:239" ht="33" customHeight="1">
      <c r="A132" s="66">
        <v>11.12</v>
      </c>
      <c r="B132" s="67" t="s">
        <v>83</v>
      </c>
      <c r="C132" s="39" t="s">
        <v>412</v>
      </c>
      <c r="D132" s="68">
        <v>200</v>
      </c>
      <c r="E132" s="69" t="s">
        <v>52</v>
      </c>
      <c r="F132" s="70">
        <v>76.41</v>
      </c>
      <c r="G132" s="40"/>
      <c r="H132" s="24"/>
      <c r="I132" s="47" t="s">
        <v>38</v>
      </c>
      <c r="J132" s="48">
        <f t="shared" si="12"/>
        <v>1</v>
      </c>
      <c r="K132" s="24" t="s">
        <v>39</v>
      </c>
      <c r="L132" s="24" t="s">
        <v>4</v>
      </c>
      <c r="M132" s="41"/>
      <c r="N132" s="24"/>
      <c r="O132" s="24"/>
      <c r="P132" s="46"/>
      <c r="Q132" s="24"/>
      <c r="R132" s="24"/>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59"/>
      <c r="BA132" s="42">
        <f>ROUND(total_amount_ba($B$2,$D$2,D132,F132,J132,K132,M132),0)</f>
        <v>15282</v>
      </c>
      <c r="BB132" s="60">
        <f>BA132+SUM(N132:AZ132)</f>
        <v>15282</v>
      </c>
      <c r="BC132" s="56" t="str">
        <f>SpellNumber(L132,BB132)</f>
        <v>INR  Fifteen Thousand Two Hundred &amp; Eighty Two  Only</v>
      </c>
      <c r="IA132" s="1">
        <v>11.12</v>
      </c>
      <c r="IB132" s="1" t="s">
        <v>83</v>
      </c>
      <c r="IC132" s="1" t="s">
        <v>412</v>
      </c>
      <c r="ID132" s="1">
        <v>200</v>
      </c>
      <c r="IE132" s="3" t="s">
        <v>52</v>
      </c>
    </row>
    <row r="133" spans="1:237" ht="42.75">
      <c r="A133" s="66">
        <v>11.13</v>
      </c>
      <c r="B133" s="67" t="s">
        <v>318</v>
      </c>
      <c r="C133" s="39" t="s">
        <v>413</v>
      </c>
      <c r="D133" s="79"/>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1"/>
      <c r="IA133" s="1">
        <v>11.13</v>
      </c>
      <c r="IB133" s="1" t="s">
        <v>318</v>
      </c>
      <c r="IC133" s="1" t="s">
        <v>413</v>
      </c>
    </row>
    <row r="134" spans="1:239" ht="57">
      <c r="A134" s="66">
        <v>11.14</v>
      </c>
      <c r="B134" s="67" t="s">
        <v>319</v>
      </c>
      <c r="C134" s="39" t="s">
        <v>414</v>
      </c>
      <c r="D134" s="68">
        <v>158</v>
      </c>
      <c r="E134" s="69" t="s">
        <v>52</v>
      </c>
      <c r="F134" s="70">
        <v>141.29</v>
      </c>
      <c r="G134" s="40"/>
      <c r="H134" s="24"/>
      <c r="I134" s="47" t="s">
        <v>38</v>
      </c>
      <c r="J134" s="48">
        <f t="shared" si="12"/>
        <v>1</v>
      </c>
      <c r="K134" s="24" t="s">
        <v>39</v>
      </c>
      <c r="L134" s="24" t="s">
        <v>4</v>
      </c>
      <c r="M134" s="41"/>
      <c r="N134" s="24"/>
      <c r="O134" s="24"/>
      <c r="P134" s="46"/>
      <c r="Q134" s="24"/>
      <c r="R134" s="24"/>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59"/>
      <c r="BA134" s="42">
        <f>ROUND(total_amount_ba($B$2,$D$2,D134,F134,J134,K134,M134),0)</f>
        <v>22324</v>
      </c>
      <c r="BB134" s="60">
        <f>BA134+SUM(N134:AZ134)</f>
        <v>22324</v>
      </c>
      <c r="BC134" s="56" t="str">
        <f>SpellNumber(L134,BB134)</f>
        <v>INR  Twenty Two Thousand Three Hundred &amp; Twenty Four  Only</v>
      </c>
      <c r="IA134" s="1">
        <v>11.14</v>
      </c>
      <c r="IB134" s="1" t="s">
        <v>319</v>
      </c>
      <c r="IC134" s="1" t="s">
        <v>414</v>
      </c>
      <c r="ID134" s="1">
        <v>158</v>
      </c>
      <c r="IE134" s="3" t="s">
        <v>52</v>
      </c>
    </row>
    <row r="135" spans="1:237" ht="42.75">
      <c r="A135" s="66">
        <v>11.15</v>
      </c>
      <c r="B135" s="67" t="s">
        <v>82</v>
      </c>
      <c r="C135" s="39" t="s">
        <v>415</v>
      </c>
      <c r="D135" s="79"/>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1"/>
      <c r="IA135" s="1">
        <v>11.15</v>
      </c>
      <c r="IB135" s="1" t="s">
        <v>82</v>
      </c>
      <c r="IC135" s="1" t="s">
        <v>415</v>
      </c>
    </row>
    <row r="136" spans="1:239" ht="28.5">
      <c r="A136" s="66">
        <v>11.16</v>
      </c>
      <c r="B136" s="67" t="s">
        <v>83</v>
      </c>
      <c r="C136" s="39" t="s">
        <v>416</v>
      </c>
      <c r="D136" s="68">
        <v>59</v>
      </c>
      <c r="E136" s="69" t="s">
        <v>52</v>
      </c>
      <c r="F136" s="70">
        <v>106.57</v>
      </c>
      <c r="G136" s="40"/>
      <c r="H136" s="24"/>
      <c r="I136" s="47" t="s">
        <v>38</v>
      </c>
      <c r="J136" s="48">
        <f t="shared" si="12"/>
        <v>1</v>
      </c>
      <c r="K136" s="24" t="s">
        <v>39</v>
      </c>
      <c r="L136" s="24" t="s">
        <v>4</v>
      </c>
      <c r="M136" s="41"/>
      <c r="N136" s="24"/>
      <c r="O136" s="24"/>
      <c r="P136" s="46"/>
      <c r="Q136" s="24"/>
      <c r="R136" s="24"/>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59"/>
      <c r="BA136" s="42">
        <f>ROUND(total_amount_ba($B$2,$D$2,D136,F136,J136,K136,M136),0)</f>
        <v>6288</v>
      </c>
      <c r="BB136" s="60">
        <f>BA136+SUM(N136:AZ136)</f>
        <v>6288</v>
      </c>
      <c r="BC136" s="56" t="str">
        <f>SpellNumber(L136,BB136)</f>
        <v>INR  Six Thousand Two Hundred &amp; Eighty Eight  Only</v>
      </c>
      <c r="IA136" s="1">
        <v>11.16</v>
      </c>
      <c r="IB136" s="1" t="s">
        <v>83</v>
      </c>
      <c r="IC136" s="1" t="s">
        <v>416</v>
      </c>
      <c r="ID136" s="1">
        <v>59</v>
      </c>
      <c r="IE136" s="3" t="s">
        <v>52</v>
      </c>
    </row>
    <row r="137" spans="1:237" ht="57">
      <c r="A137" s="66">
        <v>11.17</v>
      </c>
      <c r="B137" s="67" t="s">
        <v>98</v>
      </c>
      <c r="C137" s="39" t="s">
        <v>417</v>
      </c>
      <c r="D137" s="79"/>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1"/>
      <c r="IA137" s="1">
        <v>11.17</v>
      </c>
      <c r="IB137" s="1" t="s">
        <v>98</v>
      </c>
      <c r="IC137" s="1" t="s">
        <v>417</v>
      </c>
    </row>
    <row r="138" spans="1:239" ht="57">
      <c r="A138" s="66">
        <v>11.18</v>
      </c>
      <c r="B138" s="67" t="s">
        <v>99</v>
      </c>
      <c r="C138" s="39" t="s">
        <v>418</v>
      </c>
      <c r="D138" s="68">
        <v>48</v>
      </c>
      <c r="E138" s="69" t="s">
        <v>52</v>
      </c>
      <c r="F138" s="70">
        <v>155.32</v>
      </c>
      <c r="G138" s="40"/>
      <c r="H138" s="24"/>
      <c r="I138" s="47" t="s">
        <v>38</v>
      </c>
      <c r="J138" s="48">
        <f t="shared" si="12"/>
        <v>1</v>
      </c>
      <c r="K138" s="24" t="s">
        <v>39</v>
      </c>
      <c r="L138" s="24" t="s">
        <v>4</v>
      </c>
      <c r="M138" s="41"/>
      <c r="N138" s="24"/>
      <c r="O138" s="24"/>
      <c r="P138" s="46"/>
      <c r="Q138" s="24"/>
      <c r="R138" s="24"/>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59"/>
      <c r="BA138" s="42">
        <f>ROUND(total_amount_ba($B$2,$D$2,D138,F138,J138,K138,M138),0)</f>
        <v>7455</v>
      </c>
      <c r="BB138" s="60">
        <f>BA138+SUM(N138:AZ138)</f>
        <v>7455</v>
      </c>
      <c r="BC138" s="56" t="str">
        <f>SpellNumber(L138,BB138)</f>
        <v>INR  Seven Thousand Four Hundred &amp; Fifty Five  Only</v>
      </c>
      <c r="IA138" s="1">
        <v>11.18</v>
      </c>
      <c r="IB138" s="1" t="s">
        <v>99</v>
      </c>
      <c r="IC138" s="1" t="s">
        <v>418</v>
      </c>
      <c r="ID138" s="1">
        <v>48</v>
      </c>
      <c r="IE138" s="3" t="s">
        <v>52</v>
      </c>
    </row>
    <row r="139" spans="1:239" ht="85.5">
      <c r="A139" s="66">
        <v>11.19</v>
      </c>
      <c r="B139" s="67" t="s">
        <v>100</v>
      </c>
      <c r="C139" s="39" t="s">
        <v>419</v>
      </c>
      <c r="D139" s="68">
        <v>200</v>
      </c>
      <c r="E139" s="69" t="s">
        <v>52</v>
      </c>
      <c r="F139" s="70">
        <v>100.96</v>
      </c>
      <c r="G139" s="40"/>
      <c r="H139" s="24"/>
      <c r="I139" s="47" t="s">
        <v>38</v>
      </c>
      <c r="J139" s="48">
        <f t="shared" si="12"/>
        <v>1</v>
      </c>
      <c r="K139" s="24" t="s">
        <v>39</v>
      </c>
      <c r="L139" s="24" t="s">
        <v>4</v>
      </c>
      <c r="M139" s="41"/>
      <c r="N139" s="24"/>
      <c r="O139" s="24"/>
      <c r="P139" s="46"/>
      <c r="Q139" s="24"/>
      <c r="R139" s="24"/>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59"/>
      <c r="BA139" s="42">
        <f>ROUND(total_amount_ba($B$2,$D$2,D139,F139,J139,K139,M139),0)</f>
        <v>20192</v>
      </c>
      <c r="BB139" s="60">
        <f>BA139+SUM(N139:AZ139)</f>
        <v>20192</v>
      </c>
      <c r="BC139" s="56" t="str">
        <f>SpellNumber(L139,BB139)</f>
        <v>INR  Twenty Thousand One Hundred &amp; Ninety Two  Only</v>
      </c>
      <c r="IA139" s="1">
        <v>11.19</v>
      </c>
      <c r="IB139" s="1" t="s">
        <v>100</v>
      </c>
      <c r="IC139" s="1" t="s">
        <v>419</v>
      </c>
      <c r="ID139" s="1">
        <v>200</v>
      </c>
      <c r="IE139" s="3" t="s">
        <v>52</v>
      </c>
    </row>
    <row r="140" spans="1:237" ht="28.5">
      <c r="A140" s="66">
        <v>11.2</v>
      </c>
      <c r="B140" s="67" t="s">
        <v>320</v>
      </c>
      <c r="C140" s="39" t="s">
        <v>420</v>
      </c>
      <c r="D140" s="79"/>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1"/>
      <c r="IA140" s="1">
        <v>11.2</v>
      </c>
      <c r="IB140" s="1" t="s">
        <v>320</v>
      </c>
      <c r="IC140" s="1" t="s">
        <v>420</v>
      </c>
    </row>
    <row r="141" spans="1:239" ht="28.5">
      <c r="A141" s="66">
        <v>11.21</v>
      </c>
      <c r="B141" s="67" t="s">
        <v>321</v>
      </c>
      <c r="C141" s="39" t="s">
        <v>421</v>
      </c>
      <c r="D141" s="68">
        <v>317</v>
      </c>
      <c r="E141" s="69" t="s">
        <v>52</v>
      </c>
      <c r="F141" s="70">
        <v>14.68</v>
      </c>
      <c r="G141" s="40"/>
      <c r="H141" s="24"/>
      <c r="I141" s="47" t="s">
        <v>38</v>
      </c>
      <c r="J141" s="48">
        <f t="shared" si="12"/>
        <v>1</v>
      </c>
      <c r="K141" s="24" t="s">
        <v>39</v>
      </c>
      <c r="L141" s="24" t="s">
        <v>4</v>
      </c>
      <c r="M141" s="41"/>
      <c r="N141" s="24"/>
      <c r="O141" s="24"/>
      <c r="P141" s="46"/>
      <c r="Q141" s="24"/>
      <c r="R141" s="24"/>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59"/>
      <c r="BA141" s="42">
        <f>ROUND(total_amount_ba($B$2,$D$2,D141,F141,J141,K141,M141),0)</f>
        <v>4654</v>
      </c>
      <c r="BB141" s="60">
        <f>BA141+SUM(N141:AZ141)</f>
        <v>4654</v>
      </c>
      <c r="BC141" s="56" t="str">
        <f>SpellNumber(L141,BB141)</f>
        <v>INR  Four Thousand Six Hundred &amp; Fifty Four  Only</v>
      </c>
      <c r="IA141" s="1">
        <v>11.21</v>
      </c>
      <c r="IB141" s="1" t="s">
        <v>321</v>
      </c>
      <c r="IC141" s="1" t="s">
        <v>421</v>
      </c>
      <c r="ID141" s="1">
        <v>317</v>
      </c>
      <c r="IE141" s="3" t="s">
        <v>52</v>
      </c>
    </row>
    <row r="142" spans="1:239" ht="71.25">
      <c r="A142" s="66">
        <v>11.22</v>
      </c>
      <c r="B142" s="67" t="s">
        <v>220</v>
      </c>
      <c r="C142" s="39" t="s">
        <v>422</v>
      </c>
      <c r="D142" s="68">
        <v>317</v>
      </c>
      <c r="E142" s="69" t="s">
        <v>52</v>
      </c>
      <c r="F142" s="70">
        <v>12.45</v>
      </c>
      <c r="G142" s="40"/>
      <c r="H142" s="24"/>
      <c r="I142" s="47" t="s">
        <v>38</v>
      </c>
      <c r="J142" s="48">
        <f t="shared" si="12"/>
        <v>1</v>
      </c>
      <c r="K142" s="24" t="s">
        <v>39</v>
      </c>
      <c r="L142" s="24" t="s">
        <v>4</v>
      </c>
      <c r="M142" s="41"/>
      <c r="N142" s="24"/>
      <c r="O142" s="24"/>
      <c r="P142" s="46"/>
      <c r="Q142" s="24"/>
      <c r="R142" s="24"/>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59"/>
      <c r="BA142" s="42">
        <f>ROUND(total_amount_ba($B$2,$D$2,D142,F142,J142,K142,M142),0)</f>
        <v>3947</v>
      </c>
      <c r="BB142" s="60">
        <f>BA142+SUM(N142:AZ142)</f>
        <v>3947</v>
      </c>
      <c r="BC142" s="56" t="str">
        <f>SpellNumber(L142,BB142)</f>
        <v>INR  Three Thousand Nine Hundred &amp; Forty Seven  Only</v>
      </c>
      <c r="IA142" s="1">
        <v>11.22</v>
      </c>
      <c r="IB142" s="1" t="s">
        <v>220</v>
      </c>
      <c r="IC142" s="1" t="s">
        <v>422</v>
      </c>
      <c r="ID142" s="1">
        <v>317</v>
      </c>
      <c r="IE142" s="3" t="s">
        <v>52</v>
      </c>
    </row>
    <row r="143" spans="1:237" ht="71.25">
      <c r="A143" s="66">
        <v>11.23</v>
      </c>
      <c r="B143" s="67" t="s">
        <v>322</v>
      </c>
      <c r="C143" s="39" t="s">
        <v>423</v>
      </c>
      <c r="D143" s="79"/>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1"/>
      <c r="IA143" s="1">
        <v>11.23</v>
      </c>
      <c r="IB143" s="1" t="s">
        <v>322</v>
      </c>
      <c r="IC143" s="1" t="s">
        <v>423</v>
      </c>
    </row>
    <row r="144" spans="1:239" ht="28.5">
      <c r="A144" s="66">
        <v>11.24</v>
      </c>
      <c r="B144" s="67" t="s">
        <v>323</v>
      </c>
      <c r="C144" s="39" t="s">
        <v>424</v>
      </c>
      <c r="D144" s="68">
        <v>303</v>
      </c>
      <c r="E144" s="69" t="s">
        <v>52</v>
      </c>
      <c r="F144" s="70">
        <v>47.61</v>
      </c>
      <c r="G144" s="40"/>
      <c r="H144" s="24"/>
      <c r="I144" s="47" t="s">
        <v>38</v>
      </c>
      <c r="J144" s="48">
        <f t="shared" si="12"/>
        <v>1</v>
      </c>
      <c r="K144" s="24" t="s">
        <v>39</v>
      </c>
      <c r="L144" s="24" t="s">
        <v>4</v>
      </c>
      <c r="M144" s="41"/>
      <c r="N144" s="24"/>
      <c r="O144" s="24"/>
      <c r="P144" s="46"/>
      <c r="Q144" s="24"/>
      <c r="R144" s="24"/>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59"/>
      <c r="BA144" s="42">
        <f>ROUND(total_amount_ba($B$2,$D$2,D144,F144,J144,K144,M144),0)</f>
        <v>14426</v>
      </c>
      <c r="BB144" s="60">
        <f>BA144+SUM(N144:AZ144)</f>
        <v>14426</v>
      </c>
      <c r="BC144" s="56" t="str">
        <f>SpellNumber(L144,BB144)</f>
        <v>INR  Fourteen Thousand Four Hundred &amp; Twenty Six  Only</v>
      </c>
      <c r="IA144" s="1">
        <v>11.24</v>
      </c>
      <c r="IB144" s="1" t="s">
        <v>323</v>
      </c>
      <c r="IC144" s="1" t="s">
        <v>424</v>
      </c>
      <c r="ID144" s="1">
        <v>303</v>
      </c>
      <c r="IE144" s="3" t="s">
        <v>52</v>
      </c>
    </row>
    <row r="145" spans="1:239" ht="85.5">
      <c r="A145" s="66">
        <v>11.25</v>
      </c>
      <c r="B145" s="67" t="s">
        <v>101</v>
      </c>
      <c r="C145" s="39" t="s">
        <v>425</v>
      </c>
      <c r="D145" s="68">
        <v>200</v>
      </c>
      <c r="E145" s="69" t="s">
        <v>52</v>
      </c>
      <c r="F145" s="70">
        <v>16</v>
      </c>
      <c r="G145" s="40"/>
      <c r="H145" s="24"/>
      <c r="I145" s="47" t="s">
        <v>38</v>
      </c>
      <c r="J145" s="48">
        <f t="shared" si="12"/>
        <v>1</v>
      </c>
      <c r="K145" s="24" t="s">
        <v>39</v>
      </c>
      <c r="L145" s="24" t="s">
        <v>4</v>
      </c>
      <c r="M145" s="41"/>
      <c r="N145" s="24"/>
      <c r="O145" s="24"/>
      <c r="P145" s="46"/>
      <c r="Q145" s="24"/>
      <c r="R145" s="24"/>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59"/>
      <c r="BA145" s="42">
        <f>ROUND(total_amount_ba($B$2,$D$2,D145,F145,J145,K145,M145),0)</f>
        <v>3200</v>
      </c>
      <c r="BB145" s="60">
        <f>BA145+SUM(N145:AZ145)</f>
        <v>3200</v>
      </c>
      <c r="BC145" s="56" t="str">
        <f>SpellNumber(L145,BB145)</f>
        <v>INR  Three Thousand Two Hundred    Only</v>
      </c>
      <c r="IA145" s="1">
        <v>11.25</v>
      </c>
      <c r="IB145" s="1" t="s">
        <v>101</v>
      </c>
      <c r="IC145" s="1" t="s">
        <v>425</v>
      </c>
      <c r="ID145" s="1">
        <v>200</v>
      </c>
      <c r="IE145" s="3" t="s">
        <v>52</v>
      </c>
    </row>
    <row r="146" spans="1:237" ht="57">
      <c r="A146" s="66">
        <v>11.26</v>
      </c>
      <c r="B146" s="67" t="s">
        <v>98</v>
      </c>
      <c r="C146" s="39" t="s">
        <v>426</v>
      </c>
      <c r="D146" s="79"/>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1"/>
      <c r="IA146" s="1">
        <v>11.26</v>
      </c>
      <c r="IB146" s="1" t="s">
        <v>98</v>
      </c>
      <c r="IC146" s="1" t="s">
        <v>426</v>
      </c>
    </row>
    <row r="147" spans="1:239" ht="28.5">
      <c r="A147" s="66">
        <v>11.27</v>
      </c>
      <c r="B147" s="67" t="s">
        <v>102</v>
      </c>
      <c r="C147" s="39" t="s">
        <v>427</v>
      </c>
      <c r="D147" s="68">
        <v>259</v>
      </c>
      <c r="E147" s="69" t="s">
        <v>52</v>
      </c>
      <c r="F147" s="70">
        <v>70.1</v>
      </c>
      <c r="G147" s="40"/>
      <c r="H147" s="24"/>
      <c r="I147" s="47" t="s">
        <v>38</v>
      </c>
      <c r="J147" s="48">
        <f t="shared" si="12"/>
        <v>1</v>
      </c>
      <c r="K147" s="24" t="s">
        <v>39</v>
      </c>
      <c r="L147" s="24" t="s">
        <v>4</v>
      </c>
      <c r="M147" s="41"/>
      <c r="N147" s="24"/>
      <c r="O147" s="24"/>
      <c r="P147" s="46"/>
      <c r="Q147" s="24"/>
      <c r="R147" s="24"/>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59"/>
      <c r="BA147" s="42">
        <f>ROUND(total_amount_ba($B$2,$D$2,D147,F147,J147,K147,M147),0)</f>
        <v>18156</v>
      </c>
      <c r="BB147" s="60">
        <f>BA147+SUM(N147:AZ147)</f>
        <v>18156</v>
      </c>
      <c r="BC147" s="56" t="str">
        <f>SpellNumber(L147,BB147)</f>
        <v>INR  Eighteen Thousand One Hundred &amp; Fifty Six  Only</v>
      </c>
      <c r="IA147" s="1">
        <v>11.27</v>
      </c>
      <c r="IB147" s="1" t="s">
        <v>102</v>
      </c>
      <c r="IC147" s="1" t="s">
        <v>427</v>
      </c>
      <c r="ID147" s="1">
        <v>259</v>
      </c>
      <c r="IE147" s="3" t="s">
        <v>52</v>
      </c>
    </row>
    <row r="148" spans="1:237" ht="15.75">
      <c r="A148" s="66">
        <v>12</v>
      </c>
      <c r="B148" s="67" t="s">
        <v>103</v>
      </c>
      <c r="C148" s="39" t="s">
        <v>428</v>
      </c>
      <c r="D148" s="79"/>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c r="BC148" s="81"/>
      <c r="IA148" s="1">
        <v>12</v>
      </c>
      <c r="IB148" s="1" t="s">
        <v>103</v>
      </c>
      <c r="IC148" s="1" t="s">
        <v>428</v>
      </c>
    </row>
    <row r="149" spans="1:237" ht="142.5">
      <c r="A149" s="66">
        <v>12.01</v>
      </c>
      <c r="B149" s="67" t="s">
        <v>104</v>
      </c>
      <c r="C149" s="39" t="s">
        <v>429</v>
      </c>
      <c r="D149" s="79"/>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1"/>
      <c r="IA149" s="1">
        <v>12.01</v>
      </c>
      <c r="IB149" s="1" t="s">
        <v>104</v>
      </c>
      <c r="IC149" s="1" t="s">
        <v>429</v>
      </c>
    </row>
    <row r="150" spans="1:239" ht="28.5">
      <c r="A150" s="66">
        <v>12.02</v>
      </c>
      <c r="B150" s="67" t="s">
        <v>105</v>
      </c>
      <c r="C150" s="39" t="s">
        <v>430</v>
      </c>
      <c r="D150" s="68">
        <v>28</v>
      </c>
      <c r="E150" s="69" t="s">
        <v>52</v>
      </c>
      <c r="F150" s="70">
        <v>376.67</v>
      </c>
      <c r="G150" s="40"/>
      <c r="H150" s="24"/>
      <c r="I150" s="47" t="s">
        <v>38</v>
      </c>
      <c r="J150" s="48">
        <f t="shared" si="12"/>
        <v>1</v>
      </c>
      <c r="K150" s="24" t="s">
        <v>39</v>
      </c>
      <c r="L150" s="24" t="s">
        <v>4</v>
      </c>
      <c r="M150" s="41"/>
      <c r="N150" s="24"/>
      <c r="O150" s="24"/>
      <c r="P150" s="46"/>
      <c r="Q150" s="24"/>
      <c r="R150" s="24"/>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59"/>
      <c r="BA150" s="42">
        <f>ROUND(total_amount_ba($B$2,$D$2,D150,F150,J150,K150,M150),0)</f>
        <v>10547</v>
      </c>
      <c r="BB150" s="60">
        <f>BA150+SUM(N150:AZ150)</f>
        <v>10547</v>
      </c>
      <c r="BC150" s="56" t="str">
        <f>SpellNumber(L150,BB150)</f>
        <v>INR  Ten Thousand Five Hundred &amp; Forty Seven  Only</v>
      </c>
      <c r="IA150" s="1">
        <v>12.02</v>
      </c>
      <c r="IB150" s="1" t="s">
        <v>105</v>
      </c>
      <c r="IC150" s="1" t="s">
        <v>430</v>
      </c>
      <c r="ID150" s="1">
        <v>28</v>
      </c>
      <c r="IE150" s="3" t="s">
        <v>52</v>
      </c>
    </row>
    <row r="151" spans="1:237" ht="228">
      <c r="A151" s="66">
        <v>12.03</v>
      </c>
      <c r="B151" s="67" t="s">
        <v>324</v>
      </c>
      <c r="C151" s="39" t="s">
        <v>431</v>
      </c>
      <c r="D151" s="79"/>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c r="BB151" s="80"/>
      <c r="BC151" s="81"/>
      <c r="IA151" s="1">
        <v>12.03</v>
      </c>
      <c r="IB151" s="1" t="s">
        <v>324</v>
      </c>
      <c r="IC151" s="1" t="s">
        <v>431</v>
      </c>
    </row>
    <row r="152" spans="1:239" ht="28.5">
      <c r="A152" s="66">
        <v>12.04</v>
      </c>
      <c r="B152" s="67" t="s">
        <v>325</v>
      </c>
      <c r="C152" s="39" t="s">
        <v>432</v>
      </c>
      <c r="D152" s="68">
        <v>1</v>
      </c>
      <c r="E152" s="69" t="s">
        <v>65</v>
      </c>
      <c r="F152" s="70">
        <v>1198.46</v>
      </c>
      <c r="G152" s="40"/>
      <c r="H152" s="24"/>
      <c r="I152" s="47" t="s">
        <v>38</v>
      </c>
      <c r="J152" s="48">
        <f t="shared" si="12"/>
        <v>1</v>
      </c>
      <c r="K152" s="24" t="s">
        <v>39</v>
      </c>
      <c r="L152" s="24" t="s">
        <v>4</v>
      </c>
      <c r="M152" s="41"/>
      <c r="N152" s="24"/>
      <c r="O152" s="24"/>
      <c r="P152" s="46"/>
      <c r="Q152" s="24"/>
      <c r="R152" s="24"/>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59"/>
      <c r="BA152" s="42">
        <f>ROUND(total_amount_ba($B$2,$D$2,D152,F152,J152,K152,M152),0)</f>
        <v>1198</v>
      </c>
      <c r="BB152" s="60">
        <f>BA152+SUM(N152:AZ152)</f>
        <v>1198</v>
      </c>
      <c r="BC152" s="56" t="str">
        <f>SpellNumber(L152,BB152)</f>
        <v>INR  One Thousand One Hundred &amp; Ninety Eight  Only</v>
      </c>
      <c r="IA152" s="1">
        <v>12.04</v>
      </c>
      <c r="IB152" s="1" t="s">
        <v>325</v>
      </c>
      <c r="IC152" s="1" t="s">
        <v>432</v>
      </c>
      <c r="ID152" s="1">
        <v>1</v>
      </c>
      <c r="IE152" s="3" t="s">
        <v>65</v>
      </c>
    </row>
    <row r="153" spans="1:239" ht="28.5">
      <c r="A153" s="66">
        <v>12.05</v>
      </c>
      <c r="B153" s="67" t="s">
        <v>326</v>
      </c>
      <c r="C153" s="39" t="s">
        <v>433</v>
      </c>
      <c r="D153" s="68">
        <v>1</v>
      </c>
      <c r="E153" s="69" t="s">
        <v>65</v>
      </c>
      <c r="F153" s="70">
        <v>753.09</v>
      </c>
      <c r="G153" s="40"/>
      <c r="H153" s="24"/>
      <c r="I153" s="47" t="s">
        <v>38</v>
      </c>
      <c r="J153" s="48">
        <f t="shared" si="12"/>
        <v>1</v>
      </c>
      <c r="K153" s="24" t="s">
        <v>39</v>
      </c>
      <c r="L153" s="24" t="s">
        <v>4</v>
      </c>
      <c r="M153" s="41"/>
      <c r="N153" s="24"/>
      <c r="O153" s="24"/>
      <c r="P153" s="46"/>
      <c r="Q153" s="24"/>
      <c r="R153" s="24"/>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59"/>
      <c r="BA153" s="42">
        <f>ROUND(total_amount_ba($B$2,$D$2,D153,F153,J153,K153,M153),0)</f>
        <v>753</v>
      </c>
      <c r="BB153" s="60">
        <f>BA153+SUM(N153:AZ153)</f>
        <v>753</v>
      </c>
      <c r="BC153" s="56" t="str">
        <f>SpellNumber(L153,BB153)</f>
        <v>INR  Seven Hundred &amp; Fifty Three  Only</v>
      </c>
      <c r="IA153" s="1">
        <v>12.05</v>
      </c>
      <c r="IB153" s="1" t="s">
        <v>326</v>
      </c>
      <c r="IC153" s="1" t="s">
        <v>433</v>
      </c>
      <c r="ID153" s="1">
        <v>1</v>
      </c>
      <c r="IE153" s="3" t="s">
        <v>65</v>
      </c>
    </row>
    <row r="154" spans="1:237" ht="28.5">
      <c r="A154" s="66">
        <v>12.06</v>
      </c>
      <c r="B154" s="67" t="s">
        <v>327</v>
      </c>
      <c r="C154" s="39" t="s">
        <v>434</v>
      </c>
      <c r="D154" s="79"/>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80"/>
      <c r="BB154" s="80"/>
      <c r="BC154" s="81"/>
      <c r="IA154" s="1">
        <v>12.06</v>
      </c>
      <c r="IB154" s="1" t="s">
        <v>327</v>
      </c>
      <c r="IC154" s="1" t="s">
        <v>434</v>
      </c>
    </row>
    <row r="155" spans="1:239" ht="42.75">
      <c r="A155" s="70">
        <v>12.07</v>
      </c>
      <c r="B155" s="67" t="s">
        <v>106</v>
      </c>
      <c r="C155" s="39" t="s">
        <v>435</v>
      </c>
      <c r="D155" s="68">
        <v>5</v>
      </c>
      <c r="E155" s="69" t="s">
        <v>52</v>
      </c>
      <c r="F155" s="70">
        <v>1107.4</v>
      </c>
      <c r="G155" s="40"/>
      <c r="H155" s="24"/>
      <c r="I155" s="47" t="s">
        <v>38</v>
      </c>
      <c r="J155" s="48">
        <f t="shared" si="12"/>
        <v>1</v>
      </c>
      <c r="K155" s="24" t="s">
        <v>39</v>
      </c>
      <c r="L155" s="24" t="s">
        <v>4</v>
      </c>
      <c r="M155" s="41"/>
      <c r="N155" s="24"/>
      <c r="O155" s="24"/>
      <c r="P155" s="46"/>
      <c r="Q155" s="24"/>
      <c r="R155" s="24"/>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59"/>
      <c r="BA155" s="42">
        <f>ROUND(total_amount_ba($B$2,$D$2,D155,F155,J155,K155,M155),0)</f>
        <v>5537</v>
      </c>
      <c r="BB155" s="60">
        <f>BA155+SUM(N155:AZ155)</f>
        <v>5537</v>
      </c>
      <c r="BC155" s="56" t="str">
        <f>SpellNumber(L155,BB155)</f>
        <v>INR  Five Thousand Five Hundred &amp; Thirty Seven  Only</v>
      </c>
      <c r="IA155" s="1">
        <v>12.07</v>
      </c>
      <c r="IB155" s="1" t="s">
        <v>106</v>
      </c>
      <c r="IC155" s="1" t="s">
        <v>435</v>
      </c>
      <c r="ID155" s="1">
        <v>5</v>
      </c>
      <c r="IE155" s="3" t="s">
        <v>52</v>
      </c>
    </row>
    <row r="156" spans="1:239" ht="57">
      <c r="A156" s="66">
        <v>12.08</v>
      </c>
      <c r="B156" s="67" t="s">
        <v>328</v>
      </c>
      <c r="C156" s="39" t="s">
        <v>436</v>
      </c>
      <c r="D156" s="68">
        <v>203</v>
      </c>
      <c r="E156" s="69" t="s">
        <v>52</v>
      </c>
      <c r="F156" s="70">
        <v>2.19</v>
      </c>
      <c r="G156" s="40"/>
      <c r="H156" s="24"/>
      <c r="I156" s="47" t="s">
        <v>38</v>
      </c>
      <c r="J156" s="48">
        <f t="shared" si="12"/>
        <v>1</v>
      </c>
      <c r="K156" s="24" t="s">
        <v>39</v>
      </c>
      <c r="L156" s="24" t="s">
        <v>4</v>
      </c>
      <c r="M156" s="41"/>
      <c r="N156" s="24"/>
      <c r="O156" s="24"/>
      <c r="P156" s="46"/>
      <c r="Q156" s="24"/>
      <c r="R156" s="24"/>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59"/>
      <c r="BA156" s="42">
        <f>ROUND(total_amount_ba($B$2,$D$2,D156,F156,J156,K156,M156),0)</f>
        <v>445</v>
      </c>
      <c r="BB156" s="60">
        <f>BA156+SUM(N156:AZ156)</f>
        <v>445</v>
      </c>
      <c r="BC156" s="56" t="str">
        <f>SpellNumber(L156,BB156)</f>
        <v>INR  Four Hundred &amp; Forty Five  Only</v>
      </c>
      <c r="IA156" s="1">
        <v>12.08</v>
      </c>
      <c r="IB156" s="1" t="s">
        <v>328</v>
      </c>
      <c r="IC156" s="1" t="s">
        <v>436</v>
      </c>
      <c r="ID156" s="1">
        <v>203</v>
      </c>
      <c r="IE156" s="3" t="s">
        <v>52</v>
      </c>
    </row>
    <row r="157" spans="1:239" ht="57">
      <c r="A157" s="66">
        <v>12.09</v>
      </c>
      <c r="B157" s="67" t="s">
        <v>329</v>
      </c>
      <c r="C157" s="39" t="s">
        <v>437</v>
      </c>
      <c r="D157" s="68">
        <v>60</v>
      </c>
      <c r="E157" s="69" t="s">
        <v>73</v>
      </c>
      <c r="F157" s="70">
        <v>2.36</v>
      </c>
      <c r="G157" s="40"/>
      <c r="H157" s="24"/>
      <c r="I157" s="47" t="s">
        <v>38</v>
      </c>
      <c r="J157" s="48">
        <f t="shared" si="12"/>
        <v>1</v>
      </c>
      <c r="K157" s="24" t="s">
        <v>39</v>
      </c>
      <c r="L157" s="24" t="s">
        <v>4</v>
      </c>
      <c r="M157" s="41"/>
      <c r="N157" s="24"/>
      <c r="O157" s="24"/>
      <c r="P157" s="46"/>
      <c r="Q157" s="24"/>
      <c r="R157" s="24"/>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59"/>
      <c r="BA157" s="42">
        <f>ROUND(total_amount_ba($B$2,$D$2,D157,F157,J157,K157,M157),0)</f>
        <v>142</v>
      </c>
      <c r="BB157" s="60">
        <f>BA157+SUM(N157:AZ157)</f>
        <v>142</v>
      </c>
      <c r="BC157" s="56" t="str">
        <f>SpellNumber(L157,BB157)</f>
        <v>INR  One Hundred &amp; Forty Two  Only</v>
      </c>
      <c r="IA157" s="1">
        <v>12.09</v>
      </c>
      <c r="IB157" s="1" t="s">
        <v>329</v>
      </c>
      <c r="IC157" s="1" t="s">
        <v>437</v>
      </c>
      <c r="ID157" s="1">
        <v>60</v>
      </c>
      <c r="IE157" s="3" t="s">
        <v>73</v>
      </c>
    </row>
    <row r="158" spans="1:237" ht="15.75">
      <c r="A158" s="66">
        <v>13</v>
      </c>
      <c r="B158" s="67" t="s">
        <v>107</v>
      </c>
      <c r="C158" s="39" t="s">
        <v>438</v>
      </c>
      <c r="D158" s="79"/>
      <c r="E158" s="80"/>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c r="AM158" s="80"/>
      <c r="AN158" s="80"/>
      <c r="AO158" s="80"/>
      <c r="AP158" s="80"/>
      <c r="AQ158" s="80"/>
      <c r="AR158" s="80"/>
      <c r="AS158" s="80"/>
      <c r="AT158" s="80"/>
      <c r="AU158" s="80"/>
      <c r="AV158" s="80"/>
      <c r="AW158" s="80"/>
      <c r="AX158" s="80"/>
      <c r="AY158" s="80"/>
      <c r="AZ158" s="80"/>
      <c r="BA158" s="80"/>
      <c r="BB158" s="80"/>
      <c r="BC158" s="81"/>
      <c r="IA158" s="1">
        <v>13</v>
      </c>
      <c r="IB158" s="1" t="s">
        <v>107</v>
      </c>
      <c r="IC158" s="1" t="s">
        <v>438</v>
      </c>
    </row>
    <row r="159" spans="1:237" ht="71.25">
      <c r="A159" s="66">
        <v>13.01</v>
      </c>
      <c r="B159" s="67" t="s">
        <v>221</v>
      </c>
      <c r="C159" s="39" t="s">
        <v>439</v>
      </c>
      <c r="D159" s="79"/>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80"/>
      <c r="BA159" s="80"/>
      <c r="BB159" s="80"/>
      <c r="BC159" s="81"/>
      <c r="IA159" s="1">
        <v>13.01</v>
      </c>
      <c r="IB159" s="1" t="s">
        <v>221</v>
      </c>
      <c r="IC159" s="1" t="s">
        <v>439</v>
      </c>
    </row>
    <row r="160" spans="1:239" ht="28.5">
      <c r="A160" s="66">
        <v>13.02</v>
      </c>
      <c r="B160" s="67" t="s">
        <v>222</v>
      </c>
      <c r="C160" s="39" t="s">
        <v>440</v>
      </c>
      <c r="D160" s="68">
        <v>1.3</v>
      </c>
      <c r="E160" s="69" t="s">
        <v>64</v>
      </c>
      <c r="F160" s="70">
        <v>1523.41</v>
      </c>
      <c r="G160" s="40"/>
      <c r="H160" s="24"/>
      <c r="I160" s="47" t="s">
        <v>38</v>
      </c>
      <c r="J160" s="48">
        <f t="shared" si="12"/>
        <v>1</v>
      </c>
      <c r="K160" s="24" t="s">
        <v>39</v>
      </c>
      <c r="L160" s="24" t="s">
        <v>4</v>
      </c>
      <c r="M160" s="41"/>
      <c r="N160" s="24"/>
      <c r="O160" s="24"/>
      <c r="P160" s="46"/>
      <c r="Q160" s="24"/>
      <c r="R160" s="24"/>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59"/>
      <c r="BA160" s="42">
        <f>ROUND(total_amount_ba($B$2,$D$2,D160,F160,J160,K160,M160),0)</f>
        <v>1980</v>
      </c>
      <c r="BB160" s="60">
        <f>BA160+SUM(N160:AZ160)</f>
        <v>1980</v>
      </c>
      <c r="BC160" s="56" t="str">
        <f>SpellNumber(L160,BB160)</f>
        <v>INR  One Thousand Nine Hundred &amp; Eighty  Only</v>
      </c>
      <c r="IA160" s="1">
        <v>13.02</v>
      </c>
      <c r="IB160" s="1" t="s">
        <v>222</v>
      </c>
      <c r="IC160" s="1" t="s">
        <v>440</v>
      </c>
      <c r="ID160" s="1">
        <v>1.3</v>
      </c>
      <c r="IE160" s="3" t="s">
        <v>64</v>
      </c>
    </row>
    <row r="161" spans="1:239" ht="28.5">
      <c r="A161" s="66">
        <v>13.03</v>
      </c>
      <c r="B161" s="67" t="s">
        <v>223</v>
      </c>
      <c r="C161" s="39" t="s">
        <v>441</v>
      </c>
      <c r="D161" s="68">
        <v>2.6</v>
      </c>
      <c r="E161" s="69" t="s">
        <v>64</v>
      </c>
      <c r="F161" s="70">
        <v>940.64</v>
      </c>
      <c r="G161" s="40"/>
      <c r="H161" s="24"/>
      <c r="I161" s="47" t="s">
        <v>38</v>
      </c>
      <c r="J161" s="48">
        <f t="shared" si="12"/>
        <v>1</v>
      </c>
      <c r="K161" s="24" t="s">
        <v>39</v>
      </c>
      <c r="L161" s="24" t="s">
        <v>4</v>
      </c>
      <c r="M161" s="41"/>
      <c r="N161" s="24"/>
      <c r="O161" s="24"/>
      <c r="P161" s="46"/>
      <c r="Q161" s="24"/>
      <c r="R161" s="24"/>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59"/>
      <c r="BA161" s="42">
        <f>ROUND(total_amount_ba($B$2,$D$2,D161,F161,J161,K161,M161),0)</f>
        <v>2446</v>
      </c>
      <c r="BB161" s="60">
        <f>BA161+SUM(N161:AZ161)</f>
        <v>2446</v>
      </c>
      <c r="BC161" s="56" t="str">
        <f>SpellNumber(L161,BB161)</f>
        <v>INR  Two Thousand Four Hundred &amp; Forty Six  Only</v>
      </c>
      <c r="IA161" s="1">
        <v>13.03</v>
      </c>
      <c r="IB161" s="1" t="s">
        <v>223</v>
      </c>
      <c r="IC161" s="1" t="s">
        <v>441</v>
      </c>
      <c r="ID161" s="1">
        <v>2.6</v>
      </c>
      <c r="IE161" s="3" t="s">
        <v>64</v>
      </c>
    </row>
    <row r="162" spans="1:239" ht="85.5">
      <c r="A162" s="70">
        <v>13.04</v>
      </c>
      <c r="B162" s="67" t="s">
        <v>330</v>
      </c>
      <c r="C162" s="39" t="s">
        <v>442</v>
      </c>
      <c r="D162" s="68">
        <v>1.47</v>
      </c>
      <c r="E162" s="69" t="s">
        <v>64</v>
      </c>
      <c r="F162" s="70">
        <v>2222.44</v>
      </c>
      <c r="G162" s="40"/>
      <c r="H162" s="24"/>
      <c r="I162" s="47" t="s">
        <v>38</v>
      </c>
      <c r="J162" s="48">
        <f t="shared" si="12"/>
        <v>1</v>
      </c>
      <c r="K162" s="24" t="s">
        <v>39</v>
      </c>
      <c r="L162" s="24" t="s">
        <v>4</v>
      </c>
      <c r="M162" s="41"/>
      <c r="N162" s="24"/>
      <c r="O162" s="24"/>
      <c r="P162" s="46"/>
      <c r="Q162" s="24"/>
      <c r="R162" s="24"/>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59"/>
      <c r="BA162" s="42">
        <f>ROUND(total_amount_ba($B$2,$D$2,D162,F162,J162,K162,M162),0)</f>
        <v>3267</v>
      </c>
      <c r="BB162" s="60">
        <f>BA162+SUM(N162:AZ162)</f>
        <v>3267</v>
      </c>
      <c r="BC162" s="56" t="str">
        <f>SpellNumber(L162,BB162)</f>
        <v>INR  Three Thousand Two Hundred &amp; Sixty Seven  Only</v>
      </c>
      <c r="IA162" s="1">
        <v>13.04</v>
      </c>
      <c r="IB162" s="1" t="s">
        <v>330</v>
      </c>
      <c r="IC162" s="1" t="s">
        <v>442</v>
      </c>
      <c r="ID162" s="1">
        <v>1.47</v>
      </c>
      <c r="IE162" s="3" t="s">
        <v>64</v>
      </c>
    </row>
    <row r="163" spans="1:237" ht="85.5">
      <c r="A163" s="66">
        <v>13.05</v>
      </c>
      <c r="B163" s="67" t="s">
        <v>331</v>
      </c>
      <c r="C163" s="39" t="s">
        <v>443</v>
      </c>
      <c r="D163" s="79"/>
      <c r="E163" s="80"/>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80"/>
      <c r="BA163" s="80"/>
      <c r="BB163" s="80"/>
      <c r="BC163" s="81"/>
      <c r="IA163" s="1">
        <v>13.05</v>
      </c>
      <c r="IB163" s="1" t="s">
        <v>331</v>
      </c>
      <c r="IC163" s="1" t="s">
        <v>443</v>
      </c>
    </row>
    <row r="164" spans="1:239" ht="28.5">
      <c r="A164" s="66">
        <v>13.06</v>
      </c>
      <c r="B164" s="67" t="s">
        <v>332</v>
      </c>
      <c r="C164" s="39" t="s">
        <v>444</v>
      </c>
      <c r="D164" s="68">
        <v>2.67</v>
      </c>
      <c r="E164" s="69" t="s">
        <v>64</v>
      </c>
      <c r="F164" s="70">
        <v>1288.82</v>
      </c>
      <c r="G164" s="40"/>
      <c r="H164" s="24"/>
      <c r="I164" s="47" t="s">
        <v>38</v>
      </c>
      <c r="J164" s="48">
        <f t="shared" si="12"/>
        <v>1</v>
      </c>
      <c r="K164" s="24" t="s">
        <v>39</v>
      </c>
      <c r="L164" s="24" t="s">
        <v>4</v>
      </c>
      <c r="M164" s="41"/>
      <c r="N164" s="24"/>
      <c r="O164" s="24"/>
      <c r="P164" s="46"/>
      <c r="Q164" s="24"/>
      <c r="R164" s="24"/>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59"/>
      <c r="BA164" s="42">
        <f>ROUND(total_amount_ba($B$2,$D$2,D164,F164,J164,K164,M164),0)</f>
        <v>3441</v>
      </c>
      <c r="BB164" s="60">
        <f>BA164+SUM(N164:AZ164)</f>
        <v>3441</v>
      </c>
      <c r="BC164" s="56" t="str">
        <f>SpellNumber(L164,BB164)</f>
        <v>INR  Three Thousand Four Hundred &amp; Forty One  Only</v>
      </c>
      <c r="IA164" s="1">
        <v>13.06</v>
      </c>
      <c r="IB164" s="1" t="s">
        <v>332</v>
      </c>
      <c r="IC164" s="1" t="s">
        <v>444</v>
      </c>
      <c r="ID164" s="1">
        <v>2.67</v>
      </c>
      <c r="IE164" s="3" t="s">
        <v>64</v>
      </c>
    </row>
    <row r="165" spans="1:237" ht="71.25">
      <c r="A165" s="66">
        <v>13.07</v>
      </c>
      <c r="B165" s="67" t="s">
        <v>108</v>
      </c>
      <c r="C165" s="39" t="s">
        <v>445</v>
      </c>
      <c r="D165" s="79"/>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80"/>
      <c r="BA165" s="80"/>
      <c r="BB165" s="80"/>
      <c r="BC165" s="81"/>
      <c r="IA165" s="1">
        <v>13.07</v>
      </c>
      <c r="IB165" s="1" t="s">
        <v>108</v>
      </c>
      <c r="IC165" s="1" t="s">
        <v>445</v>
      </c>
    </row>
    <row r="166" spans="1:239" ht="28.5">
      <c r="A166" s="66">
        <v>13.08</v>
      </c>
      <c r="B166" s="67" t="s">
        <v>224</v>
      </c>
      <c r="C166" s="39" t="s">
        <v>446</v>
      </c>
      <c r="D166" s="68">
        <v>6</v>
      </c>
      <c r="E166" s="69" t="s">
        <v>65</v>
      </c>
      <c r="F166" s="70">
        <v>240.68</v>
      </c>
      <c r="G166" s="40"/>
      <c r="H166" s="24"/>
      <c r="I166" s="47" t="s">
        <v>38</v>
      </c>
      <c r="J166" s="48">
        <f t="shared" si="12"/>
        <v>1</v>
      </c>
      <c r="K166" s="24" t="s">
        <v>39</v>
      </c>
      <c r="L166" s="24" t="s">
        <v>4</v>
      </c>
      <c r="M166" s="41"/>
      <c r="N166" s="24"/>
      <c r="O166" s="24"/>
      <c r="P166" s="46"/>
      <c r="Q166" s="24"/>
      <c r="R166" s="24"/>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59"/>
      <c r="BA166" s="42">
        <f>ROUND(total_amount_ba($B$2,$D$2,D166,F166,J166,K166,M166),0)</f>
        <v>1444</v>
      </c>
      <c r="BB166" s="60">
        <f>BA166+SUM(N166:AZ166)</f>
        <v>1444</v>
      </c>
      <c r="BC166" s="56" t="str">
        <f>SpellNumber(L166,BB166)</f>
        <v>INR  One Thousand Four Hundred &amp; Forty Four  Only</v>
      </c>
      <c r="IA166" s="1">
        <v>13.08</v>
      </c>
      <c r="IB166" s="1" t="s">
        <v>224</v>
      </c>
      <c r="IC166" s="1" t="s">
        <v>446</v>
      </c>
      <c r="ID166" s="1">
        <v>6</v>
      </c>
      <c r="IE166" s="3" t="s">
        <v>65</v>
      </c>
    </row>
    <row r="167" spans="1:237" ht="57">
      <c r="A167" s="66">
        <v>13.09</v>
      </c>
      <c r="B167" s="67" t="s">
        <v>333</v>
      </c>
      <c r="C167" s="39" t="s">
        <v>447</v>
      </c>
      <c r="D167" s="79"/>
      <c r="E167" s="80"/>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0"/>
      <c r="AX167" s="80"/>
      <c r="AY167" s="80"/>
      <c r="AZ167" s="80"/>
      <c r="BA167" s="80"/>
      <c r="BB167" s="80"/>
      <c r="BC167" s="81"/>
      <c r="IA167" s="1">
        <v>13.09</v>
      </c>
      <c r="IB167" s="1" t="s">
        <v>333</v>
      </c>
      <c r="IC167" s="1" t="s">
        <v>447</v>
      </c>
    </row>
    <row r="168" spans="1:239" ht="28.5">
      <c r="A168" s="66">
        <v>13.1</v>
      </c>
      <c r="B168" s="67" t="s">
        <v>224</v>
      </c>
      <c r="C168" s="39" t="s">
        <v>448</v>
      </c>
      <c r="D168" s="68">
        <v>3</v>
      </c>
      <c r="E168" s="69" t="s">
        <v>65</v>
      </c>
      <c r="F168" s="70">
        <v>93.42</v>
      </c>
      <c r="G168" s="40"/>
      <c r="H168" s="24"/>
      <c r="I168" s="47" t="s">
        <v>38</v>
      </c>
      <c r="J168" s="48">
        <f t="shared" si="12"/>
        <v>1</v>
      </c>
      <c r="K168" s="24" t="s">
        <v>39</v>
      </c>
      <c r="L168" s="24" t="s">
        <v>4</v>
      </c>
      <c r="M168" s="41"/>
      <c r="N168" s="24"/>
      <c r="O168" s="24"/>
      <c r="P168" s="46"/>
      <c r="Q168" s="24"/>
      <c r="R168" s="24"/>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59"/>
      <c r="BA168" s="42">
        <f>ROUND(total_amount_ba($B$2,$D$2,D168,F168,J168,K168,M168),0)</f>
        <v>280</v>
      </c>
      <c r="BB168" s="60">
        <f>BA168+SUM(N168:AZ168)</f>
        <v>280</v>
      </c>
      <c r="BC168" s="56" t="str">
        <f>SpellNumber(L168,BB168)</f>
        <v>INR  Two Hundred &amp; Eighty  Only</v>
      </c>
      <c r="IA168" s="1">
        <v>13.1</v>
      </c>
      <c r="IB168" s="1" t="s">
        <v>224</v>
      </c>
      <c r="IC168" s="1" t="s">
        <v>448</v>
      </c>
      <c r="ID168" s="1">
        <v>3</v>
      </c>
      <c r="IE168" s="3" t="s">
        <v>65</v>
      </c>
    </row>
    <row r="169" spans="1:239" ht="62.25" customHeight="1">
      <c r="A169" s="66">
        <v>13.11</v>
      </c>
      <c r="B169" s="67" t="s">
        <v>225</v>
      </c>
      <c r="C169" s="39" t="s">
        <v>449</v>
      </c>
      <c r="D169" s="68">
        <v>183</v>
      </c>
      <c r="E169" s="69" t="s">
        <v>52</v>
      </c>
      <c r="F169" s="70">
        <v>34.19</v>
      </c>
      <c r="G169" s="40"/>
      <c r="H169" s="24"/>
      <c r="I169" s="47" t="s">
        <v>38</v>
      </c>
      <c r="J169" s="48">
        <f t="shared" si="12"/>
        <v>1</v>
      </c>
      <c r="K169" s="24" t="s">
        <v>39</v>
      </c>
      <c r="L169" s="24" t="s">
        <v>4</v>
      </c>
      <c r="M169" s="41"/>
      <c r="N169" s="24"/>
      <c r="O169" s="24"/>
      <c r="P169" s="46"/>
      <c r="Q169" s="24"/>
      <c r="R169" s="24"/>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59"/>
      <c r="BA169" s="42">
        <f>ROUND(total_amount_ba($B$2,$D$2,D169,F169,J169,K169,M169),0)</f>
        <v>6257</v>
      </c>
      <c r="BB169" s="60">
        <f>BA169+SUM(N169:AZ169)</f>
        <v>6257</v>
      </c>
      <c r="BC169" s="56" t="str">
        <f>SpellNumber(L169,BB169)</f>
        <v>INR  Six Thousand Two Hundred &amp; Fifty Seven  Only</v>
      </c>
      <c r="IA169" s="1">
        <v>13.11</v>
      </c>
      <c r="IB169" s="1" t="s">
        <v>225</v>
      </c>
      <c r="IC169" s="1" t="s">
        <v>449</v>
      </c>
      <c r="ID169" s="1">
        <v>183</v>
      </c>
      <c r="IE169" s="3" t="s">
        <v>52</v>
      </c>
    </row>
    <row r="170" spans="1:237" ht="15.75">
      <c r="A170" s="66">
        <v>14</v>
      </c>
      <c r="B170" s="67" t="s">
        <v>109</v>
      </c>
      <c r="C170" s="39" t="s">
        <v>450</v>
      </c>
      <c r="D170" s="79"/>
      <c r="E170" s="80"/>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c r="AM170" s="80"/>
      <c r="AN170" s="80"/>
      <c r="AO170" s="80"/>
      <c r="AP170" s="80"/>
      <c r="AQ170" s="80"/>
      <c r="AR170" s="80"/>
      <c r="AS170" s="80"/>
      <c r="AT170" s="80"/>
      <c r="AU170" s="80"/>
      <c r="AV170" s="80"/>
      <c r="AW170" s="80"/>
      <c r="AX170" s="80"/>
      <c r="AY170" s="80"/>
      <c r="AZ170" s="80"/>
      <c r="BA170" s="80"/>
      <c r="BB170" s="80"/>
      <c r="BC170" s="81"/>
      <c r="IA170" s="1">
        <v>14</v>
      </c>
      <c r="IB170" s="1" t="s">
        <v>109</v>
      </c>
      <c r="IC170" s="1" t="s">
        <v>450</v>
      </c>
    </row>
    <row r="171" spans="1:237" ht="128.25" customHeight="1">
      <c r="A171" s="66">
        <v>14.01</v>
      </c>
      <c r="B171" s="67" t="s">
        <v>226</v>
      </c>
      <c r="C171" s="39" t="s">
        <v>451</v>
      </c>
      <c r="D171" s="79"/>
      <c r="E171" s="80"/>
      <c r="F171" s="80"/>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c r="AQ171" s="80"/>
      <c r="AR171" s="80"/>
      <c r="AS171" s="80"/>
      <c r="AT171" s="80"/>
      <c r="AU171" s="80"/>
      <c r="AV171" s="80"/>
      <c r="AW171" s="80"/>
      <c r="AX171" s="80"/>
      <c r="AY171" s="80"/>
      <c r="AZ171" s="80"/>
      <c r="BA171" s="80"/>
      <c r="BB171" s="80"/>
      <c r="BC171" s="81"/>
      <c r="IA171" s="1">
        <v>14.01</v>
      </c>
      <c r="IB171" s="1" t="s">
        <v>226</v>
      </c>
      <c r="IC171" s="1" t="s">
        <v>451</v>
      </c>
    </row>
    <row r="172" spans="1:239" ht="42.75">
      <c r="A172" s="66">
        <v>14.02</v>
      </c>
      <c r="B172" s="67" t="s">
        <v>227</v>
      </c>
      <c r="C172" s="39" t="s">
        <v>452</v>
      </c>
      <c r="D172" s="68">
        <v>1</v>
      </c>
      <c r="E172" s="69" t="s">
        <v>65</v>
      </c>
      <c r="F172" s="70">
        <v>4753.61</v>
      </c>
      <c r="G172" s="40"/>
      <c r="H172" s="24"/>
      <c r="I172" s="47" t="s">
        <v>38</v>
      </c>
      <c r="J172" s="48">
        <f t="shared" si="12"/>
        <v>1</v>
      </c>
      <c r="K172" s="24" t="s">
        <v>39</v>
      </c>
      <c r="L172" s="24" t="s">
        <v>4</v>
      </c>
      <c r="M172" s="41"/>
      <c r="N172" s="24"/>
      <c r="O172" s="24"/>
      <c r="P172" s="46"/>
      <c r="Q172" s="24"/>
      <c r="R172" s="24"/>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59"/>
      <c r="BA172" s="42">
        <f>ROUND(total_amount_ba($B$2,$D$2,D172,F172,J172,K172,M172),0)</f>
        <v>4754</v>
      </c>
      <c r="BB172" s="60">
        <f>BA172+SUM(N172:AZ172)</f>
        <v>4754</v>
      </c>
      <c r="BC172" s="56" t="str">
        <f>SpellNumber(L172,BB172)</f>
        <v>INR  Four Thousand Seven Hundred &amp; Fifty Four  Only</v>
      </c>
      <c r="IA172" s="1">
        <v>14.02</v>
      </c>
      <c r="IB172" s="1" t="s">
        <v>227</v>
      </c>
      <c r="IC172" s="1" t="s">
        <v>452</v>
      </c>
      <c r="ID172" s="1">
        <v>1</v>
      </c>
      <c r="IE172" s="3" t="s">
        <v>65</v>
      </c>
    </row>
    <row r="173" spans="1:237" ht="130.5" customHeight="1">
      <c r="A173" s="66">
        <v>14.03</v>
      </c>
      <c r="B173" s="67" t="s">
        <v>228</v>
      </c>
      <c r="C173" s="39" t="s">
        <v>453</v>
      </c>
      <c r="D173" s="79"/>
      <c r="E173" s="80"/>
      <c r="F173" s="80"/>
      <c r="G173" s="80"/>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c r="AO173" s="80"/>
      <c r="AP173" s="80"/>
      <c r="AQ173" s="80"/>
      <c r="AR173" s="80"/>
      <c r="AS173" s="80"/>
      <c r="AT173" s="80"/>
      <c r="AU173" s="80"/>
      <c r="AV173" s="80"/>
      <c r="AW173" s="80"/>
      <c r="AX173" s="80"/>
      <c r="AY173" s="80"/>
      <c r="AZ173" s="80"/>
      <c r="BA173" s="80"/>
      <c r="BB173" s="80"/>
      <c r="BC173" s="81"/>
      <c r="IA173" s="1">
        <v>14.03</v>
      </c>
      <c r="IB173" s="1" t="s">
        <v>228</v>
      </c>
      <c r="IC173" s="1" t="s">
        <v>453</v>
      </c>
    </row>
    <row r="174" spans="1:239" ht="28.5">
      <c r="A174" s="66">
        <v>14.04</v>
      </c>
      <c r="B174" s="71" t="s">
        <v>229</v>
      </c>
      <c r="C174" s="39" t="s">
        <v>454</v>
      </c>
      <c r="D174" s="68">
        <v>2</v>
      </c>
      <c r="E174" s="69" t="s">
        <v>65</v>
      </c>
      <c r="F174" s="70">
        <v>4612.84</v>
      </c>
      <c r="G174" s="40"/>
      <c r="H174" s="24"/>
      <c r="I174" s="47" t="s">
        <v>38</v>
      </c>
      <c r="J174" s="48">
        <f t="shared" si="12"/>
        <v>1</v>
      </c>
      <c r="K174" s="24" t="s">
        <v>39</v>
      </c>
      <c r="L174" s="24" t="s">
        <v>4</v>
      </c>
      <c r="M174" s="41"/>
      <c r="N174" s="24"/>
      <c r="O174" s="24"/>
      <c r="P174" s="46"/>
      <c r="Q174" s="24"/>
      <c r="R174" s="24"/>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59"/>
      <c r="BA174" s="42">
        <f>ROUND(total_amount_ba($B$2,$D$2,D174,F174,J174,K174,M174),0)</f>
        <v>9226</v>
      </c>
      <c r="BB174" s="60">
        <f>BA174+SUM(N174:AZ174)</f>
        <v>9226</v>
      </c>
      <c r="BC174" s="56" t="str">
        <f>SpellNumber(L174,BB174)</f>
        <v>INR  Nine Thousand Two Hundred &amp; Twenty Six  Only</v>
      </c>
      <c r="IA174" s="1">
        <v>14.04</v>
      </c>
      <c r="IB174" s="1" t="s">
        <v>229</v>
      </c>
      <c r="IC174" s="1" t="s">
        <v>454</v>
      </c>
      <c r="ID174" s="1">
        <v>2</v>
      </c>
      <c r="IE174" s="3" t="s">
        <v>65</v>
      </c>
    </row>
    <row r="175" spans="1:239" ht="57">
      <c r="A175" s="66">
        <v>14.05</v>
      </c>
      <c r="B175" s="71" t="s">
        <v>230</v>
      </c>
      <c r="C175" s="39" t="s">
        <v>455</v>
      </c>
      <c r="D175" s="68">
        <v>3</v>
      </c>
      <c r="E175" s="69" t="s">
        <v>65</v>
      </c>
      <c r="F175" s="70">
        <v>774.26</v>
      </c>
      <c r="G175" s="40"/>
      <c r="H175" s="24"/>
      <c r="I175" s="47" t="s">
        <v>38</v>
      </c>
      <c r="J175" s="48">
        <f t="shared" si="12"/>
        <v>1</v>
      </c>
      <c r="K175" s="24" t="s">
        <v>39</v>
      </c>
      <c r="L175" s="24" t="s">
        <v>4</v>
      </c>
      <c r="M175" s="41"/>
      <c r="N175" s="24"/>
      <c r="O175" s="24"/>
      <c r="P175" s="46"/>
      <c r="Q175" s="24"/>
      <c r="R175" s="24"/>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59"/>
      <c r="BA175" s="42">
        <f>ROUND(total_amount_ba($B$2,$D$2,D175,F175,J175,K175,M175),0)</f>
        <v>2323</v>
      </c>
      <c r="BB175" s="60">
        <f>BA175+SUM(N175:AZ175)</f>
        <v>2323</v>
      </c>
      <c r="BC175" s="56" t="str">
        <f>SpellNumber(L175,BB175)</f>
        <v>INR  Two Thousand Three Hundred &amp; Twenty Three  Only</v>
      </c>
      <c r="IA175" s="1">
        <v>14.05</v>
      </c>
      <c r="IB175" s="1" t="s">
        <v>230</v>
      </c>
      <c r="IC175" s="1" t="s">
        <v>455</v>
      </c>
      <c r="ID175" s="1">
        <v>3</v>
      </c>
      <c r="IE175" s="3" t="s">
        <v>65</v>
      </c>
    </row>
    <row r="176" spans="1:239" ht="57">
      <c r="A176" s="70">
        <v>14.06</v>
      </c>
      <c r="B176" s="67" t="s">
        <v>231</v>
      </c>
      <c r="C176" s="39" t="s">
        <v>456</v>
      </c>
      <c r="D176" s="68">
        <v>3</v>
      </c>
      <c r="E176" s="69" t="s">
        <v>65</v>
      </c>
      <c r="F176" s="70">
        <v>5360.45</v>
      </c>
      <c r="G176" s="40"/>
      <c r="H176" s="24"/>
      <c r="I176" s="47" t="s">
        <v>38</v>
      </c>
      <c r="J176" s="48">
        <f t="shared" si="12"/>
        <v>1</v>
      </c>
      <c r="K176" s="24" t="s">
        <v>39</v>
      </c>
      <c r="L176" s="24" t="s">
        <v>4</v>
      </c>
      <c r="M176" s="41"/>
      <c r="N176" s="24"/>
      <c r="O176" s="24"/>
      <c r="P176" s="46"/>
      <c r="Q176" s="24"/>
      <c r="R176" s="24"/>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59"/>
      <c r="BA176" s="42">
        <f>ROUND(total_amount_ba($B$2,$D$2,D176,F176,J176,K176,M176),0)</f>
        <v>16081</v>
      </c>
      <c r="BB176" s="60">
        <f>BA176+SUM(N176:AZ176)</f>
        <v>16081</v>
      </c>
      <c r="BC176" s="56" t="str">
        <f>SpellNumber(L176,BB176)</f>
        <v>INR  Sixteen Thousand  &amp;Eighty One  Only</v>
      </c>
      <c r="IA176" s="1">
        <v>14.06</v>
      </c>
      <c r="IB176" s="1" t="s">
        <v>231</v>
      </c>
      <c r="IC176" s="1" t="s">
        <v>456</v>
      </c>
      <c r="ID176" s="1">
        <v>3</v>
      </c>
      <c r="IE176" s="3" t="s">
        <v>65</v>
      </c>
    </row>
    <row r="177" spans="1:237" ht="57">
      <c r="A177" s="66">
        <v>14.07</v>
      </c>
      <c r="B177" s="67" t="s">
        <v>232</v>
      </c>
      <c r="C177" s="39" t="s">
        <v>457</v>
      </c>
      <c r="D177" s="79"/>
      <c r="E177" s="80"/>
      <c r="F177" s="80"/>
      <c r="G177" s="80"/>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c r="BC177" s="81"/>
      <c r="IA177" s="1">
        <v>14.07</v>
      </c>
      <c r="IB177" s="1" t="s">
        <v>232</v>
      </c>
      <c r="IC177" s="1" t="s">
        <v>457</v>
      </c>
    </row>
    <row r="178" spans="1:239" ht="19.5" customHeight="1">
      <c r="A178" s="66">
        <v>14.08</v>
      </c>
      <c r="B178" s="67" t="s">
        <v>233</v>
      </c>
      <c r="C178" s="39" t="s">
        <v>458</v>
      </c>
      <c r="D178" s="68">
        <v>3</v>
      </c>
      <c r="E178" s="69" t="s">
        <v>65</v>
      </c>
      <c r="F178" s="70">
        <v>787.9</v>
      </c>
      <c r="G178" s="40"/>
      <c r="H178" s="24"/>
      <c r="I178" s="47" t="s">
        <v>38</v>
      </c>
      <c r="J178" s="48">
        <f t="shared" si="12"/>
        <v>1</v>
      </c>
      <c r="K178" s="24" t="s">
        <v>39</v>
      </c>
      <c r="L178" s="24" t="s">
        <v>4</v>
      </c>
      <c r="M178" s="41"/>
      <c r="N178" s="24"/>
      <c r="O178" s="24"/>
      <c r="P178" s="46"/>
      <c r="Q178" s="24"/>
      <c r="R178" s="24"/>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59"/>
      <c r="BA178" s="42">
        <f>ROUND(total_amount_ba($B$2,$D$2,D178,F178,J178,K178,M178),0)</f>
        <v>2364</v>
      </c>
      <c r="BB178" s="60">
        <f>BA178+SUM(N178:AZ178)</f>
        <v>2364</v>
      </c>
      <c r="BC178" s="56" t="str">
        <f>SpellNumber(L178,BB178)</f>
        <v>INR  Two Thousand Three Hundred &amp; Sixty Four  Only</v>
      </c>
      <c r="IA178" s="1">
        <v>14.08</v>
      </c>
      <c r="IB178" s="1" t="s">
        <v>233</v>
      </c>
      <c r="IC178" s="1" t="s">
        <v>458</v>
      </c>
      <c r="ID178" s="1">
        <v>3</v>
      </c>
      <c r="IE178" s="3" t="s">
        <v>65</v>
      </c>
    </row>
    <row r="179" spans="1:239" ht="75.75" customHeight="1">
      <c r="A179" s="70">
        <v>14.09</v>
      </c>
      <c r="B179" s="67" t="s">
        <v>110</v>
      </c>
      <c r="C179" s="39" t="s">
        <v>459</v>
      </c>
      <c r="D179" s="68">
        <v>3</v>
      </c>
      <c r="E179" s="69" t="s">
        <v>65</v>
      </c>
      <c r="F179" s="70">
        <v>1124.98</v>
      </c>
      <c r="G179" s="40"/>
      <c r="H179" s="24"/>
      <c r="I179" s="47" t="s">
        <v>38</v>
      </c>
      <c r="J179" s="48">
        <f t="shared" si="12"/>
        <v>1</v>
      </c>
      <c r="K179" s="24" t="s">
        <v>39</v>
      </c>
      <c r="L179" s="24" t="s">
        <v>4</v>
      </c>
      <c r="M179" s="41"/>
      <c r="N179" s="24"/>
      <c r="O179" s="24"/>
      <c r="P179" s="46"/>
      <c r="Q179" s="24"/>
      <c r="R179" s="24"/>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59"/>
      <c r="BA179" s="42">
        <f>ROUND(total_amount_ba($B$2,$D$2,D179,F179,J179,K179,M179),0)</f>
        <v>3375</v>
      </c>
      <c r="BB179" s="60">
        <f>BA179+SUM(N179:AZ179)</f>
        <v>3375</v>
      </c>
      <c r="BC179" s="56" t="str">
        <f>SpellNumber(L179,BB179)</f>
        <v>INR  Three Thousand Three Hundred &amp; Seventy Five  Only</v>
      </c>
      <c r="IA179" s="1">
        <v>14.09</v>
      </c>
      <c r="IB179" s="1" t="s">
        <v>110</v>
      </c>
      <c r="IC179" s="1" t="s">
        <v>459</v>
      </c>
      <c r="ID179" s="1">
        <v>3</v>
      </c>
      <c r="IE179" s="3" t="s">
        <v>65</v>
      </c>
    </row>
    <row r="180" spans="1:237" ht="28.5">
      <c r="A180" s="66">
        <v>14.1</v>
      </c>
      <c r="B180" s="71" t="s">
        <v>234</v>
      </c>
      <c r="C180" s="39" t="s">
        <v>460</v>
      </c>
      <c r="D180" s="79"/>
      <c r="E180" s="80"/>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1"/>
      <c r="IA180" s="1">
        <v>14.1</v>
      </c>
      <c r="IB180" s="1" t="s">
        <v>234</v>
      </c>
      <c r="IC180" s="1" t="s">
        <v>460</v>
      </c>
    </row>
    <row r="181" spans="1:237" ht="15.75">
      <c r="A181" s="66">
        <v>14.11</v>
      </c>
      <c r="B181" s="71" t="s">
        <v>235</v>
      </c>
      <c r="C181" s="39" t="s">
        <v>461</v>
      </c>
      <c r="D181" s="79"/>
      <c r="E181" s="80"/>
      <c r="F181" s="80"/>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80"/>
      <c r="BA181" s="80"/>
      <c r="BB181" s="80"/>
      <c r="BC181" s="81"/>
      <c r="IA181" s="1">
        <v>14.11</v>
      </c>
      <c r="IB181" s="1" t="s">
        <v>235</v>
      </c>
      <c r="IC181" s="1" t="s">
        <v>461</v>
      </c>
    </row>
    <row r="182" spans="1:239" ht="28.5">
      <c r="A182" s="70">
        <v>14.12</v>
      </c>
      <c r="B182" s="67" t="s">
        <v>334</v>
      </c>
      <c r="C182" s="39" t="s">
        <v>462</v>
      </c>
      <c r="D182" s="68">
        <v>11.12</v>
      </c>
      <c r="E182" s="69" t="s">
        <v>73</v>
      </c>
      <c r="F182" s="70">
        <v>883.99</v>
      </c>
      <c r="G182" s="40"/>
      <c r="H182" s="24"/>
      <c r="I182" s="47" t="s">
        <v>38</v>
      </c>
      <c r="J182" s="48">
        <f t="shared" si="12"/>
        <v>1</v>
      </c>
      <c r="K182" s="24" t="s">
        <v>39</v>
      </c>
      <c r="L182" s="24" t="s">
        <v>4</v>
      </c>
      <c r="M182" s="41"/>
      <c r="N182" s="24"/>
      <c r="O182" s="24"/>
      <c r="P182" s="46"/>
      <c r="Q182" s="24"/>
      <c r="R182" s="24"/>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59"/>
      <c r="BA182" s="42">
        <f>ROUND(total_amount_ba($B$2,$D$2,D182,F182,J182,K182,M182),0)</f>
        <v>9830</v>
      </c>
      <c r="BB182" s="60">
        <f>BA182+SUM(N182:AZ182)</f>
        <v>9830</v>
      </c>
      <c r="BC182" s="56" t="str">
        <f>SpellNumber(L182,BB182)</f>
        <v>INR  Nine Thousand Eight Hundred &amp; Thirty  Only</v>
      </c>
      <c r="IA182" s="1">
        <v>14.12</v>
      </c>
      <c r="IB182" s="1" t="s">
        <v>334</v>
      </c>
      <c r="IC182" s="1" t="s">
        <v>462</v>
      </c>
      <c r="ID182" s="1">
        <v>11.12</v>
      </c>
      <c r="IE182" s="3" t="s">
        <v>73</v>
      </c>
    </row>
    <row r="183" spans="1:237" ht="15.75">
      <c r="A183" s="66">
        <v>14.13</v>
      </c>
      <c r="B183" s="67" t="s">
        <v>236</v>
      </c>
      <c r="C183" s="39" t="s">
        <v>463</v>
      </c>
      <c r="D183" s="79"/>
      <c r="E183" s="80"/>
      <c r="F183" s="80"/>
      <c r="G183" s="80"/>
      <c r="H183" s="80"/>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c r="BC183" s="81"/>
      <c r="IA183" s="1">
        <v>14.13</v>
      </c>
      <c r="IB183" s="1" t="s">
        <v>236</v>
      </c>
      <c r="IC183" s="1" t="s">
        <v>463</v>
      </c>
    </row>
    <row r="184" spans="1:239" ht="28.5">
      <c r="A184" s="66">
        <v>14.14</v>
      </c>
      <c r="B184" s="67" t="s">
        <v>334</v>
      </c>
      <c r="C184" s="39" t="s">
        <v>464</v>
      </c>
      <c r="D184" s="68">
        <v>2.34</v>
      </c>
      <c r="E184" s="69" t="s">
        <v>73</v>
      </c>
      <c r="F184" s="70">
        <v>809.51</v>
      </c>
      <c r="G184" s="40"/>
      <c r="H184" s="24"/>
      <c r="I184" s="47" t="s">
        <v>38</v>
      </c>
      <c r="J184" s="48">
        <f t="shared" si="12"/>
        <v>1</v>
      </c>
      <c r="K184" s="24" t="s">
        <v>39</v>
      </c>
      <c r="L184" s="24" t="s">
        <v>4</v>
      </c>
      <c r="M184" s="41"/>
      <c r="N184" s="24"/>
      <c r="O184" s="24"/>
      <c r="P184" s="46"/>
      <c r="Q184" s="24"/>
      <c r="R184" s="24"/>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59"/>
      <c r="BA184" s="42">
        <f>ROUND(total_amount_ba($B$2,$D$2,D184,F184,J184,K184,M184),0)</f>
        <v>1894</v>
      </c>
      <c r="BB184" s="60">
        <f>BA184+SUM(N184:AZ184)</f>
        <v>1894</v>
      </c>
      <c r="BC184" s="56" t="str">
        <f>SpellNumber(L184,BB184)</f>
        <v>INR  One Thousand Eight Hundred &amp; Ninety Four  Only</v>
      </c>
      <c r="IA184" s="1">
        <v>14.14</v>
      </c>
      <c r="IB184" s="1" t="s">
        <v>334</v>
      </c>
      <c r="IC184" s="1" t="s">
        <v>464</v>
      </c>
      <c r="ID184" s="1">
        <v>2.34</v>
      </c>
      <c r="IE184" s="3" t="s">
        <v>73</v>
      </c>
    </row>
    <row r="185" spans="1:237" ht="57">
      <c r="A185" s="70">
        <v>14.15</v>
      </c>
      <c r="B185" s="67" t="s">
        <v>335</v>
      </c>
      <c r="C185" s="39" t="s">
        <v>465</v>
      </c>
      <c r="D185" s="79"/>
      <c r="E185" s="80"/>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1"/>
      <c r="IA185" s="1">
        <v>14.15</v>
      </c>
      <c r="IB185" s="1" t="s">
        <v>335</v>
      </c>
      <c r="IC185" s="1" t="s">
        <v>465</v>
      </c>
    </row>
    <row r="186" spans="1:237" ht="15.75">
      <c r="A186" s="66">
        <v>14.16</v>
      </c>
      <c r="B186" s="71" t="s">
        <v>235</v>
      </c>
      <c r="C186" s="39" t="s">
        <v>466</v>
      </c>
      <c r="D186" s="79"/>
      <c r="E186" s="80"/>
      <c r="F186" s="80"/>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1"/>
      <c r="IA186" s="1">
        <v>14.16</v>
      </c>
      <c r="IB186" s="1" t="s">
        <v>235</v>
      </c>
      <c r="IC186" s="1" t="s">
        <v>466</v>
      </c>
    </row>
    <row r="187" spans="1:239" ht="15.75">
      <c r="A187" s="66">
        <v>14.17</v>
      </c>
      <c r="B187" s="71" t="s">
        <v>336</v>
      </c>
      <c r="C187" s="39" t="s">
        <v>467</v>
      </c>
      <c r="D187" s="68">
        <v>1</v>
      </c>
      <c r="E187" s="69" t="s">
        <v>65</v>
      </c>
      <c r="F187" s="70">
        <v>404.77</v>
      </c>
      <c r="G187" s="40"/>
      <c r="H187" s="24"/>
      <c r="I187" s="47" t="s">
        <v>38</v>
      </c>
      <c r="J187" s="48">
        <f t="shared" si="12"/>
        <v>1</v>
      </c>
      <c r="K187" s="24" t="s">
        <v>39</v>
      </c>
      <c r="L187" s="24" t="s">
        <v>4</v>
      </c>
      <c r="M187" s="41"/>
      <c r="N187" s="24"/>
      <c r="O187" s="24"/>
      <c r="P187" s="46"/>
      <c r="Q187" s="24"/>
      <c r="R187" s="24"/>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59"/>
      <c r="BA187" s="42">
        <f>ROUND(total_amount_ba($B$2,$D$2,D187,F187,J187,K187,M187),0)</f>
        <v>405</v>
      </c>
      <c r="BB187" s="60">
        <f>BA187+SUM(N187:AZ187)</f>
        <v>405</v>
      </c>
      <c r="BC187" s="56" t="str">
        <f>SpellNumber(L187,BB187)</f>
        <v>INR  Four Hundred &amp; Five  Only</v>
      </c>
      <c r="IA187" s="1">
        <v>14.17</v>
      </c>
      <c r="IB187" s="1" t="s">
        <v>336</v>
      </c>
      <c r="IC187" s="1" t="s">
        <v>467</v>
      </c>
      <c r="ID187" s="1">
        <v>1</v>
      </c>
      <c r="IE187" s="3" t="s">
        <v>65</v>
      </c>
    </row>
    <row r="188" spans="1:237" ht="28.5">
      <c r="A188" s="70">
        <v>14.18</v>
      </c>
      <c r="B188" s="67" t="s">
        <v>237</v>
      </c>
      <c r="C188" s="39" t="s">
        <v>468</v>
      </c>
      <c r="D188" s="79"/>
      <c r="E188" s="80"/>
      <c r="F188" s="80"/>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1"/>
      <c r="IA188" s="1">
        <v>14.18</v>
      </c>
      <c r="IB188" s="1" t="s">
        <v>237</v>
      </c>
      <c r="IC188" s="1" t="s">
        <v>468</v>
      </c>
    </row>
    <row r="189" spans="1:237" ht="15.75">
      <c r="A189" s="66">
        <v>14.19</v>
      </c>
      <c r="B189" s="67" t="s">
        <v>235</v>
      </c>
      <c r="C189" s="39" t="s">
        <v>469</v>
      </c>
      <c r="D189" s="79"/>
      <c r="E189" s="80"/>
      <c r="F189" s="80"/>
      <c r="G189" s="80"/>
      <c r="H189" s="80"/>
      <c r="I189" s="80"/>
      <c r="J189" s="80"/>
      <c r="K189" s="80"/>
      <c r="L189" s="80"/>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1"/>
      <c r="IA189" s="1">
        <v>14.19</v>
      </c>
      <c r="IB189" s="1" t="s">
        <v>235</v>
      </c>
      <c r="IC189" s="1" t="s">
        <v>469</v>
      </c>
    </row>
    <row r="190" spans="1:239" ht="28.5">
      <c r="A190" s="66">
        <v>14.2</v>
      </c>
      <c r="B190" s="67" t="s">
        <v>336</v>
      </c>
      <c r="C190" s="39" t="s">
        <v>470</v>
      </c>
      <c r="D190" s="68">
        <v>4</v>
      </c>
      <c r="E190" s="69" t="s">
        <v>65</v>
      </c>
      <c r="F190" s="70">
        <v>334.37</v>
      </c>
      <c r="G190" s="40"/>
      <c r="H190" s="24"/>
      <c r="I190" s="47" t="s">
        <v>38</v>
      </c>
      <c r="J190" s="48">
        <f t="shared" si="12"/>
        <v>1</v>
      </c>
      <c r="K190" s="24" t="s">
        <v>39</v>
      </c>
      <c r="L190" s="24" t="s">
        <v>4</v>
      </c>
      <c r="M190" s="41"/>
      <c r="N190" s="24"/>
      <c r="O190" s="24"/>
      <c r="P190" s="46"/>
      <c r="Q190" s="24"/>
      <c r="R190" s="24"/>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59"/>
      <c r="BA190" s="42">
        <f>ROUND(total_amount_ba($B$2,$D$2,D190,F190,J190,K190,M190),0)</f>
        <v>1337</v>
      </c>
      <c r="BB190" s="60">
        <f>BA190+SUM(N190:AZ190)</f>
        <v>1337</v>
      </c>
      <c r="BC190" s="56" t="str">
        <f>SpellNumber(L190,BB190)</f>
        <v>INR  One Thousand Three Hundred &amp; Thirty Seven  Only</v>
      </c>
      <c r="IA190" s="1">
        <v>14.2</v>
      </c>
      <c r="IB190" s="1" t="s">
        <v>336</v>
      </c>
      <c r="IC190" s="1" t="s">
        <v>470</v>
      </c>
      <c r="ID190" s="1">
        <v>4</v>
      </c>
      <c r="IE190" s="3" t="s">
        <v>65</v>
      </c>
    </row>
    <row r="191" spans="1:237" ht="15.75">
      <c r="A191" s="70">
        <v>14.21</v>
      </c>
      <c r="B191" s="67" t="s">
        <v>238</v>
      </c>
      <c r="C191" s="39" t="s">
        <v>471</v>
      </c>
      <c r="D191" s="79"/>
      <c r="E191" s="80"/>
      <c r="F191" s="80"/>
      <c r="G191" s="80"/>
      <c r="H191" s="80"/>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1"/>
      <c r="IA191" s="1">
        <v>14.21</v>
      </c>
      <c r="IB191" s="1" t="s">
        <v>238</v>
      </c>
      <c r="IC191" s="1" t="s">
        <v>471</v>
      </c>
    </row>
    <row r="192" spans="1:237" ht="15.75">
      <c r="A192" s="66">
        <v>14.22</v>
      </c>
      <c r="B192" s="71" t="s">
        <v>209</v>
      </c>
      <c r="C192" s="39" t="s">
        <v>472</v>
      </c>
      <c r="D192" s="79"/>
      <c r="E192" s="80"/>
      <c r="F192" s="80"/>
      <c r="G192" s="80"/>
      <c r="H192" s="80"/>
      <c r="I192" s="80"/>
      <c r="J192" s="80"/>
      <c r="K192" s="80"/>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1"/>
      <c r="IA192" s="1">
        <v>14.22</v>
      </c>
      <c r="IB192" s="1" t="s">
        <v>209</v>
      </c>
      <c r="IC192" s="1" t="s">
        <v>472</v>
      </c>
    </row>
    <row r="193" spans="1:239" ht="28.5">
      <c r="A193" s="66">
        <v>14.23</v>
      </c>
      <c r="B193" s="71" t="s">
        <v>336</v>
      </c>
      <c r="C193" s="39" t="s">
        <v>473</v>
      </c>
      <c r="D193" s="68">
        <v>3</v>
      </c>
      <c r="E193" s="69" t="s">
        <v>65</v>
      </c>
      <c r="F193" s="70">
        <v>320.29</v>
      </c>
      <c r="G193" s="40"/>
      <c r="H193" s="24"/>
      <c r="I193" s="47" t="s">
        <v>38</v>
      </c>
      <c r="J193" s="48">
        <f t="shared" si="12"/>
        <v>1</v>
      </c>
      <c r="K193" s="24" t="s">
        <v>39</v>
      </c>
      <c r="L193" s="24" t="s">
        <v>4</v>
      </c>
      <c r="M193" s="41"/>
      <c r="N193" s="24"/>
      <c r="O193" s="24"/>
      <c r="P193" s="46"/>
      <c r="Q193" s="24"/>
      <c r="R193" s="24"/>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59"/>
      <c r="BA193" s="42">
        <f>ROUND(total_amount_ba($B$2,$D$2,D193,F193,J193,K193,M193),0)</f>
        <v>961</v>
      </c>
      <c r="BB193" s="60">
        <f>BA193+SUM(N193:AZ193)</f>
        <v>961</v>
      </c>
      <c r="BC193" s="56" t="str">
        <f>SpellNumber(L193,BB193)</f>
        <v>INR  Nine Hundred &amp; Sixty One  Only</v>
      </c>
      <c r="IA193" s="1">
        <v>14.23</v>
      </c>
      <c r="IB193" s="1" t="s">
        <v>336</v>
      </c>
      <c r="IC193" s="1" t="s">
        <v>473</v>
      </c>
      <c r="ID193" s="1">
        <v>3</v>
      </c>
      <c r="IE193" s="3" t="s">
        <v>65</v>
      </c>
    </row>
    <row r="194" spans="1:237" ht="15.75">
      <c r="A194" s="70">
        <v>14.24</v>
      </c>
      <c r="B194" s="67" t="s">
        <v>240</v>
      </c>
      <c r="C194" s="39" t="s">
        <v>474</v>
      </c>
      <c r="D194" s="79"/>
      <c r="E194" s="80"/>
      <c r="F194" s="80"/>
      <c r="G194" s="80"/>
      <c r="H194" s="80"/>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1"/>
      <c r="IA194" s="1">
        <v>14.24</v>
      </c>
      <c r="IB194" s="1" t="s">
        <v>240</v>
      </c>
      <c r="IC194" s="1" t="s">
        <v>474</v>
      </c>
    </row>
    <row r="195" spans="1:239" ht="28.5">
      <c r="A195" s="66">
        <v>14.25</v>
      </c>
      <c r="B195" s="67" t="s">
        <v>336</v>
      </c>
      <c r="C195" s="39" t="s">
        <v>475</v>
      </c>
      <c r="D195" s="68">
        <v>1</v>
      </c>
      <c r="E195" s="69" t="s">
        <v>65</v>
      </c>
      <c r="F195" s="70">
        <v>232.96</v>
      </c>
      <c r="G195" s="40"/>
      <c r="H195" s="24"/>
      <c r="I195" s="47" t="s">
        <v>38</v>
      </c>
      <c r="J195" s="48">
        <f t="shared" si="12"/>
        <v>1</v>
      </c>
      <c r="K195" s="24" t="s">
        <v>39</v>
      </c>
      <c r="L195" s="24" t="s">
        <v>4</v>
      </c>
      <c r="M195" s="41"/>
      <c r="N195" s="24"/>
      <c r="O195" s="24"/>
      <c r="P195" s="46"/>
      <c r="Q195" s="24"/>
      <c r="R195" s="24"/>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59"/>
      <c r="BA195" s="42">
        <f aca="true" t="shared" si="13" ref="BA195:BA247">ROUND(total_amount_ba($B$2,$D$2,D195,F195,J195,K195,M195),0)</f>
        <v>233</v>
      </c>
      <c r="BB195" s="60">
        <f aca="true" t="shared" si="14" ref="BB195:BB247">BA195+SUM(N195:AZ195)</f>
        <v>233</v>
      </c>
      <c r="BC195" s="56" t="str">
        <f aca="true" t="shared" si="15" ref="BC195:BC247">SpellNumber(L195,BB195)</f>
        <v>INR  Two Hundred &amp; Thirty Three  Only</v>
      </c>
      <c r="IA195" s="1">
        <v>14.25</v>
      </c>
      <c r="IB195" s="1" t="s">
        <v>336</v>
      </c>
      <c r="IC195" s="1" t="s">
        <v>475</v>
      </c>
      <c r="ID195" s="1">
        <v>1</v>
      </c>
      <c r="IE195" s="3" t="s">
        <v>65</v>
      </c>
    </row>
    <row r="196" spans="1:237" ht="42.75">
      <c r="A196" s="70">
        <v>14.26</v>
      </c>
      <c r="B196" s="67" t="s">
        <v>239</v>
      </c>
      <c r="C196" s="39" t="s">
        <v>476</v>
      </c>
      <c r="D196" s="79"/>
      <c r="E196" s="80"/>
      <c r="F196" s="80"/>
      <c r="G196" s="80"/>
      <c r="H196" s="80"/>
      <c r="I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1"/>
      <c r="IA196" s="1">
        <v>14.26</v>
      </c>
      <c r="IB196" s="1" t="s">
        <v>239</v>
      </c>
      <c r="IC196" s="1" t="s">
        <v>476</v>
      </c>
    </row>
    <row r="197" spans="1:239" ht="28.5">
      <c r="A197" s="66">
        <v>14.27</v>
      </c>
      <c r="B197" s="71" t="s">
        <v>209</v>
      </c>
      <c r="C197" s="39" t="s">
        <v>477</v>
      </c>
      <c r="D197" s="68">
        <v>12</v>
      </c>
      <c r="E197" s="69" t="s">
        <v>65</v>
      </c>
      <c r="F197" s="70">
        <v>422.13</v>
      </c>
      <c r="G197" s="40"/>
      <c r="H197" s="24"/>
      <c r="I197" s="47" t="s">
        <v>38</v>
      </c>
      <c r="J197" s="48">
        <f t="shared" si="12"/>
        <v>1</v>
      </c>
      <c r="K197" s="24" t="s">
        <v>39</v>
      </c>
      <c r="L197" s="24" t="s">
        <v>4</v>
      </c>
      <c r="M197" s="41"/>
      <c r="N197" s="24"/>
      <c r="O197" s="24"/>
      <c r="P197" s="46"/>
      <c r="Q197" s="24"/>
      <c r="R197" s="24"/>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59"/>
      <c r="BA197" s="42">
        <f t="shared" si="13"/>
        <v>5066</v>
      </c>
      <c r="BB197" s="60">
        <f t="shared" si="14"/>
        <v>5066</v>
      </c>
      <c r="BC197" s="56" t="str">
        <f t="shared" si="15"/>
        <v>INR  Five Thousand  &amp;Sixty Six  Only</v>
      </c>
      <c r="IA197" s="1">
        <v>14.27</v>
      </c>
      <c r="IB197" s="1" t="s">
        <v>209</v>
      </c>
      <c r="IC197" s="1" t="s">
        <v>477</v>
      </c>
      <c r="ID197" s="1">
        <v>12</v>
      </c>
      <c r="IE197" s="3" t="s">
        <v>65</v>
      </c>
    </row>
    <row r="198" spans="1:239" ht="28.5">
      <c r="A198" s="66">
        <v>14.28</v>
      </c>
      <c r="B198" s="71" t="s">
        <v>240</v>
      </c>
      <c r="C198" s="39" t="s">
        <v>478</v>
      </c>
      <c r="D198" s="68">
        <v>5</v>
      </c>
      <c r="E198" s="69" t="s">
        <v>65</v>
      </c>
      <c r="F198" s="70">
        <v>357.65</v>
      </c>
      <c r="G198" s="40"/>
      <c r="H198" s="24"/>
      <c r="I198" s="47" t="s">
        <v>38</v>
      </c>
      <c r="J198" s="48">
        <f t="shared" si="12"/>
        <v>1</v>
      </c>
      <c r="K198" s="24" t="s">
        <v>39</v>
      </c>
      <c r="L198" s="24" t="s">
        <v>4</v>
      </c>
      <c r="M198" s="41"/>
      <c r="N198" s="24"/>
      <c r="O198" s="24"/>
      <c r="P198" s="46"/>
      <c r="Q198" s="24"/>
      <c r="R198" s="24"/>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59"/>
      <c r="BA198" s="42">
        <f t="shared" si="13"/>
        <v>1788</v>
      </c>
      <c r="BB198" s="60">
        <f t="shared" si="14"/>
        <v>1788</v>
      </c>
      <c r="BC198" s="56" t="str">
        <f t="shared" si="15"/>
        <v>INR  One Thousand Seven Hundred &amp; Eighty Eight  Only</v>
      </c>
      <c r="IA198" s="1">
        <v>14.28</v>
      </c>
      <c r="IB198" s="1" t="s">
        <v>240</v>
      </c>
      <c r="IC198" s="1" t="s">
        <v>478</v>
      </c>
      <c r="ID198" s="1">
        <v>5</v>
      </c>
      <c r="IE198" s="3" t="s">
        <v>65</v>
      </c>
    </row>
    <row r="199" spans="1:237" ht="85.5">
      <c r="A199" s="70">
        <v>14.29</v>
      </c>
      <c r="B199" s="67" t="s">
        <v>241</v>
      </c>
      <c r="C199" s="39" t="s">
        <v>479</v>
      </c>
      <c r="D199" s="79"/>
      <c r="E199" s="80"/>
      <c r="F199" s="80"/>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1"/>
      <c r="IA199" s="1">
        <v>14.29</v>
      </c>
      <c r="IB199" s="1" t="s">
        <v>241</v>
      </c>
      <c r="IC199" s="1" t="s">
        <v>479</v>
      </c>
    </row>
    <row r="200" spans="1:237" ht="15.75">
      <c r="A200" s="66">
        <v>14.3</v>
      </c>
      <c r="B200" s="67" t="s">
        <v>242</v>
      </c>
      <c r="C200" s="39" t="s">
        <v>480</v>
      </c>
      <c r="D200" s="79"/>
      <c r="E200" s="80"/>
      <c r="F200" s="80"/>
      <c r="G200" s="80"/>
      <c r="H200" s="80"/>
      <c r="I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1"/>
      <c r="IA200" s="1">
        <v>14.3</v>
      </c>
      <c r="IB200" s="1" t="s">
        <v>242</v>
      </c>
      <c r="IC200" s="1" t="s">
        <v>480</v>
      </c>
    </row>
    <row r="201" spans="1:239" ht="28.5">
      <c r="A201" s="66">
        <v>14.31</v>
      </c>
      <c r="B201" s="67" t="s">
        <v>337</v>
      </c>
      <c r="C201" s="39" t="s">
        <v>481</v>
      </c>
      <c r="D201" s="68">
        <v>7</v>
      </c>
      <c r="E201" s="69" t="s">
        <v>65</v>
      </c>
      <c r="F201" s="70">
        <v>1116.22</v>
      </c>
      <c r="G201" s="40"/>
      <c r="H201" s="24"/>
      <c r="I201" s="47" t="s">
        <v>38</v>
      </c>
      <c r="J201" s="48">
        <f t="shared" si="12"/>
        <v>1</v>
      </c>
      <c r="K201" s="24" t="s">
        <v>39</v>
      </c>
      <c r="L201" s="24" t="s">
        <v>4</v>
      </c>
      <c r="M201" s="41"/>
      <c r="N201" s="24"/>
      <c r="O201" s="24"/>
      <c r="P201" s="46"/>
      <c r="Q201" s="24"/>
      <c r="R201" s="24"/>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59"/>
      <c r="BA201" s="42">
        <f t="shared" si="13"/>
        <v>7814</v>
      </c>
      <c r="BB201" s="60">
        <f t="shared" si="14"/>
        <v>7814</v>
      </c>
      <c r="BC201" s="56" t="str">
        <f t="shared" si="15"/>
        <v>INR  Seven Thousand Eight Hundred &amp; Fourteen  Only</v>
      </c>
      <c r="IA201" s="1">
        <v>14.31</v>
      </c>
      <c r="IB201" s="1" t="s">
        <v>337</v>
      </c>
      <c r="IC201" s="1" t="s">
        <v>481</v>
      </c>
      <c r="ID201" s="1">
        <v>7</v>
      </c>
      <c r="IE201" s="3" t="s">
        <v>65</v>
      </c>
    </row>
    <row r="202" spans="1:237" ht="15.75">
      <c r="A202" s="70">
        <v>14.32</v>
      </c>
      <c r="B202" s="67" t="s">
        <v>243</v>
      </c>
      <c r="C202" s="39" t="s">
        <v>482</v>
      </c>
      <c r="D202" s="79"/>
      <c r="E202" s="80"/>
      <c r="F202" s="80"/>
      <c r="G202" s="80"/>
      <c r="H202" s="80"/>
      <c r="I202" s="80"/>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1"/>
      <c r="IA202" s="1">
        <v>14.32</v>
      </c>
      <c r="IB202" s="1" t="s">
        <v>243</v>
      </c>
      <c r="IC202" s="1" t="s">
        <v>482</v>
      </c>
    </row>
    <row r="203" spans="1:239" ht="28.5">
      <c r="A203" s="66">
        <v>14.33</v>
      </c>
      <c r="B203" s="71" t="s">
        <v>338</v>
      </c>
      <c r="C203" s="39" t="s">
        <v>483</v>
      </c>
      <c r="D203" s="68">
        <v>5</v>
      </c>
      <c r="E203" s="69" t="s">
        <v>65</v>
      </c>
      <c r="F203" s="70">
        <v>1054.05</v>
      </c>
      <c r="G203" s="40"/>
      <c r="H203" s="24"/>
      <c r="I203" s="47" t="s">
        <v>38</v>
      </c>
      <c r="J203" s="48">
        <f t="shared" si="12"/>
        <v>1</v>
      </c>
      <c r="K203" s="24" t="s">
        <v>39</v>
      </c>
      <c r="L203" s="24" t="s">
        <v>4</v>
      </c>
      <c r="M203" s="41"/>
      <c r="N203" s="24"/>
      <c r="O203" s="24"/>
      <c r="P203" s="46"/>
      <c r="Q203" s="24"/>
      <c r="R203" s="24"/>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59"/>
      <c r="BA203" s="42">
        <f t="shared" si="13"/>
        <v>5270</v>
      </c>
      <c r="BB203" s="60">
        <f t="shared" si="14"/>
        <v>5270</v>
      </c>
      <c r="BC203" s="56" t="str">
        <f t="shared" si="15"/>
        <v>INR  Five Thousand Two Hundred &amp; Seventy  Only</v>
      </c>
      <c r="IA203" s="1">
        <v>14.33</v>
      </c>
      <c r="IB203" s="1" t="s">
        <v>338</v>
      </c>
      <c r="IC203" s="1" t="s">
        <v>483</v>
      </c>
      <c r="ID203" s="1">
        <v>5</v>
      </c>
      <c r="IE203" s="3" t="s">
        <v>65</v>
      </c>
    </row>
    <row r="204" spans="1:237" ht="15.75">
      <c r="A204" s="66">
        <v>15</v>
      </c>
      <c r="B204" s="71" t="s">
        <v>111</v>
      </c>
      <c r="C204" s="39" t="s">
        <v>484</v>
      </c>
      <c r="D204" s="79"/>
      <c r="E204" s="80"/>
      <c r="F204" s="80"/>
      <c r="G204" s="80"/>
      <c r="H204" s="80"/>
      <c r="I204" s="80"/>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1"/>
      <c r="IA204" s="1">
        <v>15</v>
      </c>
      <c r="IB204" s="1" t="s">
        <v>111</v>
      </c>
      <c r="IC204" s="1" t="s">
        <v>484</v>
      </c>
    </row>
    <row r="205" spans="1:237" ht="71.25">
      <c r="A205" s="70">
        <v>15.01</v>
      </c>
      <c r="B205" s="67" t="s">
        <v>112</v>
      </c>
      <c r="C205" s="39" t="s">
        <v>485</v>
      </c>
      <c r="D205" s="79"/>
      <c r="E205" s="80"/>
      <c r="F205" s="80"/>
      <c r="G205" s="80"/>
      <c r="H205" s="80"/>
      <c r="I205" s="80"/>
      <c r="J205" s="80"/>
      <c r="K205" s="80"/>
      <c r="L205" s="80"/>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0"/>
      <c r="AZ205" s="80"/>
      <c r="BA205" s="80"/>
      <c r="BB205" s="80"/>
      <c r="BC205" s="81"/>
      <c r="IA205" s="1">
        <v>15.01</v>
      </c>
      <c r="IB205" s="1" t="s">
        <v>112</v>
      </c>
      <c r="IC205" s="1" t="s">
        <v>485</v>
      </c>
    </row>
    <row r="206" spans="1:239" ht="28.5">
      <c r="A206" s="66">
        <v>15.02</v>
      </c>
      <c r="B206" s="67" t="s">
        <v>113</v>
      </c>
      <c r="C206" s="39" t="s">
        <v>486</v>
      </c>
      <c r="D206" s="68">
        <v>3</v>
      </c>
      <c r="E206" s="69" t="s">
        <v>73</v>
      </c>
      <c r="F206" s="70">
        <v>249.8</v>
      </c>
      <c r="G206" s="40"/>
      <c r="H206" s="24"/>
      <c r="I206" s="47" t="s">
        <v>38</v>
      </c>
      <c r="J206" s="48">
        <f t="shared" si="12"/>
        <v>1</v>
      </c>
      <c r="K206" s="24" t="s">
        <v>39</v>
      </c>
      <c r="L206" s="24" t="s">
        <v>4</v>
      </c>
      <c r="M206" s="41"/>
      <c r="N206" s="24"/>
      <c r="O206" s="24"/>
      <c r="P206" s="46"/>
      <c r="Q206" s="24"/>
      <c r="R206" s="24"/>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59"/>
      <c r="BA206" s="42">
        <f t="shared" si="13"/>
        <v>749</v>
      </c>
      <c r="BB206" s="60">
        <f t="shared" si="14"/>
        <v>749</v>
      </c>
      <c r="BC206" s="56" t="str">
        <f t="shared" si="15"/>
        <v>INR  Seven Hundred &amp; Forty Nine  Only</v>
      </c>
      <c r="IA206" s="1">
        <v>15.02</v>
      </c>
      <c r="IB206" s="1" t="s">
        <v>113</v>
      </c>
      <c r="IC206" s="1" t="s">
        <v>486</v>
      </c>
      <c r="ID206" s="1">
        <v>3</v>
      </c>
      <c r="IE206" s="3" t="s">
        <v>73</v>
      </c>
    </row>
    <row r="207" spans="1:239" ht="15.75">
      <c r="A207" s="66">
        <v>15.03</v>
      </c>
      <c r="B207" s="67" t="s">
        <v>114</v>
      </c>
      <c r="C207" s="39" t="s">
        <v>487</v>
      </c>
      <c r="D207" s="68">
        <v>2</v>
      </c>
      <c r="E207" s="69" t="s">
        <v>73</v>
      </c>
      <c r="F207" s="70">
        <v>301.7</v>
      </c>
      <c r="G207" s="40"/>
      <c r="H207" s="24"/>
      <c r="I207" s="47" t="s">
        <v>38</v>
      </c>
      <c r="J207" s="48">
        <f t="shared" si="12"/>
        <v>1</v>
      </c>
      <c r="K207" s="24" t="s">
        <v>39</v>
      </c>
      <c r="L207" s="24" t="s">
        <v>4</v>
      </c>
      <c r="M207" s="41"/>
      <c r="N207" s="24"/>
      <c r="O207" s="24"/>
      <c r="P207" s="46"/>
      <c r="Q207" s="24"/>
      <c r="R207" s="24"/>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59"/>
      <c r="BA207" s="42">
        <f t="shared" si="13"/>
        <v>603</v>
      </c>
      <c r="BB207" s="60">
        <f t="shared" si="14"/>
        <v>603</v>
      </c>
      <c r="BC207" s="56" t="str">
        <f t="shared" si="15"/>
        <v>INR  Six Hundred &amp; Three  Only</v>
      </c>
      <c r="IA207" s="1">
        <v>15.03</v>
      </c>
      <c r="IB207" s="1" t="s">
        <v>114</v>
      </c>
      <c r="IC207" s="1" t="s">
        <v>487</v>
      </c>
      <c r="ID207" s="1">
        <v>2</v>
      </c>
      <c r="IE207" s="3" t="s">
        <v>73</v>
      </c>
    </row>
    <row r="208" spans="1:237" ht="99.75">
      <c r="A208" s="70">
        <v>15.04</v>
      </c>
      <c r="B208" s="67" t="s">
        <v>244</v>
      </c>
      <c r="C208" s="39" t="s">
        <v>488</v>
      </c>
      <c r="D208" s="79"/>
      <c r="E208" s="80"/>
      <c r="F208" s="80"/>
      <c r="G208" s="80"/>
      <c r="H208" s="80"/>
      <c r="I208" s="80"/>
      <c r="J208" s="80"/>
      <c r="K208" s="80"/>
      <c r="L208" s="80"/>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80"/>
      <c r="BB208" s="80"/>
      <c r="BC208" s="81"/>
      <c r="IA208" s="1">
        <v>15.04</v>
      </c>
      <c r="IB208" s="1" t="s">
        <v>244</v>
      </c>
      <c r="IC208" s="1" t="s">
        <v>488</v>
      </c>
    </row>
    <row r="209" spans="1:239" ht="28.5">
      <c r="A209" s="66">
        <v>15.05</v>
      </c>
      <c r="B209" s="71" t="s">
        <v>113</v>
      </c>
      <c r="C209" s="39" t="s">
        <v>489</v>
      </c>
      <c r="D209" s="68">
        <v>54</v>
      </c>
      <c r="E209" s="69" t="s">
        <v>73</v>
      </c>
      <c r="F209" s="70">
        <v>392.45</v>
      </c>
      <c r="G209" s="40"/>
      <c r="H209" s="24"/>
      <c r="I209" s="47" t="s">
        <v>38</v>
      </c>
      <c r="J209" s="48">
        <f t="shared" si="12"/>
        <v>1</v>
      </c>
      <c r="K209" s="24" t="s">
        <v>39</v>
      </c>
      <c r="L209" s="24" t="s">
        <v>4</v>
      </c>
      <c r="M209" s="41"/>
      <c r="N209" s="24"/>
      <c r="O209" s="24"/>
      <c r="P209" s="46"/>
      <c r="Q209" s="24"/>
      <c r="R209" s="24"/>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59"/>
      <c r="BA209" s="42">
        <f t="shared" si="13"/>
        <v>21192</v>
      </c>
      <c r="BB209" s="60">
        <f t="shared" si="14"/>
        <v>21192</v>
      </c>
      <c r="BC209" s="56" t="str">
        <f t="shared" si="15"/>
        <v>INR  Twenty One Thousand One Hundred &amp; Ninety Two  Only</v>
      </c>
      <c r="IA209" s="1">
        <v>15.05</v>
      </c>
      <c r="IB209" s="1" t="s">
        <v>113</v>
      </c>
      <c r="IC209" s="1" t="s">
        <v>489</v>
      </c>
      <c r="ID209" s="1">
        <v>54</v>
      </c>
      <c r="IE209" s="3" t="s">
        <v>73</v>
      </c>
    </row>
    <row r="210" spans="1:237" ht="57">
      <c r="A210" s="66">
        <v>15.06</v>
      </c>
      <c r="B210" s="71" t="s">
        <v>245</v>
      </c>
      <c r="C210" s="39" t="s">
        <v>490</v>
      </c>
      <c r="D210" s="79"/>
      <c r="E210" s="80"/>
      <c r="F210" s="80"/>
      <c r="G210" s="80"/>
      <c r="H210" s="80"/>
      <c r="I210" s="80"/>
      <c r="J210" s="80"/>
      <c r="K210" s="80"/>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1"/>
      <c r="IA210" s="1">
        <v>15.06</v>
      </c>
      <c r="IB210" s="1" t="s">
        <v>245</v>
      </c>
      <c r="IC210" s="1" t="s">
        <v>490</v>
      </c>
    </row>
    <row r="211" spans="1:239" ht="28.5">
      <c r="A211" s="70">
        <v>15.07</v>
      </c>
      <c r="B211" s="67" t="s">
        <v>113</v>
      </c>
      <c r="C211" s="39" t="s">
        <v>491</v>
      </c>
      <c r="D211" s="68">
        <v>12.7</v>
      </c>
      <c r="E211" s="69" t="s">
        <v>73</v>
      </c>
      <c r="F211" s="70">
        <v>214.07</v>
      </c>
      <c r="G211" s="40"/>
      <c r="H211" s="24"/>
      <c r="I211" s="47" t="s">
        <v>38</v>
      </c>
      <c r="J211" s="48">
        <f t="shared" si="12"/>
        <v>1</v>
      </c>
      <c r="K211" s="24" t="s">
        <v>39</v>
      </c>
      <c r="L211" s="24" t="s">
        <v>4</v>
      </c>
      <c r="M211" s="41"/>
      <c r="N211" s="24"/>
      <c r="O211" s="24"/>
      <c r="P211" s="46"/>
      <c r="Q211" s="24"/>
      <c r="R211" s="24"/>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59"/>
      <c r="BA211" s="42">
        <f t="shared" si="13"/>
        <v>2719</v>
      </c>
      <c r="BB211" s="60">
        <f t="shared" si="14"/>
        <v>2719</v>
      </c>
      <c r="BC211" s="56" t="str">
        <f t="shared" si="15"/>
        <v>INR  Two Thousand Seven Hundred &amp; Nineteen  Only</v>
      </c>
      <c r="IA211" s="1">
        <v>15.07</v>
      </c>
      <c r="IB211" s="1" t="s">
        <v>113</v>
      </c>
      <c r="IC211" s="1" t="s">
        <v>491</v>
      </c>
      <c r="ID211" s="1">
        <v>12.7</v>
      </c>
      <c r="IE211" s="3" t="s">
        <v>73</v>
      </c>
    </row>
    <row r="212" spans="1:239" ht="28.5">
      <c r="A212" s="66">
        <v>15.08</v>
      </c>
      <c r="B212" s="67" t="s">
        <v>114</v>
      </c>
      <c r="C212" s="39" t="s">
        <v>492</v>
      </c>
      <c r="D212" s="68">
        <v>53</v>
      </c>
      <c r="E212" s="69" t="s">
        <v>73</v>
      </c>
      <c r="F212" s="70">
        <v>248.83</v>
      </c>
      <c r="G212" s="40"/>
      <c r="H212" s="24"/>
      <c r="I212" s="47" t="s">
        <v>38</v>
      </c>
      <c r="J212" s="48">
        <f t="shared" si="12"/>
        <v>1</v>
      </c>
      <c r="K212" s="24" t="s">
        <v>39</v>
      </c>
      <c r="L212" s="24" t="s">
        <v>4</v>
      </c>
      <c r="M212" s="41"/>
      <c r="N212" s="24"/>
      <c r="O212" s="24"/>
      <c r="P212" s="46"/>
      <c r="Q212" s="24"/>
      <c r="R212" s="24"/>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c r="AY212" s="46"/>
      <c r="AZ212" s="59"/>
      <c r="BA212" s="42">
        <f t="shared" si="13"/>
        <v>13188</v>
      </c>
      <c r="BB212" s="60">
        <f t="shared" si="14"/>
        <v>13188</v>
      </c>
      <c r="BC212" s="56" t="str">
        <f t="shared" si="15"/>
        <v>INR  Thirteen Thousand One Hundred &amp; Eighty Eight  Only</v>
      </c>
      <c r="IA212" s="1">
        <v>15.08</v>
      </c>
      <c r="IB212" s="1" t="s">
        <v>114</v>
      </c>
      <c r="IC212" s="1" t="s">
        <v>492</v>
      </c>
      <c r="ID212" s="1">
        <v>53</v>
      </c>
      <c r="IE212" s="3" t="s">
        <v>73</v>
      </c>
    </row>
    <row r="213" spans="1:239" ht="28.5">
      <c r="A213" s="66">
        <v>15.09</v>
      </c>
      <c r="B213" s="67" t="s">
        <v>339</v>
      </c>
      <c r="C213" s="39" t="s">
        <v>493</v>
      </c>
      <c r="D213" s="68">
        <v>15</v>
      </c>
      <c r="E213" s="69" t="s">
        <v>73</v>
      </c>
      <c r="F213" s="70">
        <v>319.64</v>
      </c>
      <c r="G213" s="40"/>
      <c r="H213" s="24"/>
      <c r="I213" s="47" t="s">
        <v>38</v>
      </c>
      <c r="J213" s="48">
        <f t="shared" si="12"/>
        <v>1</v>
      </c>
      <c r="K213" s="24" t="s">
        <v>39</v>
      </c>
      <c r="L213" s="24" t="s">
        <v>4</v>
      </c>
      <c r="M213" s="41"/>
      <c r="N213" s="24"/>
      <c r="O213" s="24"/>
      <c r="P213" s="46"/>
      <c r="Q213" s="24"/>
      <c r="R213" s="24"/>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c r="AZ213" s="59"/>
      <c r="BA213" s="42">
        <f t="shared" si="13"/>
        <v>4795</v>
      </c>
      <c r="BB213" s="60">
        <f t="shared" si="14"/>
        <v>4795</v>
      </c>
      <c r="BC213" s="56" t="str">
        <f t="shared" si="15"/>
        <v>INR  Four Thousand Seven Hundred &amp; Ninety Five  Only</v>
      </c>
      <c r="IA213" s="1">
        <v>15.09</v>
      </c>
      <c r="IB213" s="1" t="s">
        <v>339</v>
      </c>
      <c r="IC213" s="1" t="s">
        <v>493</v>
      </c>
      <c r="ID213" s="1">
        <v>15</v>
      </c>
      <c r="IE213" s="3" t="s">
        <v>73</v>
      </c>
    </row>
    <row r="214" spans="1:239" ht="28.5">
      <c r="A214" s="70">
        <v>15.1</v>
      </c>
      <c r="B214" s="67" t="s">
        <v>246</v>
      </c>
      <c r="C214" s="39" t="s">
        <v>494</v>
      </c>
      <c r="D214" s="68">
        <v>2.5</v>
      </c>
      <c r="E214" s="69" t="s">
        <v>73</v>
      </c>
      <c r="F214" s="70">
        <v>372.38</v>
      </c>
      <c r="G214" s="40"/>
      <c r="H214" s="24"/>
      <c r="I214" s="47" t="s">
        <v>38</v>
      </c>
      <c r="J214" s="48">
        <f t="shared" si="12"/>
        <v>1</v>
      </c>
      <c r="K214" s="24" t="s">
        <v>39</v>
      </c>
      <c r="L214" s="24" t="s">
        <v>4</v>
      </c>
      <c r="M214" s="41"/>
      <c r="N214" s="24"/>
      <c r="O214" s="24"/>
      <c r="P214" s="46"/>
      <c r="Q214" s="24"/>
      <c r="R214" s="24"/>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59"/>
      <c r="BA214" s="42">
        <f t="shared" si="13"/>
        <v>931</v>
      </c>
      <c r="BB214" s="60">
        <f t="shared" si="14"/>
        <v>931</v>
      </c>
      <c r="BC214" s="56" t="str">
        <f t="shared" si="15"/>
        <v>INR  Nine Hundred &amp; Thirty One  Only</v>
      </c>
      <c r="IA214" s="1">
        <v>15.1</v>
      </c>
      <c r="IB214" s="1" t="s">
        <v>246</v>
      </c>
      <c r="IC214" s="1" t="s">
        <v>494</v>
      </c>
      <c r="ID214" s="1">
        <v>2.5</v>
      </c>
      <c r="IE214" s="3" t="s">
        <v>73</v>
      </c>
    </row>
    <row r="215" spans="1:237" ht="42.75">
      <c r="A215" s="66">
        <v>15.11</v>
      </c>
      <c r="B215" s="71" t="s">
        <v>115</v>
      </c>
      <c r="C215" s="39" t="s">
        <v>495</v>
      </c>
      <c r="D215" s="79"/>
      <c r="E215" s="80"/>
      <c r="F215" s="80"/>
      <c r="G215" s="80"/>
      <c r="H215" s="80"/>
      <c r="I215" s="80"/>
      <c r="J215" s="80"/>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c r="AM215" s="80"/>
      <c r="AN215" s="80"/>
      <c r="AO215" s="80"/>
      <c r="AP215" s="80"/>
      <c r="AQ215" s="80"/>
      <c r="AR215" s="80"/>
      <c r="AS215" s="80"/>
      <c r="AT215" s="80"/>
      <c r="AU215" s="80"/>
      <c r="AV215" s="80"/>
      <c r="AW215" s="80"/>
      <c r="AX215" s="80"/>
      <c r="AY215" s="80"/>
      <c r="AZ215" s="80"/>
      <c r="BA215" s="80"/>
      <c r="BB215" s="80"/>
      <c r="BC215" s="81"/>
      <c r="IA215" s="1">
        <v>15.11</v>
      </c>
      <c r="IB215" s="1" t="s">
        <v>115</v>
      </c>
      <c r="IC215" s="1" t="s">
        <v>495</v>
      </c>
    </row>
    <row r="216" spans="1:239" ht="28.5">
      <c r="A216" s="66">
        <v>15.12</v>
      </c>
      <c r="B216" s="71" t="s">
        <v>340</v>
      </c>
      <c r="C216" s="39" t="s">
        <v>496</v>
      </c>
      <c r="D216" s="68">
        <v>1</v>
      </c>
      <c r="E216" s="69" t="s">
        <v>65</v>
      </c>
      <c r="F216" s="70">
        <v>435.9</v>
      </c>
      <c r="G216" s="40"/>
      <c r="H216" s="24"/>
      <c r="I216" s="47" t="s">
        <v>38</v>
      </c>
      <c r="J216" s="48">
        <f t="shared" si="12"/>
        <v>1</v>
      </c>
      <c r="K216" s="24" t="s">
        <v>39</v>
      </c>
      <c r="L216" s="24" t="s">
        <v>4</v>
      </c>
      <c r="M216" s="41"/>
      <c r="N216" s="24"/>
      <c r="O216" s="24"/>
      <c r="P216" s="46"/>
      <c r="Q216" s="24"/>
      <c r="R216" s="24"/>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59"/>
      <c r="BA216" s="42">
        <f t="shared" si="13"/>
        <v>436</v>
      </c>
      <c r="BB216" s="60">
        <f t="shared" si="14"/>
        <v>436</v>
      </c>
      <c r="BC216" s="56" t="str">
        <f t="shared" si="15"/>
        <v>INR  Four Hundred &amp; Thirty Six  Only</v>
      </c>
      <c r="IA216" s="1">
        <v>15.12</v>
      </c>
      <c r="IB216" s="1" t="s">
        <v>340</v>
      </c>
      <c r="IC216" s="1" t="s">
        <v>496</v>
      </c>
      <c r="ID216" s="1">
        <v>1</v>
      </c>
      <c r="IE216" s="3" t="s">
        <v>65</v>
      </c>
    </row>
    <row r="217" spans="1:239" ht="28.5">
      <c r="A217" s="70">
        <v>15.13</v>
      </c>
      <c r="B217" s="67" t="s">
        <v>116</v>
      </c>
      <c r="C217" s="39" t="s">
        <v>497</v>
      </c>
      <c r="D217" s="68">
        <v>6</v>
      </c>
      <c r="E217" s="69" t="s">
        <v>65</v>
      </c>
      <c r="F217" s="70">
        <v>403.5</v>
      </c>
      <c r="G217" s="40"/>
      <c r="H217" s="24"/>
      <c r="I217" s="47" t="s">
        <v>38</v>
      </c>
      <c r="J217" s="48">
        <f t="shared" si="12"/>
        <v>1</v>
      </c>
      <c r="K217" s="24" t="s">
        <v>39</v>
      </c>
      <c r="L217" s="24" t="s">
        <v>4</v>
      </c>
      <c r="M217" s="41"/>
      <c r="N217" s="24"/>
      <c r="O217" s="24"/>
      <c r="P217" s="46"/>
      <c r="Q217" s="24"/>
      <c r="R217" s="24"/>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59"/>
      <c r="BA217" s="42">
        <f t="shared" si="13"/>
        <v>2421</v>
      </c>
      <c r="BB217" s="60">
        <f t="shared" si="14"/>
        <v>2421</v>
      </c>
      <c r="BC217" s="56" t="str">
        <f t="shared" si="15"/>
        <v>INR  Two Thousand Four Hundred &amp; Twenty One  Only</v>
      </c>
      <c r="IA217" s="1">
        <v>15.13</v>
      </c>
      <c r="IB217" s="1" t="s">
        <v>116</v>
      </c>
      <c r="IC217" s="1" t="s">
        <v>497</v>
      </c>
      <c r="ID217" s="1">
        <v>6</v>
      </c>
      <c r="IE217" s="3" t="s">
        <v>65</v>
      </c>
    </row>
    <row r="218" spans="1:237" ht="57">
      <c r="A218" s="66">
        <v>15.14</v>
      </c>
      <c r="B218" s="67" t="s">
        <v>341</v>
      </c>
      <c r="C218" s="39" t="s">
        <v>498</v>
      </c>
      <c r="D218" s="79"/>
      <c r="E218" s="80"/>
      <c r="F218" s="80"/>
      <c r="G218" s="80"/>
      <c r="H218" s="80"/>
      <c r="I218" s="80"/>
      <c r="J218" s="80"/>
      <c r="K218" s="80"/>
      <c r="L218" s="80"/>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L218" s="80"/>
      <c r="AM218" s="80"/>
      <c r="AN218" s="80"/>
      <c r="AO218" s="80"/>
      <c r="AP218" s="80"/>
      <c r="AQ218" s="80"/>
      <c r="AR218" s="80"/>
      <c r="AS218" s="80"/>
      <c r="AT218" s="80"/>
      <c r="AU218" s="80"/>
      <c r="AV218" s="80"/>
      <c r="AW218" s="80"/>
      <c r="AX218" s="80"/>
      <c r="AY218" s="80"/>
      <c r="AZ218" s="80"/>
      <c r="BA218" s="80"/>
      <c r="BB218" s="80"/>
      <c r="BC218" s="81"/>
      <c r="IA218" s="1">
        <v>15.14</v>
      </c>
      <c r="IB218" s="1" t="s">
        <v>341</v>
      </c>
      <c r="IC218" s="1" t="s">
        <v>498</v>
      </c>
    </row>
    <row r="219" spans="1:239" ht="28.5">
      <c r="A219" s="66">
        <v>15.15</v>
      </c>
      <c r="B219" s="67" t="s">
        <v>116</v>
      </c>
      <c r="C219" s="39" t="s">
        <v>499</v>
      </c>
      <c r="D219" s="68">
        <v>1</v>
      </c>
      <c r="E219" s="69" t="s">
        <v>65</v>
      </c>
      <c r="F219" s="70">
        <v>338.79</v>
      </c>
      <c r="G219" s="40"/>
      <c r="H219" s="24"/>
      <c r="I219" s="47" t="s">
        <v>38</v>
      </c>
      <c r="J219" s="48">
        <f t="shared" si="12"/>
        <v>1</v>
      </c>
      <c r="K219" s="24" t="s">
        <v>39</v>
      </c>
      <c r="L219" s="24" t="s">
        <v>4</v>
      </c>
      <c r="M219" s="41"/>
      <c r="N219" s="24"/>
      <c r="O219" s="24"/>
      <c r="P219" s="46"/>
      <c r="Q219" s="24"/>
      <c r="R219" s="24"/>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59"/>
      <c r="BA219" s="42">
        <f t="shared" si="13"/>
        <v>339</v>
      </c>
      <c r="BB219" s="60">
        <f t="shared" si="14"/>
        <v>339</v>
      </c>
      <c r="BC219" s="56" t="str">
        <f t="shared" si="15"/>
        <v>INR  Three Hundred &amp; Thirty Nine  Only</v>
      </c>
      <c r="IA219" s="1">
        <v>15.15</v>
      </c>
      <c r="IB219" s="1" t="s">
        <v>116</v>
      </c>
      <c r="IC219" s="1" t="s">
        <v>499</v>
      </c>
      <c r="ID219" s="1">
        <v>1</v>
      </c>
      <c r="IE219" s="3" t="s">
        <v>65</v>
      </c>
    </row>
    <row r="220" spans="1:237" ht="42.75">
      <c r="A220" s="70">
        <v>15.16</v>
      </c>
      <c r="B220" s="67" t="s">
        <v>247</v>
      </c>
      <c r="C220" s="39" t="s">
        <v>500</v>
      </c>
      <c r="D220" s="79"/>
      <c r="E220" s="80"/>
      <c r="F220" s="80"/>
      <c r="G220" s="80"/>
      <c r="H220" s="80"/>
      <c r="I220" s="80"/>
      <c r="J220" s="80"/>
      <c r="K220" s="80"/>
      <c r="L220" s="80"/>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c r="AL220" s="80"/>
      <c r="AM220" s="80"/>
      <c r="AN220" s="80"/>
      <c r="AO220" s="80"/>
      <c r="AP220" s="80"/>
      <c r="AQ220" s="80"/>
      <c r="AR220" s="80"/>
      <c r="AS220" s="80"/>
      <c r="AT220" s="80"/>
      <c r="AU220" s="80"/>
      <c r="AV220" s="80"/>
      <c r="AW220" s="80"/>
      <c r="AX220" s="80"/>
      <c r="AY220" s="80"/>
      <c r="AZ220" s="80"/>
      <c r="BA220" s="80"/>
      <c r="BB220" s="80"/>
      <c r="BC220" s="81"/>
      <c r="IA220" s="1">
        <v>15.16</v>
      </c>
      <c r="IB220" s="1" t="s">
        <v>247</v>
      </c>
      <c r="IC220" s="1" t="s">
        <v>500</v>
      </c>
    </row>
    <row r="221" spans="1:237" ht="15.75">
      <c r="A221" s="66">
        <v>15.17</v>
      </c>
      <c r="B221" s="67" t="s">
        <v>248</v>
      </c>
      <c r="C221" s="39" t="s">
        <v>501</v>
      </c>
      <c r="D221" s="79"/>
      <c r="E221" s="80"/>
      <c r="F221" s="80"/>
      <c r="G221" s="80"/>
      <c r="H221" s="80"/>
      <c r="I221" s="80"/>
      <c r="J221" s="80"/>
      <c r="K221" s="80"/>
      <c r="L221" s="80"/>
      <c r="M221" s="80"/>
      <c r="N221" s="80"/>
      <c r="O221" s="80"/>
      <c r="P221" s="80"/>
      <c r="Q221" s="80"/>
      <c r="R221" s="80"/>
      <c r="S221" s="80"/>
      <c r="T221" s="80"/>
      <c r="U221" s="80"/>
      <c r="V221" s="80"/>
      <c r="W221" s="80"/>
      <c r="X221" s="80"/>
      <c r="Y221" s="80"/>
      <c r="Z221" s="80"/>
      <c r="AA221" s="80"/>
      <c r="AB221" s="80"/>
      <c r="AC221" s="80"/>
      <c r="AD221" s="80"/>
      <c r="AE221" s="80"/>
      <c r="AF221" s="80"/>
      <c r="AG221" s="80"/>
      <c r="AH221" s="80"/>
      <c r="AI221" s="80"/>
      <c r="AJ221" s="80"/>
      <c r="AK221" s="80"/>
      <c r="AL221" s="80"/>
      <c r="AM221" s="80"/>
      <c r="AN221" s="80"/>
      <c r="AO221" s="80"/>
      <c r="AP221" s="80"/>
      <c r="AQ221" s="80"/>
      <c r="AR221" s="80"/>
      <c r="AS221" s="80"/>
      <c r="AT221" s="80"/>
      <c r="AU221" s="80"/>
      <c r="AV221" s="80"/>
      <c r="AW221" s="80"/>
      <c r="AX221" s="80"/>
      <c r="AY221" s="80"/>
      <c r="AZ221" s="80"/>
      <c r="BA221" s="80"/>
      <c r="BB221" s="80"/>
      <c r="BC221" s="81"/>
      <c r="IA221" s="1">
        <v>15.17</v>
      </c>
      <c r="IB221" s="1" t="s">
        <v>248</v>
      </c>
      <c r="IC221" s="1" t="s">
        <v>501</v>
      </c>
    </row>
    <row r="222" spans="1:239" ht="28.5">
      <c r="A222" s="66">
        <v>15.18</v>
      </c>
      <c r="B222" s="67" t="s">
        <v>117</v>
      </c>
      <c r="C222" s="39" t="s">
        <v>502</v>
      </c>
      <c r="D222" s="68">
        <v>12</v>
      </c>
      <c r="E222" s="69" t="s">
        <v>65</v>
      </c>
      <c r="F222" s="70">
        <v>72.77</v>
      </c>
      <c r="G222" s="40"/>
      <c r="H222" s="24"/>
      <c r="I222" s="47" t="s">
        <v>38</v>
      </c>
      <c r="J222" s="48">
        <f t="shared" si="12"/>
        <v>1</v>
      </c>
      <c r="K222" s="24" t="s">
        <v>39</v>
      </c>
      <c r="L222" s="24" t="s">
        <v>4</v>
      </c>
      <c r="M222" s="41"/>
      <c r="N222" s="24"/>
      <c r="O222" s="24"/>
      <c r="P222" s="46"/>
      <c r="Q222" s="24"/>
      <c r="R222" s="24"/>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59"/>
      <c r="BA222" s="42">
        <f t="shared" si="13"/>
        <v>873</v>
      </c>
      <c r="BB222" s="60">
        <f t="shared" si="14"/>
        <v>873</v>
      </c>
      <c r="BC222" s="56" t="str">
        <f t="shared" si="15"/>
        <v>INR  Eight Hundred &amp; Seventy Three  Only</v>
      </c>
      <c r="IA222" s="1">
        <v>15.18</v>
      </c>
      <c r="IB222" s="1" t="s">
        <v>117</v>
      </c>
      <c r="IC222" s="1" t="s">
        <v>502</v>
      </c>
      <c r="ID222" s="1">
        <v>12</v>
      </c>
      <c r="IE222" s="3" t="s">
        <v>65</v>
      </c>
    </row>
    <row r="223" spans="1:237" ht="256.5">
      <c r="A223" s="66">
        <v>15.19</v>
      </c>
      <c r="B223" s="67" t="s">
        <v>342</v>
      </c>
      <c r="C223" s="39" t="s">
        <v>503</v>
      </c>
      <c r="D223" s="79"/>
      <c r="E223" s="80"/>
      <c r="F223" s="80"/>
      <c r="G223" s="80"/>
      <c r="H223" s="80"/>
      <c r="I223" s="80"/>
      <c r="J223" s="80"/>
      <c r="K223" s="80"/>
      <c r="L223" s="80"/>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c r="AN223" s="80"/>
      <c r="AO223" s="80"/>
      <c r="AP223" s="80"/>
      <c r="AQ223" s="80"/>
      <c r="AR223" s="80"/>
      <c r="AS223" s="80"/>
      <c r="AT223" s="80"/>
      <c r="AU223" s="80"/>
      <c r="AV223" s="80"/>
      <c r="AW223" s="80"/>
      <c r="AX223" s="80"/>
      <c r="AY223" s="80"/>
      <c r="AZ223" s="80"/>
      <c r="BA223" s="80"/>
      <c r="BB223" s="80"/>
      <c r="BC223" s="81"/>
      <c r="IA223" s="1">
        <v>15.19</v>
      </c>
      <c r="IB223" s="1" t="s">
        <v>342</v>
      </c>
      <c r="IC223" s="1" t="s">
        <v>503</v>
      </c>
    </row>
    <row r="224" spans="1:239" ht="42.75">
      <c r="A224" s="66">
        <v>15.2</v>
      </c>
      <c r="B224" s="67" t="s">
        <v>343</v>
      </c>
      <c r="C224" s="39" t="s">
        <v>504</v>
      </c>
      <c r="D224" s="68">
        <v>3</v>
      </c>
      <c r="E224" s="69" t="s">
        <v>65</v>
      </c>
      <c r="F224" s="70">
        <v>1387.5</v>
      </c>
      <c r="G224" s="40"/>
      <c r="H224" s="24"/>
      <c r="I224" s="47" t="s">
        <v>38</v>
      </c>
      <c r="J224" s="48">
        <f t="shared" si="12"/>
        <v>1</v>
      </c>
      <c r="K224" s="24" t="s">
        <v>39</v>
      </c>
      <c r="L224" s="24" t="s">
        <v>4</v>
      </c>
      <c r="M224" s="41"/>
      <c r="N224" s="24"/>
      <c r="O224" s="24"/>
      <c r="P224" s="46"/>
      <c r="Q224" s="24"/>
      <c r="R224" s="24"/>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c r="AY224" s="46"/>
      <c r="AZ224" s="59"/>
      <c r="BA224" s="42">
        <f t="shared" si="13"/>
        <v>4163</v>
      </c>
      <c r="BB224" s="60">
        <f t="shared" si="14"/>
        <v>4163</v>
      </c>
      <c r="BC224" s="56" t="str">
        <f t="shared" si="15"/>
        <v>INR  Four Thousand One Hundred &amp; Sixty Three  Only</v>
      </c>
      <c r="IA224" s="1">
        <v>15.2</v>
      </c>
      <c r="IB224" s="1" t="s">
        <v>343</v>
      </c>
      <c r="IC224" s="1" t="s">
        <v>504</v>
      </c>
      <c r="ID224" s="1">
        <v>3</v>
      </c>
      <c r="IE224" s="3" t="s">
        <v>65</v>
      </c>
    </row>
    <row r="225" spans="1:237" ht="42.75">
      <c r="A225" s="66">
        <v>15.21</v>
      </c>
      <c r="B225" s="67" t="s">
        <v>344</v>
      </c>
      <c r="C225" s="39" t="s">
        <v>505</v>
      </c>
      <c r="D225" s="79"/>
      <c r="E225" s="80"/>
      <c r="F225" s="80"/>
      <c r="G225" s="80"/>
      <c r="H225" s="80"/>
      <c r="I225" s="80"/>
      <c r="J225" s="80"/>
      <c r="K225" s="80"/>
      <c r="L225" s="80"/>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c r="AJ225" s="80"/>
      <c r="AK225" s="80"/>
      <c r="AL225" s="80"/>
      <c r="AM225" s="80"/>
      <c r="AN225" s="80"/>
      <c r="AO225" s="80"/>
      <c r="AP225" s="80"/>
      <c r="AQ225" s="80"/>
      <c r="AR225" s="80"/>
      <c r="AS225" s="80"/>
      <c r="AT225" s="80"/>
      <c r="AU225" s="80"/>
      <c r="AV225" s="80"/>
      <c r="AW225" s="80"/>
      <c r="AX225" s="80"/>
      <c r="AY225" s="80"/>
      <c r="AZ225" s="80"/>
      <c r="BA225" s="80"/>
      <c r="BB225" s="80"/>
      <c r="BC225" s="81"/>
      <c r="IA225" s="1">
        <v>15.21</v>
      </c>
      <c r="IB225" s="1" t="s">
        <v>344</v>
      </c>
      <c r="IC225" s="1" t="s">
        <v>505</v>
      </c>
    </row>
    <row r="226" spans="1:239" ht="15.75">
      <c r="A226" s="66">
        <v>15.22</v>
      </c>
      <c r="B226" s="67" t="s">
        <v>345</v>
      </c>
      <c r="C226" s="39" t="s">
        <v>506</v>
      </c>
      <c r="D226" s="68">
        <v>16</v>
      </c>
      <c r="E226" s="69" t="s">
        <v>73</v>
      </c>
      <c r="F226" s="70">
        <v>8.15</v>
      </c>
      <c r="G226" s="40"/>
      <c r="H226" s="24"/>
      <c r="I226" s="47" t="s">
        <v>38</v>
      </c>
      <c r="J226" s="48">
        <f t="shared" si="12"/>
        <v>1</v>
      </c>
      <c r="K226" s="24" t="s">
        <v>39</v>
      </c>
      <c r="L226" s="24" t="s">
        <v>4</v>
      </c>
      <c r="M226" s="41"/>
      <c r="N226" s="24"/>
      <c r="O226" s="24"/>
      <c r="P226" s="46"/>
      <c r="Q226" s="24"/>
      <c r="R226" s="24"/>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c r="AY226" s="46"/>
      <c r="AZ226" s="59"/>
      <c r="BA226" s="42">
        <f t="shared" si="13"/>
        <v>130</v>
      </c>
      <c r="BB226" s="60">
        <f t="shared" si="14"/>
        <v>130</v>
      </c>
      <c r="BC226" s="56" t="str">
        <f t="shared" si="15"/>
        <v>INR  One Hundred &amp; Thirty  Only</v>
      </c>
      <c r="IA226" s="1">
        <v>15.22</v>
      </c>
      <c r="IB226" s="1" t="s">
        <v>345</v>
      </c>
      <c r="IC226" s="1" t="s">
        <v>506</v>
      </c>
      <c r="ID226" s="1">
        <v>16</v>
      </c>
      <c r="IE226" s="3" t="s">
        <v>73</v>
      </c>
    </row>
    <row r="227" spans="1:239" ht="28.5">
      <c r="A227" s="66">
        <v>15.23</v>
      </c>
      <c r="B227" s="67" t="s">
        <v>346</v>
      </c>
      <c r="C227" s="39" t="s">
        <v>507</v>
      </c>
      <c r="D227" s="68">
        <v>115</v>
      </c>
      <c r="E227" s="69" t="s">
        <v>73</v>
      </c>
      <c r="F227" s="70">
        <v>9.73</v>
      </c>
      <c r="G227" s="65">
        <v>20610</v>
      </c>
      <c r="H227" s="50"/>
      <c r="I227" s="51" t="s">
        <v>38</v>
      </c>
      <c r="J227" s="52">
        <f t="shared" si="12"/>
        <v>1</v>
      </c>
      <c r="K227" s="50" t="s">
        <v>39</v>
      </c>
      <c r="L227" s="50" t="s">
        <v>4</v>
      </c>
      <c r="M227" s="53"/>
      <c r="N227" s="50"/>
      <c r="O227" s="50"/>
      <c r="P227" s="54"/>
      <c r="Q227" s="50"/>
      <c r="R227" s="50"/>
      <c r="S227" s="54"/>
      <c r="T227" s="54"/>
      <c r="U227" s="54"/>
      <c r="V227" s="54"/>
      <c r="W227" s="54"/>
      <c r="X227" s="54"/>
      <c r="Y227" s="54"/>
      <c r="Z227" s="54"/>
      <c r="AA227" s="54"/>
      <c r="AB227" s="54"/>
      <c r="AC227" s="54"/>
      <c r="AD227" s="54"/>
      <c r="AE227" s="54"/>
      <c r="AF227" s="54"/>
      <c r="AG227" s="54"/>
      <c r="AH227" s="54"/>
      <c r="AI227" s="54"/>
      <c r="AJ227" s="54"/>
      <c r="AK227" s="54"/>
      <c r="AL227" s="54"/>
      <c r="AM227" s="54"/>
      <c r="AN227" s="54"/>
      <c r="AO227" s="54"/>
      <c r="AP227" s="54"/>
      <c r="AQ227" s="54"/>
      <c r="AR227" s="54"/>
      <c r="AS227" s="54"/>
      <c r="AT227" s="54"/>
      <c r="AU227" s="54"/>
      <c r="AV227" s="54"/>
      <c r="AW227" s="54"/>
      <c r="AX227" s="54"/>
      <c r="AY227" s="54"/>
      <c r="AZ227" s="54"/>
      <c r="BA227" s="42">
        <f t="shared" si="13"/>
        <v>1119</v>
      </c>
      <c r="BB227" s="55">
        <f t="shared" si="14"/>
        <v>1119</v>
      </c>
      <c r="BC227" s="56" t="str">
        <f t="shared" si="15"/>
        <v>INR  One Thousand One Hundred &amp; Nineteen  Only</v>
      </c>
      <c r="IA227" s="1">
        <v>15.23</v>
      </c>
      <c r="IB227" s="1" t="s">
        <v>346</v>
      </c>
      <c r="IC227" s="1" t="s">
        <v>507</v>
      </c>
      <c r="ID227" s="1">
        <v>115</v>
      </c>
      <c r="IE227" s="3" t="s">
        <v>73</v>
      </c>
    </row>
    <row r="228" spans="1:239" ht="28.5">
      <c r="A228" s="66">
        <v>15.24</v>
      </c>
      <c r="B228" s="67" t="s">
        <v>347</v>
      </c>
      <c r="C228" s="39" t="s">
        <v>508</v>
      </c>
      <c r="D228" s="68">
        <v>14.5</v>
      </c>
      <c r="E228" s="69" t="s">
        <v>73</v>
      </c>
      <c r="F228" s="70">
        <v>12.4</v>
      </c>
      <c r="G228" s="40"/>
      <c r="H228" s="24"/>
      <c r="I228" s="47" t="s">
        <v>38</v>
      </c>
      <c r="J228" s="48">
        <f t="shared" si="12"/>
        <v>1</v>
      </c>
      <c r="K228" s="24" t="s">
        <v>39</v>
      </c>
      <c r="L228" s="24" t="s">
        <v>4</v>
      </c>
      <c r="M228" s="41"/>
      <c r="N228" s="24"/>
      <c r="O228" s="24"/>
      <c r="P228" s="46"/>
      <c r="Q228" s="24"/>
      <c r="R228" s="24"/>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c r="AY228" s="46"/>
      <c r="AZ228" s="59"/>
      <c r="BA228" s="42">
        <f t="shared" si="13"/>
        <v>180</v>
      </c>
      <c r="BB228" s="60">
        <f t="shared" si="14"/>
        <v>180</v>
      </c>
      <c r="BC228" s="56" t="str">
        <f t="shared" si="15"/>
        <v>INR  One Hundred &amp; Eighty  Only</v>
      </c>
      <c r="IA228" s="1">
        <v>15.24</v>
      </c>
      <c r="IB228" s="1" t="s">
        <v>347</v>
      </c>
      <c r="IC228" s="1" t="s">
        <v>508</v>
      </c>
      <c r="ID228" s="1">
        <v>14.5</v>
      </c>
      <c r="IE228" s="3" t="s">
        <v>73</v>
      </c>
    </row>
    <row r="229" spans="1:237" ht="42.75">
      <c r="A229" s="66">
        <v>15.25</v>
      </c>
      <c r="B229" s="67" t="s">
        <v>348</v>
      </c>
      <c r="C229" s="39" t="s">
        <v>509</v>
      </c>
      <c r="D229" s="79"/>
      <c r="E229" s="80"/>
      <c r="F229" s="80"/>
      <c r="G229" s="80"/>
      <c r="H229" s="80"/>
      <c r="I229" s="80"/>
      <c r="J229" s="80"/>
      <c r="K229" s="80"/>
      <c r="L229" s="80"/>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L229" s="80"/>
      <c r="AM229" s="80"/>
      <c r="AN229" s="80"/>
      <c r="AO229" s="80"/>
      <c r="AP229" s="80"/>
      <c r="AQ229" s="80"/>
      <c r="AR229" s="80"/>
      <c r="AS229" s="80"/>
      <c r="AT229" s="80"/>
      <c r="AU229" s="80"/>
      <c r="AV229" s="80"/>
      <c r="AW229" s="80"/>
      <c r="AX229" s="80"/>
      <c r="AY229" s="80"/>
      <c r="AZ229" s="80"/>
      <c r="BA229" s="80"/>
      <c r="BB229" s="80"/>
      <c r="BC229" s="81"/>
      <c r="IA229" s="1">
        <v>15.25</v>
      </c>
      <c r="IB229" s="1" t="s">
        <v>348</v>
      </c>
      <c r="IC229" s="1" t="s">
        <v>509</v>
      </c>
    </row>
    <row r="230" spans="1:239" ht="28.5">
      <c r="A230" s="66">
        <v>15.26</v>
      </c>
      <c r="B230" s="67" t="s">
        <v>345</v>
      </c>
      <c r="C230" s="39" t="s">
        <v>510</v>
      </c>
      <c r="D230" s="68">
        <v>12.7</v>
      </c>
      <c r="E230" s="69" t="s">
        <v>73</v>
      </c>
      <c r="F230" s="70">
        <v>125.03</v>
      </c>
      <c r="G230" s="40"/>
      <c r="H230" s="24"/>
      <c r="I230" s="47" t="s">
        <v>38</v>
      </c>
      <c r="J230" s="48">
        <f t="shared" si="12"/>
        <v>1</v>
      </c>
      <c r="K230" s="24" t="s">
        <v>39</v>
      </c>
      <c r="L230" s="24" t="s">
        <v>4</v>
      </c>
      <c r="M230" s="41"/>
      <c r="N230" s="24"/>
      <c r="O230" s="24"/>
      <c r="P230" s="46"/>
      <c r="Q230" s="24"/>
      <c r="R230" s="24"/>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c r="AY230" s="46"/>
      <c r="AZ230" s="59"/>
      <c r="BA230" s="42">
        <f t="shared" si="13"/>
        <v>1588</v>
      </c>
      <c r="BB230" s="60">
        <f t="shared" si="14"/>
        <v>1588</v>
      </c>
      <c r="BC230" s="56" t="str">
        <f t="shared" si="15"/>
        <v>INR  One Thousand Five Hundred &amp; Eighty Eight  Only</v>
      </c>
      <c r="IA230" s="1">
        <v>15.26</v>
      </c>
      <c r="IB230" s="1" t="s">
        <v>345</v>
      </c>
      <c r="IC230" s="1" t="s">
        <v>510</v>
      </c>
      <c r="ID230" s="1">
        <v>12.7</v>
      </c>
      <c r="IE230" s="3" t="s">
        <v>73</v>
      </c>
    </row>
    <row r="231" spans="1:239" ht="28.5">
      <c r="A231" s="66">
        <v>15.27</v>
      </c>
      <c r="B231" s="67" t="s">
        <v>346</v>
      </c>
      <c r="C231" s="39" t="s">
        <v>511</v>
      </c>
      <c r="D231" s="68">
        <v>52.4</v>
      </c>
      <c r="E231" s="69" t="s">
        <v>73</v>
      </c>
      <c r="F231" s="70">
        <v>126.74</v>
      </c>
      <c r="G231" s="40"/>
      <c r="H231" s="24"/>
      <c r="I231" s="47" t="s">
        <v>38</v>
      </c>
      <c r="J231" s="48">
        <f t="shared" si="12"/>
        <v>1</v>
      </c>
      <c r="K231" s="24" t="s">
        <v>39</v>
      </c>
      <c r="L231" s="24" t="s">
        <v>4</v>
      </c>
      <c r="M231" s="41"/>
      <c r="N231" s="24"/>
      <c r="O231" s="24"/>
      <c r="P231" s="46"/>
      <c r="Q231" s="24"/>
      <c r="R231" s="24"/>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6"/>
      <c r="AZ231" s="59"/>
      <c r="BA231" s="42">
        <f t="shared" si="13"/>
        <v>6641</v>
      </c>
      <c r="BB231" s="60">
        <f t="shared" si="14"/>
        <v>6641</v>
      </c>
      <c r="BC231" s="56" t="str">
        <f t="shared" si="15"/>
        <v>INR  Six Thousand Six Hundred &amp; Forty One  Only</v>
      </c>
      <c r="IA231" s="1">
        <v>15.27</v>
      </c>
      <c r="IB231" s="1" t="s">
        <v>346</v>
      </c>
      <c r="IC231" s="1" t="s">
        <v>511</v>
      </c>
      <c r="ID231" s="1">
        <v>52.4</v>
      </c>
      <c r="IE231" s="3" t="s">
        <v>73</v>
      </c>
    </row>
    <row r="232" spans="1:239" ht="28.5">
      <c r="A232" s="66">
        <v>15.28</v>
      </c>
      <c r="B232" s="67" t="s">
        <v>347</v>
      </c>
      <c r="C232" s="39" t="s">
        <v>512</v>
      </c>
      <c r="D232" s="68">
        <v>12.5</v>
      </c>
      <c r="E232" s="69" t="s">
        <v>73</v>
      </c>
      <c r="F232" s="70">
        <v>130.11</v>
      </c>
      <c r="G232" s="40"/>
      <c r="H232" s="24"/>
      <c r="I232" s="47" t="s">
        <v>38</v>
      </c>
      <c r="J232" s="48">
        <f t="shared" si="12"/>
        <v>1</v>
      </c>
      <c r="K232" s="24" t="s">
        <v>39</v>
      </c>
      <c r="L232" s="24" t="s">
        <v>4</v>
      </c>
      <c r="M232" s="41"/>
      <c r="N232" s="24"/>
      <c r="O232" s="24"/>
      <c r="P232" s="46"/>
      <c r="Q232" s="24"/>
      <c r="R232" s="24"/>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c r="AZ232" s="59"/>
      <c r="BA232" s="42">
        <f t="shared" si="13"/>
        <v>1626</v>
      </c>
      <c r="BB232" s="60">
        <f t="shared" si="14"/>
        <v>1626</v>
      </c>
      <c r="BC232" s="56" t="str">
        <f t="shared" si="15"/>
        <v>INR  One Thousand Six Hundred &amp; Twenty Six  Only</v>
      </c>
      <c r="IA232" s="1">
        <v>15.28</v>
      </c>
      <c r="IB232" s="1" t="s">
        <v>347</v>
      </c>
      <c r="IC232" s="1" t="s">
        <v>512</v>
      </c>
      <c r="ID232" s="1">
        <v>12.5</v>
      </c>
      <c r="IE232" s="3" t="s">
        <v>73</v>
      </c>
    </row>
    <row r="233" spans="1:237" ht="57">
      <c r="A233" s="66">
        <v>15.29</v>
      </c>
      <c r="B233" s="67" t="s">
        <v>349</v>
      </c>
      <c r="C233" s="39" t="s">
        <v>513</v>
      </c>
      <c r="D233" s="79"/>
      <c r="E233" s="80"/>
      <c r="F233" s="80"/>
      <c r="G233" s="80"/>
      <c r="H233" s="80"/>
      <c r="I233" s="80"/>
      <c r="J233" s="80"/>
      <c r="K233" s="80"/>
      <c r="L233" s="80"/>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L233" s="80"/>
      <c r="AM233" s="80"/>
      <c r="AN233" s="80"/>
      <c r="AO233" s="80"/>
      <c r="AP233" s="80"/>
      <c r="AQ233" s="80"/>
      <c r="AR233" s="80"/>
      <c r="AS233" s="80"/>
      <c r="AT233" s="80"/>
      <c r="AU233" s="80"/>
      <c r="AV233" s="80"/>
      <c r="AW233" s="80"/>
      <c r="AX233" s="80"/>
      <c r="AY233" s="80"/>
      <c r="AZ233" s="80"/>
      <c r="BA233" s="80"/>
      <c r="BB233" s="80"/>
      <c r="BC233" s="81"/>
      <c r="IA233" s="1">
        <v>15.29</v>
      </c>
      <c r="IB233" s="1" t="s">
        <v>349</v>
      </c>
      <c r="IC233" s="1" t="s">
        <v>513</v>
      </c>
    </row>
    <row r="234" spans="1:239" ht="28.5">
      <c r="A234" s="66">
        <v>15.3</v>
      </c>
      <c r="B234" s="67" t="s">
        <v>117</v>
      </c>
      <c r="C234" s="39" t="s">
        <v>514</v>
      </c>
      <c r="D234" s="68">
        <v>1</v>
      </c>
      <c r="E234" s="69" t="s">
        <v>65</v>
      </c>
      <c r="F234" s="70">
        <v>206.7</v>
      </c>
      <c r="G234" s="40"/>
      <c r="H234" s="24"/>
      <c r="I234" s="47" t="s">
        <v>38</v>
      </c>
      <c r="J234" s="48">
        <f t="shared" si="12"/>
        <v>1</v>
      </c>
      <c r="K234" s="24" t="s">
        <v>39</v>
      </c>
      <c r="L234" s="24" t="s">
        <v>4</v>
      </c>
      <c r="M234" s="41"/>
      <c r="N234" s="24"/>
      <c r="O234" s="24"/>
      <c r="P234" s="46"/>
      <c r="Q234" s="24"/>
      <c r="R234" s="24"/>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c r="AY234" s="46"/>
      <c r="AZ234" s="59"/>
      <c r="BA234" s="42">
        <f t="shared" si="13"/>
        <v>207</v>
      </c>
      <c r="BB234" s="60">
        <f t="shared" si="14"/>
        <v>207</v>
      </c>
      <c r="BC234" s="56" t="str">
        <f t="shared" si="15"/>
        <v>INR  Two Hundred &amp; Seven  Only</v>
      </c>
      <c r="IA234" s="1">
        <v>15.3</v>
      </c>
      <c r="IB234" s="1" t="s">
        <v>117</v>
      </c>
      <c r="IC234" s="1" t="s">
        <v>514</v>
      </c>
      <c r="ID234" s="1">
        <v>1</v>
      </c>
      <c r="IE234" s="3" t="s">
        <v>65</v>
      </c>
    </row>
    <row r="235" spans="1:239" ht="28.5">
      <c r="A235" s="66">
        <v>15.31</v>
      </c>
      <c r="B235" s="67" t="s">
        <v>116</v>
      </c>
      <c r="C235" s="39" t="s">
        <v>515</v>
      </c>
      <c r="D235" s="68">
        <v>7</v>
      </c>
      <c r="E235" s="69" t="s">
        <v>65</v>
      </c>
      <c r="F235" s="70">
        <v>228.97</v>
      </c>
      <c r="G235" s="40"/>
      <c r="H235" s="24"/>
      <c r="I235" s="47" t="s">
        <v>38</v>
      </c>
      <c r="J235" s="48">
        <f t="shared" si="12"/>
        <v>1</v>
      </c>
      <c r="K235" s="24" t="s">
        <v>39</v>
      </c>
      <c r="L235" s="24" t="s">
        <v>4</v>
      </c>
      <c r="M235" s="41"/>
      <c r="N235" s="24"/>
      <c r="O235" s="24"/>
      <c r="P235" s="46"/>
      <c r="Q235" s="24"/>
      <c r="R235" s="24"/>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c r="AZ235" s="59"/>
      <c r="BA235" s="42">
        <f t="shared" si="13"/>
        <v>1603</v>
      </c>
      <c r="BB235" s="60">
        <f t="shared" si="14"/>
        <v>1603</v>
      </c>
      <c r="BC235" s="56" t="str">
        <f t="shared" si="15"/>
        <v>INR  One Thousand Six Hundred &amp; Three  Only</v>
      </c>
      <c r="IA235" s="1">
        <v>15.31</v>
      </c>
      <c r="IB235" s="1" t="s">
        <v>116</v>
      </c>
      <c r="IC235" s="1" t="s">
        <v>515</v>
      </c>
      <c r="ID235" s="1">
        <v>7</v>
      </c>
      <c r="IE235" s="3" t="s">
        <v>65</v>
      </c>
    </row>
    <row r="236" spans="1:239" ht="28.5">
      <c r="A236" s="66">
        <v>15.32</v>
      </c>
      <c r="B236" s="67" t="s">
        <v>340</v>
      </c>
      <c r="C236" s="39" t="s">
        <v>516</v>
      </c>
      <c r="D236" s="68">
        <v>1</v>
      </c>
      <c r="E236" s="69" t="s">
        <v>65</v>
      </c>
      <c r="F236" s="70">
        <v>298.2</v>
      </c>
      <c r="G236" s="65">
        <v>37800</v>
      </c>
      <c r="H236" s="50"/>
      <c r="I236" s="51" t="s">
        <v>38</v>
      </c>
      <c r="J236" s="52">
        <f t="shared" si="12"/>
        <v>1</v>
      </c>
      <c r="K236" s="50" t="s">
        <v>39</v>
      </c>
      <c r="L236" s="50" t="s">
        <v>4</v>
      </c>
      <c r="M236" s="53"/>
      <c r="N236" s="50"/>
      <c r="O236" s="50"/>
      <c r="P236" s="54"/>
      <c r="Q236" s="50"/>
      <c r="R236" s="50"/>
      <c r="S236" s="54"/>
      <c r="T236" s="54"/>
      <c r="U236" s="54"/>
      <c r="V236" s="54"/>
      <c r="W236" s="54"/>
      <c r="X236" s="54"/>
      <c r="Y236" s="54"/>
      <c r="Z236" s="54"/>
      <c r="AA236" s="54"/>
      <c r="AB236" s="54"/>
      <c r="AC236" s="54"/>
      <c r="AD236" s="54"/>
      <c r="AE236" s="54"/>
      <c r="AF236" s="54"/>
      <c r="AG236" s="54"/>
      <c r="AH236" s="54"/>
      <c r="AI236" s="54"/>
      <c r="AJ236" s="54"/>
      <c r="AK236" s="54"/>
      <c r="AL236" s="54"/>
      <c r="AM236" s="54"/>
      <c r="AN236" s="54"/>
      <c r="AO236" s="54"/>
      <c r="AP236" s="54"/>
      <c r="AQ236" s="54"/>
      <c r="AR236" s="54"/>
      <c r="AS236" s="54"/>
      <c r="AT236" s="54"/>
      <c r="AU236" s="54"/>
      <c r="AV236" s="54"/>
      <c r="AW236" s="54"/>
      <c r="AX236" s="54"/>
      <c r="AY236" s="54"/>
      <c r="AZ236" s="54"/>
      <c r="BA236" s="42">
        <f t="shared" si="13"/>
        <v>298</v>
      </c>
      <c r="BB236" s="55">
        <f t="shared" si="14"/>
        <v>298</v>
      </c>
      <c r="BC236" s="56" t="str">
        <f t="shared" si="15"/>
        <v>INR  Two Hundred &amp; Ninety Eight  Only</v>
      </c>
      <c r="IA236" s="1">
        <v>15.32</v>
      </c>
      <c r="IB236" s="1" t="s">
        <v>340</v>
      </c>
      <c r="IC236" s="1" t="s">
        <v>516</v>
      </c>
      <c r="ID236" s="1">
        <v>1</v>
      </c>
      <c r="IE236" s="3" t="s">
        <v>65</v>
      </c>
    </row>
    <row r="237" spans="1:237" ht="42.75">
      <c r="A237" s="66">
        <v>15.33</v>
      </c>
      <c r="B237" s="67" t="s">
        <v>249</v>
      </c>
      <c r="C237" s="39" t="s">
        <v>517</v>
      </c>
      <c r="D237" s="79"/>
      <c r="E237" s="80"/>
      <c r="F237" s="80"/>
      <c r="G237" s="80"/>
      <c r="H237" s="80"/>
      <c r="I237" s="80"/>
      <c r="J237" s="80"/>
      <c r="K237" s="80"/>
      <c r="L237" s="80"/>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L237" s="80"/>
      <c r="AM237" s="80"/>
      <c r="AN237" s="80"/>
      <c r="AO237" s="80"/>
      <c r="AP237" s="80"/>
      <c r="AQ237" s="80"/>
      <c r="AR237" s="80"/>
      <c r="AS237" s="80"/>
      <c r="AT237" s="80"/>
      <c r="AU237" s="80"/>
      <c r="AV237" s="80"/>
      <c r="AW237" s="80"/>
      <c r="AX237" s="80"/>
      <c r="AY237" s="80"/>
      <c r="AZ237" s="80"/>
      <c r="BA237" s="80"/>
      <c r="BB237" s="80"/>
      <c r="BC237" s="81"/>
      <c r="IA237" s="1">
        <v>15.33</v>
      </c>
      <c r="IB237" s="1" t="s">
        <v>249</v>
      </c>
      <c r="IC237" s="1" t="s">
        <v>517</v>
      </c>
    </row>
    <row r="238" spans="1:239" ht="28.5">
      <c r="A238" s="66">
        <v>15.34</v>
      </c>
      <c r="B238" s="67" t="s">
        <v>117</v>
      </c>
      <c r="C238" s="39" t="s">
        <v>518</v>
      </c>
      <c r="D238" s="68">
        <v>4</v>
      </c>
      <c r="E238" s="69" t="s">
        <v>65</v>
      </c>
      <c r="F238" s="70">
        <v>367.33</v>
      </c>
      <c r="G238" s="65">
        <v>37800</v>
      </c>
      <c r="H238" s="50"/>
      <c r="I238" s="51" t="s">
        <v>38</v>
      </c>
      <c r="J238" s="52">
        <f t="shared" si="12"/>
        <v>1</v>
      </c>
      <c r="K238" s="50" t="s">
        <v>39</v>
      </c>
      <c r="L238" s="50" t="s">
        <v>4</v>
      </c>
      <c r="M238" s="53"/>
      <c r="N238" s="50"/>
      <c r="O238" s="50"/>
      <c r="P238" s="54"/>
      <c r="Q238" s="50"/>
      <c r="R238" s="50"/>
      <c r="S238" s="54"/>
      <c r="T238" s="54"/>
      <c r="U238" s="54"/>
      <c r="V238" s="54"/>
      <c r="W238" s="54"/>
      <c r="X238" s="54"/>
      <c r="Y238" s="54"/>
      <c r="Z238" s="54"/>
      <c r="AA238" s="54"/>
      <c r="AB238" s="54"/>
      <c r="AC238" s="54"/>
      <c r="AD238" s="54"/>
      <c r="AE238" s="54"/>
      <c r="AF238" s="54"/>
      <c r="AG238" s="54"/>
      <c r="AH238" s="54"/>
      <c r="AI238" s="54"/>
      <c r="AJ238" s="54"/>
      <c r="AK238" s="54"/>
      <c r="AL238" s="54"/>
      <c r="AM238" s="54"/>
      <c r="AN238" s="54"/>
      <c r="AO238" s="54"/>
      <c r="AP238" s="54"/>
      <c r="AQ238" s="54"/>
      <c r="AR238" s="54"/>
      <c r="AS238" s="54"/>
      <c r="AT238" s="54"/>
      <c r="AU238" s="54"/>
      <c r="AV238" s="54"/>
      <c r="AW238" s="54"/>
      <c r="AX238" s="54"/>
      <c r="AY238" s="54"/>
      <c r="AZ238" s="54"/>
      <c r="BA238" s="42">
        <f t="shared" si="13"/>
        <v>1469</v>
      </c>
      <c r="BB238" s="55">
        <f t="shared" si="14"/>
        <v>1469</v>
      </c>
      <c r="BC238" s="56" t="str">
        <f t="shared" si="15"/>
        <v>INR  One Thousand Four Hundred &amp; Sixty Nine  Only</v>
      </c>
      <c r="IA238" s="1">
        <v>15.34</v>
      </c>
      <c r="IB238" s="1" t="s">
        <v>117</v>
      </c>
      <c r="IC238" s="1" t="s">
        <v>518</v>
      </c>
      <c r="ID238" s="1">
        <v>4</v>
      </c>
      <c r="IE238" s="3" t="s">
        <v>65</v>
      </c>
    </row>
    <row r="239" spans="1:237" ht="57">
      <c r="A239" s="66">
        <v>15.35</v>
      </c>
      <c r="B239" s="67" t="s">
        <v>118</v>
      </c>
      <c r="C239" s="39" t="s">
        <v>519</v>
      </c>
      <c r="D239" s="79"/>
      <c r="E239" s="80"/>
      <c r="F239" s="80"/>
      <c r="G239" s="80"/>
      <c r="H239" s="80"/>
      <c r="I239" s="80"/>
      <c r="J239" s="80"/>
      <c r="K239" s="80"/>
      <c r="L239" s="80"/>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c r="AM239" s="80"/>
      <c r="AN239" s="80"/>
      <c r="AO239" s="80"/>
      <c r="AP239" s="80"/>
      <c r="AQ239" s="80"/>
      <c r="AR239" s="80"/>
      <c r="AS239" s="80"/>
      <c r="AT239" s="80"/>
      <c r="AU239" s="80"/>
      <c r="AV239" s="80"/>
      <c r="AW239" s="80"/>
      <c r="AX239" s="80"/>
      <c r="AY239" s="80"/>
      <c r="AZ239" s="80"/>
      <c r="BA239" s="80"/>
      <c r="BB239" s="80"/>
      <c r="BC239" s="81"/>
      <c r="IA239" s="1">
        <v>15.35</v>
      </c>
      <c r="IB239" s="1" t="s">
        <v>118</v>
      </c>
      <c r="IC239" s="1" t="s">
        <v>519</v>
      </c>
    </row>
    <row r="240" spans="1:239" ht="28.5">
      <c r="A240" s="66">
        <v>15.36</v>
      </c>
      <c r="B240" s="67" t="s">
        <v>117</v>
      </c>
      <c r="C240" s="39" t="s">
        <v>520</v>
      </c>
      <c r="D240" s="68">
        <v>1</v>
      </c>
      <c r="E240" s="69" t="s">
        <v>65</v>
      </c>
      <c r="F240" s="70">
        <v>484.3</v>
      </c>
      <c r="G240" s="40"/>
      <c r="H240" s="24"/>
      <c r="I240" s="47" t="s">
        <v>38</v>
      </c>
      <c r="J240" s="48">
        <f t="shared" si="12"/>
        <v>1</v>
      </c>
      <c r="K240" s="24" t="s">
        <v>39</v>
      </c>
      <c r="L240" s="24" t="s">
        <v>4</v>
      </c>
      <c r="M240" s="41"/>
      <c r="N240" s="24"/>
      <c r="O240" s="24"/>
      <c r="P240" s="46"/>
      <c r="Q240" s="24"/>
      <c r="R240" s="24"/>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c r="AS240" s="46"/>
      <c r="AT240" s="46"/>
      <c r="AU240" s="46"/>
      <c r="AV240" s="46"/>
      <c r="AW240" s="46"/>
      <c r="AX240" s="46"/>
      <c r="AY240" s="46"/>
      <c r="AZ240" s="59"/>
      <c r="BA240" s="42">
        <f t="shared" si="13"/>
        <v>484</v>
      </c>
      <c r="BB240" s="60">
        <f t="shared" si="14"/>
        <v>484</v>
      </c>
      <c r="BC240" s="56" t="str">
        <f t="shared" si="15"/>
        <v>INR  Four Hundred &amp; Eighty Four  Only</v>
      </c>
      <c r="IA240" s="1">
        <v>15.36</v>
      </c>
      <c r="IB240" s="1" t="s">
        <v>117</v>
      </c>
      <c r="IC240" s="1" t="s">
        <v>520</v>
      </c>
      <c r="ID240" s="1">
        <v>1</v>
      </c>
      <c r="IE240" s="3" t="s">
        <v>65</v>
      </c>
    </row>
    <row r="241" spans="1:237" ht="57">
      <c r="A241" s="66">
        <v>15.37</v>
      </c>
      <c r="B241" s="67" t="s">
        <v>119</v>
      </c>
      <c r="C241" s="39" t="s">
        <v>521</v>
      </c>
      <c r="D241" s="79"/>
      <c r="E241" s="80"/>
      <c r="F241" s="80"/>
      <c r="G241" s="80"/>
      <c r="H241" s="80"/>
      <c r="I241" s="80"/>
      <c r="J241" s="80"/>
      <c r="K241" s="80"/>
      <c r="L241" s="80"/>
      <c r="M241" s="80"/>
      <c r="N241" s="80"/>
      <c r="O241" s="80"/>
      <c r="P241" s="80"/>
      <c r="Q241" s="80"/>
      <c r="R241" s="80"/>
      <c r="S241" s="80"/>
      <c r="T241" s="80"/>
      <c r="U241" s="80"/>
      <c r="V241" s="80"/>
      <c r="W241" s="80"/>
      <c r="X241" s="80"/>
      <c r="Y241" s="80"/>
      <c r="Z241" s="80"/>
      <c r="AA241" s="80"/>
      <c r="AB241" s="80"/>
      <c r="AC241" s="80"/>
      <c r="AD241" s="80"/>
      <c r="AE241" s="80"/>
      <c r="AF241" s="80"/>
      <c r="AG241" s="80"/>
      <c r="AH241" s="80"/>
      <c r="AI241" s="80"/>
      <c r="AJ241" s="80"/>
      <c r="AK241" s="80"/>
      <c r="AL241" s="80"/>
      <c r="AM241" s="80"/>
      <c r="AN241" s="80"/>
      <c r="AO241" s="80"/>
      <c r="AP241" s="80"/>
      <c r="AQ241" s="80"/>
      <c r="AR241" s="80"/>
      <c r="AS241" s="80"/>
      <c r="AT241" s="80"/>
      <c r="AU241" s="80"/>
      <c r="AV241" s="80"/>
      <c r="AW241" s="80"/>
      <c r="AX241" s="80"/>
      <c r="AY241" s="80"/>
      <c r="AZ241" s="80"/>
      <c r="BA241" s="80"/>
      <c r="BB241" s="80"/>
      <c r="BC241" s="81"/>
      <c r="IA241" s="1">
        <v>15.37</v>
      </c>
      <c r="IB241" s="1" t="s">
        <v>119</v>
      </c>
      <c r="IC241" s="1" t="s">
        <v>521</v>
      </c>
    </row>
    <row r="242" spans="1:239" ht="28.5">
      <c r="A242" s="66">
        <v>15.38</v>
      </c>
      <c r="B242" s="67" t="s">
        <v>117</v>
      </c>
      <c r="C242" s="39" t="s">
        <v>522</v>
      </c>
      <c r="D242" s="68">
        <v>6</v>
      </c>
      <c r="E242" s="69" t="s">
        <v>65</v>
      </c>
      <c r="F242" s="70">
        <v>531.56</v>
      </c>
      <c r="G242" s="65">
        <v>37800</v>
      </c>
      <c r="H242" s="50"/>
      <c r="I242" s="51" t="s">
        <v>38</v>
      </c>
      <c r="J242" s="52">
        <f t="shared" si="12"/>
        <v>1</v>
      </c>
      <c r="K242" s="50" t="s">
        <v>39</v>
      </c>
      <c r="L242" s="50" t="s">
        <v>4</v>
      </c>
      <c r="M242" s="53"/>
      <c r="N242" s="50"/>
      <c r="O242" s="50"/>
      <c r="P242" s="54"/>
      <c r="Q242" s="50"/>
      <c r="R242" s="50"/>
      <c r="S242" s="54"/>
      <c r="T242" s="54"/>
      <c r="U242" s="54"/>
      <c r="V242" s="54"/>
      <c r="W242" s="54"/>
      <c r="X242" s="54"/>
      <c r="Y242" s="54"/>
      <c r="Z242" s="54"/>
      <c r="AA242" s="54"/>
      <c r="AB242" s="54"/>
      <c r="AC242" s="54"/>
      <c r="AD242" s="54"/>
      <c r="AE242" s="54"/>
      <c r="AF242" s="54"/>
      <c r="AG242" s="54"/>
      <c r="AH242" s="54"/>
      <c r="AI242" s="54"/>
      <c r="AJ242" s="54"/>
      <c r="AK242" s="54"/>
      <c r="AL242" s="54"/>
      <c r="AM242" s="54"/>
      <c r="AN242" s="54"/>
      <c r="AO242" s="54"/>
      <c r="AP242" s="54"/>
      <c r="AQ242" s="54"/>
      <c r="AR242" s="54"/>
      <c r="AS242" s="54"/>
      <c r="AT242" s="54"/>
      <c r="AU242" s="54"/>
      <c r="AV242" s="54"/>
      <c r="AW242" s="54"/>
      <c r="AX242" s="54"/>
      <c r="AY242" s="54"/>
      <c r="AZ242" s="54"/>
      <c r="BA242" s="42">
        <f t="shared" si="13"/>
        <v>3189</v>
      </c>
      <c r="BB242" s="55">
        <f t="shared" si="14"/>
        <v>3189</v>
      </c>
      <c r="BC242" s="56" t="str">
        <f t="shared" si="15"/>
        <v>INR  Three Thousand One Hundred &amp; Eighty Nine  Only</v>
      </c>
      <c r="IA242" s="1">
        <v>15.38</v>
      </c>
      <c r="IB242" s="1" t="s">
        <v>117</v>
      </c>
      <c r="IC242" s="1" t="s">
        <v>522</v>
      </c>
      <c r="ID242" s="1">
        <v>6</v>
      </c>
      <c r="IE242" s="3" t="s">
        <v>65</v>
      </c>
    </row>
    <row r="243" spans="1:237" ht="57">
      <c r="A243" s="66">
        <v>15.39</v>
      </c>
      <c r="B243" s="67" t="s">
        <v>350</v>
      </c>
      <c r="C243" s="39" t="s">
        <v>523</v>
      </c>
      <c r="D243" s="79"/>
      <c r="E243" s="80"/>
      <c r="F243" s="80"/>
      <c r="G243" s="80"/>
      <c r="H243" s="80"/>
      <c r="I243" s="80"/>
      <c r="J243" s="80"/>
      <c r="K243" s="80"/>
      <c r="L243" s="80"/>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c r="AN243" s="80"/>
      <c r="AO243" s="80"/>
      <c r="AP243" s="80"/>
      <c r="AQ243" s="80"/>
      <c r="AR243" s="80"/>
      <c r="AS243" s="80"/>
      <c r="AT243" s="80"/>
      <c r="AU243" s="80"/>
      <c r="AV243" s="80"/>
      <c r="AW243" s="80"/>
      <c r="AX243" s="80"/>
      <c r="AY243" s="80"/>
      <c r="AZ243" s="80"/>
      <c r="BA243" s="80"/>
      <c r="BB243" s="80"/>
      <c r="BC243" s="81"/>
      <c r="IA243" s="1">
        <v>15.39</v>
      </c>
      <c r="IB243" s="1" t="s">
        <v>350</v>
      </c>
      <c r="IC243" s="1" t="s">
        <v>523</v>
      </c>
    </row>
    <row r="244" spans="1:239" ht="28.5">
      <c r="A244" s="66">
        <v>15.4</v>
      </c>
      <c r="B244" s="67" t="s">
        <v>351</v>
      </c>
      <c r="C244" s="39" t="s">
        <v>524</v>
      </c>
      <c r="D244" s="68">
        <v>18</v>
      </c>
      <c r="E244" s="69" t="s">
        <v>65</v>
      </c>
      <c r="F244" s="70">
        <v>466.46</v>
      </c>
      <c r="G244" s="65">
        <v>37800</v>
      </c>
      <c r="H244" s="50"/>
      <c r="I244" s="51" t="s">
        <v>38</v>
      </c>
      <c r="J244" s="52">
        <f t="shared" si="12"/>
        <v>1</v>
      </c>
      <c r="K244" s="50" t="s">
        <v>39</v>
      </c>
      <c r="L244" s="50" t="s">
        <v>4</v>
      </c>
      <c r="M244" s="53"/>
      <c r="N244" s="50"/>
      <c r="O244" s="50"/>
      <c r="P244" s="54"/>
      <c r="Q244" s="50"/>
      <c r="R244" s="50"/>
      <c r="S244" s="54"/>
      <c r="T244" s="54"/>
      <c r="U244" s="54"/>
      <c r="V244" s="54"/>
      <c r="W244" s="54"/>
      <c r="X244" s="54"/>
      <c r="Y244" s="54"/>
      <c r="Z244" s="54"/>
      <c r="AA244" s="54"/>
      <c r="AB244" s="54"/>
      <c r="AC244" s="54"/>
      <c r="AD244" s="54"/>
      <c r="AE244" s="54"/>
      <c r="AF244" s="54"/>
      <c r="AG244" s="54"/>
      <c r="AH244" s="54"/>
      <c r="AI244" s="54"/>
      <c r="AJ244" s="54"/>
      <c r="AK244" s="54"/>
      <c r="AL244" s="54"/>
      <c r="AM244" s="54"/>
      <c r="AN244" s="54"/>
      <c r="AO244" s="54"/>
      <c r="AP244" s="54"/>
      <c r="AQ244" s="54"/>
      <c r="AR244" s="54"/>
      <c r="AS244" s="54"/>
      <c r="AT244" s="54"/>
      <c r="AU244" s="54"/>
      <c r="AV244" s="54"/>
      <c r="AW244" s="54"/>
      <c r="AX244" s="54"/>
      <c r="AY244" s="54"/>
      <c r="AZ244" s="54"/>
      <c r="BA244" s="42">
        <f t="shared" si="13"/>
        <v>8396</v>
      </c>
      <c r="BB244" s="55">
        <f t="shared" si="14"/>
        <v>8396</v>
      </c>
      <c r="BC244" s="56" t="str">
        <f t="shared" si="15"/>
        <v>INR  Eight Thousand Three Hundred &amp; Ninety Six  Only</v>
      </c>
      <c r="IA244" s="1">
        <v>15.4</v>
      </c>
      <c r="IB244" s="1" t="s">
        <v>351</v>
      </c>
      <c r="IC244" s="1" t="s">
        <v>524</v>
      </c>
      <c r="ID244" s="1">
        <v>18</v>
      </c>
      <c r="IE244" s="3" t="s">
        <v>65</v>
      </c>
    </row>
    <row r="245" spans="1:239" ht="57">
      <c r="A245" s="66">
        <v>15.41</v>
      </c>
      <c r="B245" s="67" t="s">
        <v>352</v>
      </c>
      <c r="C245" s="39" t="s">
        <v>525</v>
      </c>
      <c r="D245" s="68">
        <v>16</v>
      </c>
      <c r="E245" s="69" t="s">
        <v>65</v>
      </c>
      <c r="F245" s="70">
        <v>53.7</v>
      </c>
      <c r="G245" s="65">
        <v>37800</v>
      </c>
      <c r="H245" s="50"/>
      <c r="I245" s="51" t="s">
        <v>38</v>
      </c>
      <c r="J245" s="52">
        <f t="shared" si="12"/>
        <v>1</v>
      </c>
      <c r="K245" s="50" t="s">
        <v>39</v>
      </c>
      <c r="L245" s="50" t="s">
        <v>4</v>
      </c>
      <c r="M245" s="53"/>
      <c r="N245" s="50"/>
      <c r="O245" s="50"/>
      <c r="P245" s="54"/>
      <c r="Q245" s="50"/>
      <c r="R245" s="50"/>
      <c r="S245" s="54"/>
      <c r="T245" s="54"/>
      <c r="U245" s="54"/>
      <c r="V245" s="54"/>
      <c r="W245" s="54"/>
      <c r="X245" s="54"/>
      <c r="Y245" s="54"/>
      <c r="Z245" s="54"/>
      <c r="AA245" s="54"/>
      <c r="AB245" s="54"/>
      <c r="AC245" s="54"/>
      <c r="AD245" s="54"/>
      <c r="AE245" s="54"/>
      <c r="AF245" s="54"/>
      <c r="AG245" s="54"/>
      <c r="AH245" s="54"/>
      <c r="AI245" s="54"/>
      <c r="AJ245" s="54"/>
      <c r="AK245" s="54"/>
      <c r="AL245" s="54"/>
      <c r="AM245" s="54"/>
      <c r="AN245" s="54"/>
      <c r="AO245" s="54"/>
      <c r="AP245" s="54"/>
      <c r="AQ245" s="54"/>
      <c r="AR245" s="54"/>
      <c r="AS245" s="54"/>
      <c r="AT245" s="54"/>
      <c r="AU245" s="54"/>
      <c r="AV245" s="54"/>
      <c r="AW245" s="54"/>
      <c r="AX245" s="54"/>
      <c r="AY245" s="54"/>
      <c r="AZ245" s="54"/>
      <c r="BA245" s="42">
        <f t="shared" si="13"/>
        <v>859</v>
      </c>
      <c r="BB245" s="55">
        <f t="shared" si="14"/>
        <v>859</v>
      </c>
      <c r="BC245" s="56" t="str">
        <f t="shared" si="15"/>
        <v>INR  Eight Hundred &amp; Fifty Nine  Only</v>
      </c>
      <c r="IA245" s="1">
        <v>15.41</v>
      </c>
      <c r="IB245" s="1" t="s">
        <v>352</v>
      </c>
      <c r="IC245" s="1" t="s">
        <v>525</v>
      </c>
      <c r="ID245" s="1">
        <v>16</v>
      </c>
      <c r="IE245" s="3" t="s">
        <v>65</v>
      </c>
    </row>
    <row r="246" spans="1:237" ht="28.5">
      <c r="A246" s="66">
        <v>15.42</v>
      </c>
      <c r="B246" s="67" t="s">
        <v>250</v>
      </c>
      <c r="C246" s="39" t="s">
        <v>526</v>
      </c>
      <c r="D246" s="79"/>
      <c r="E246" s="80"/>
      <c r="F246" s="80"/>
      <c r="G246" s="80"/>
      <c r="H246" s="80"/>
      <c r="I246" s="80"/>
      <c r="J246" s="80"/>
      <c r="K246" s="80"/>
      <c r="L246" s="80"/>
      <c r="M246" s="80"/>
      <c r="N246" s="80"/>
      <c r="O246" s="80"/>
      <c r="P246" s="80"/>
      <c r="Q246" s="80"/>
      <c r="R246" s="80"/>
      <c r="S246" s="80"/>
      <c r="T246" s="80"/>
      <c r="U246" s="80"/>
      <c r="V246" s="80"/>
      <c r="W246" s="80"/>
      <c r="X246" s="80"/>
      <c r="Y246" s="80"/>
      <c r="Z246" s="80"/>
      <c r="AA246" s="80"/>
      <c r="AB246" s="80"/>
      <c r="AC246" s="80"/>
      <c r="AD246" s="80"/>
      <c r="AE246" s="80"/>
      <c r="AF246" s="80"/>
      <c r="AG246" s="80"/>
      <c r="AH246" s="80"/>
      <c r="AI246" s="80"/>
      <c r="AJ246" s="80"/>
      <c r="AK246" s="80"/>
      <c r="AL246" s="80"/>
      <c r="AM246" s="80"/>
      <c r="AN246" s="80"/>
      <c r="AO246" s="80"/>
      <c r="AP246" s="80"/>
      <c r="AQ246" s="80"/>
      <c r="AR246" s="80"/>
      <c r="AS246" s="80"/>
      <c r="AT246" s="80"/>
      <c r="AU246" s="80"/>
      <c r="AV246" s="80"/>
      <c r="AW246" s="80"/>
      <c r="AX246" s="80"/>
      <c r="AY246" s="80"/>
      <c r="AZ246" s="80"/>
      <c r="BA246" s="80"/>
      <c r="BB246" s="80"/>
      <c r="BC246" s="81"/>
      <c r="IA246" s="1">
        <v>15.42</v>
      </c>
      <c r="IB246" s="1" t="s">
        <v>250</v>
      </c>
      <c r="IC246" s="1" t="s">
        <v>526</v>
      </c>
    </row>
    <row r="247" spans="1:239" ht="28.5">
      <c r="A247" s="66">
        <v>15.43</v>
      </c>
      <c r="B247" s="67" t="s">
        <v>251</v>
      </c>
      <c r="C247" s="39" t="s">
        <v>527</v>
      </c>
      <c r="D247" s="68">
        <v>5</v>
      </c>
      <c r="E247" s="69" t="s">
        <v>65</v>
      </c>
      <c r="F247" s="70">
        <v>286.93</v>
      </c>
      <c r="G247" s="65">
        <v>37800</v>
      </c>
      <c r="H247" s="50"/>
      <c r="I247" s="51" t="s">
        <v>38</v>
      </c>
      <c r="J247" s="52">
        <f t="shared" si="12"/>
        <v>1</v>
      </c>
      <c r="K247" s="50" t="s">
        <v>39</v>
      </c>
      <c r="L247" s="50" t="s">
        <v>4</v>
      </c>
      <c r="M247" s="53"/>
      <c r="N247" s="50"/>
      <c r="O247" s="50"/>
      <c r="P247" s="54"/>
      <c r="Q247" s="50"/>
      <c r="R247" s="50"/>
      <c r="S247" s="54"/>
      <c r="T247" s="54"/>
      <c r="U247" s="54"/>
      <c r="V247" s="54"/>
      <c r="W247" s="54"/>
      <c r="X247" s="54"/>
      <c r="Y247" s="54"/>
      <c r="Z247" s="54"/>
      <c r="AA247" s="54"/>
      <c r="AB247" s="54"/>
      <c r="AC247" s="54"/>
      <c r="AD247" s="54"/>
      <c r="AE247" s="54"/>
      <c r="AF247" s="54"/>
      <c r="AG247" s="54"/>
      <c r="AH247" s="54"/>
      <c r="AI247" s="54"/>
      <c r="AJ247" s="54"/>
      <c r="AK247" s="54"/>
      <c r="AL247" s="54"/>
      <c r="AM247" s="54"/>
      <c r="AN247" s="54"/>
      <c r="AO247" s="54"/>
      <c r="AP247" s="54"/>
      <c r="AQ247" s="54"/>
      <c r="AR247" s="54"/>
      <c r="AS247" s="54"/>
      <c r="AT247" s="54"/>
      <c r="AU247" s="54"/>
      <c r="AV247" s="54"/>
      <c r="AW247" s="54"/>
      <c r="AX247" s="54"/>
      <c r="AY247" s="54"/>
      <c r="AZ247" s="54"/>
      <c r="BA247" s="42">
        <f t="shared" si="13"/>
        <v>1435</v>
      </c>
      <c r="BB247" s="55">
        <f t="shared" si="14"/>
        <v>1435</v>
      </c>
      <c r="BC247" s="56" t="str">
        <f t="shared" si="15"/>
        <v>INR  One Thousand Four Hundred &amp; Thirty Five  Only</v>
      </c>
      <c r="IA247" s="1">
        <v>15.43</v>
      </c>
      <c r="IB247" s="1" t="s">
        <v>251</v>
      </c>
      <c r="IC247" s="1" t="s">
        <v>527</v>
      </c>
      <c r="ID247" s="1">
        <v>5</v>
      </c>
      <c r="IE247" s="3" t="s">
        <v>65</v>
      </c>
    </row>
    <row r="248" spans="1:239" ht="57">
      <c r="A248" s="66">
        <v>15.44</v>
      </c>
      <c r="B248" s="67" t="s">
        <v>353</v>
      </c>
      <c r="C248" s="39" t="s">
        <v>528</v>
      </c>
      <c r="D248" s="68">
        <v>13</v>
      </c>
      <c r="E248" s="69" t="s">
        <v>73</v>
      </c>
      <c r="F248" s="70">
        <v>135.16</v>
      </c>
      <c r="G248" s="40"/>
      <c r="H248" s="24"/>
      <c r="I248" s="47" t="s">
        <v>38</v>
      </c>
      <c r="J248" s="48">
        <f t="shared" si="12"/>
        <v>1</v>
      </c>
      <c r="K248" s="24" t="s">
        <v>39</v>
      </c>
      <c r="L248" s="24" t="s">
        <v>4</v>
      </c>
      <c r="M248" s="41"/>
      <c r="N248" s="24"/>
      <c r="O248" s="24"/>
      <c r="P248" s="46"/>
      <c r="Q248" s="24"/>
      <c r="R248" s="24"/>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c r="AY248" s="46"/>
      <c r="AZ248" s="59"/>
      <c r="BA248" s="42">
        <f>ROUND(total_amount_ba($B$2,$D$2,D248,F248,J248,K248,M248),0)</f>
        <v>1757</v>
      </c>
      <c r="BB248" s="60">
        <f>BA248+SUM(N248:AZ248)</f>
        <v>1757</v>
      </c>
      <c r="BC248" s="56" t="str">
        <f>SpellNumber(L248,BB248)</f>
        <v>INR  One Thousand Seven Hundred &amp; Fifty Seven  Only</v>
      </c>
      <c r="IA248" s="1">
        <v>15.44</v>
      </c>
      <c r="IB248" s="1" t="s">
        <v>353</v>
      </c>
      <c r="IC248" s="1" t="s">
        <v>528</v>
      </c>
      <c r="ID248" s="1">
        <v>13</v>
      </c>
      <c r="IE248" s="3" t="s">
        <v>73</v>
      </c>
    </row>
    <row r="249" spans="1:237" ht="15.75">
      <c r="A249" s="66">
        <v>16</v>
      </c>
      <c r="B249" s="67" t="s">
        <v>354</v>
      </c>
      <c r="C249" s="39" t="s">
        <v>529</v>
      </c>
      <c r="D249" s="79"/>
      <c r="E249" s="80"/>
      <c r="F249" s="80"/>
      <c r="G249" s="80"/>
      <c r="H249" s="80"/>
      <c r="I249" s="80"/>
      <c r="J249" s="80"/>
      <c r="K249" s="80"/>
      <c r="L249" s="80"/>
      <c r="M249" s="80"/>
      <c r="N249" s="80"/>
      <c r="O249" s="80"/>
      <c r="P249" s="80"/>
      <c r="Q249" s="80"/>
      <c r="R249" s="80"/>
      <c r="S249" s="80"/>
      <c r="T249" s="80"/>
      <c r="U249" s="80"/>
      <c r="V249" s="80"/>
      <c r="W249" s="80"/>
      <c r="X249" s="80"/>
      <c r="Y249" s="80"/>
      <c r="Z249" s="80"/>
      <c r="AA249" s="80"/>
      <c r="AB249" s="80"/>
      <c r="AC249" s="80"/>
      <c r="AD249" s="80"/>
      <c r="AE249" s="80"/>
      <c r="AF249" s="80"/>
      <c r="AG249" s="80"/>
      <c r="AH249" s="80"/>
      <c r="AI249" s="80"/>
      <c r="AJ249" s="80"/>
      <c r="AK249" s="80"/>
      <c r="AL249" s="80"/>
      <c r="AM249" s="80"/>
      <c r="AN249" s="80"/>
      <c r="AO249" s="80"/>
      <c r="AP249" s="80"/>
      <c r="AQ249" s="80"/>
      <c r="AR249" s="80"/>
      <c r="AS249" s="80"/>
      <c r="AT249" s="80"/>
      <c r="AU249" s="80"/>
      <c r="AV249" s="80"/>
      <c r="AW249" s="80"/>
      <c r="AX249" s="80"/>
      <c r="AY249" s="80"/>
      <c r="AZ249" s="80"/>
      <c r="BA249" s="80"/>
      <c r="BB249" s="80"/>
      <c r="BC249" s="81"/>
      <c r="IA249" s="1">
        <v>16</v>
      </c>
      <c r="IB249" s="1" t="s">
        <v>354</v>
      </c>
      <c r="IC249" s="1" t="s">
        <v>529</v>
      </c>
    </row>
    <row r="250" spans="1:237" ht="128.25">
      <c r="A250" s="70">
        <v>16.01</v>
      </c>
      <c r="B250" s="67" t="s">
        <v>355</v>
      </c>
      <c r="C250" s="39" t="s">
        <v>530</v>
      </c>
      <c r="D250" s="79"/>
      <c r="E250" s="80"/>
      <c r="F250" s="80"/>
      <c r="G250" s="80"/>
      <c r="H250" s="80"/>
      <c r="I250" s="80"/>
      <c r="J250" s="80"/>
      <c r="K250" s="80"/>
      <c r="L250" s="80"/>
      <c r="M250" s="80"/>
      <c r="N250" s="80"/>
      <c r="O250" s="80"/>
      <c r="P250" s="80"/>
      <c r="Q250" s="80"/>
      <c r="R250" s="80"/>
      <c r="S250" s="80"/>
      <c r="T250" s="80"/>
      <c r="U250" s="80"/>
      <c r="V250" s="80"/>
      <c r="W250" s="80"/>
      <c r="X250" s="80"/>
      <c r="Y250" s="80"/>
      <c r="Z250" s="80"/>
      <c r="AA250" s="80"/>
      <c r="AB250" s="80"/>
      <c r="AC250" s="80"/>
      <c r="AD250" s="80"/>
      <c r="AE250" s="80"/>
      <c r="AF250" s="80"/>
      <c r="AG250" s="80"/>
      <c r="AH250" s="80"/>
      <c r="AI250" s="80"/>
      <c r="AJ250" s="80"/>
      <c r="AK250" s="80"/>
      <c r="AL250" s="80"/>
      <c r="AM250" s="80"/>
      <c r="AN250" s="80"/>
      <c r="AO250" s="80"/>
      <c r="AP250" s="80"/>
      <c r="AQ250" s="80"/>
      <c r="AR250" s="80"/>
      <c r="AS250" s="80"/>
      <c r="AT250" s="80"/>
      <c r="AU250" s="80"/>
      <c r="AV250" s="80"/>
      <c r="AW250" s="80"/>
      <c r="AX250" s="80"/>
      <c r="AY250" s="80"/>
      <c r="AZ250" s="80"/>
      <c r="BA250" s="80"/>
      <c r="BB250" s="80"/>
      <c r="BC250" s="81"/>
      <c r="IA250" s="1">
        <v>16.01</v>
      </c>
      <c r="IB250" s="1" t="s">
        <v>355</v>
      </c>
      <c r="IC250" s="1" t="s">
        <v>530</v>
      </c>
    </row>
    <row r="251" spans="1:237" ht="15.75">
      <c r="A251" s="66">
        <v>16.02</v>
      </c>
      <c r="B251" s="71" t="s">
        <v>356</v>
      </c>
      <c r="C251" s="39" t="s">
        <v>531</v>
      </c>
      <c r="D251" s="79"/>
      <c r="E251" s="80"/>
      <c r="F251" s="80"/>
      <c r="G251" s="80"/>
      <c r="H251" s="80"/>
      <c r="I251" s="80"/>
      <c r="J251" s="80"/>
      <c r="K251" s="80"/>
      <c r="L251" s="80"/>
      <c r="M251" s="80"/>
      <c r="N251" s="80"/>
      <c r="O251" s="80"/>
      <c r="P251" s="80"/>
      <c r="Q251" s="80"/>
      <c r="R251" s="80"/>
      <c r="S251" s="80"/>
      <c r="T251" s="80"/>
      <c r="U251" s="80"/>
      <c r="V251" s="80"/>
      <c r="W251" s="80"/>
      <c r="X251" s="80"/>
      <c r="Y251" s="80"/>
      <c r="Z251" s="80"/>
      <c r="AA251" s="80"/>
      <c r="AB251" s="80"/>
      <c r="AC251" s="80"/>
      <c r="AD251" s="80"/>
      <c r="AE251" s="80"/>
      <c r="AF251" s="80"/>
      <c r="AG251" s="80"/>
      <c r="AH251" s="80"/>
      <c r="AI251" s="80"/>
      <c r="AJ251" s="80"/>
      <c r="AK251" s="80"/>
      <c r="AL251" s="80"/>
      <c r="AM251" s="80"/>
      <c r="AN251" s="80"/>
      <c r="AO251" s="80"/>
      <c r="AP251" s="80"/>
      <c r="AQ251" s="80"/>
      <c r="AR251" s="80"/>
      <c r="AS251" s="80"/>
      <c r="AT251" s="80"/>
      <c r="AU251" s="80"/>
      <c r="AV251" s="80"/>
      <c r="AW251" s="80"/>
      <c r="AX251" s="80"/>
      <c r="AY251" s="80"/>
      <c r="AZ251" s="80"/>
      <c r="BA251" s="80"/>
      <c r="BB251" s="80"/>
      <c r="BC251" s="81"/>
      <c r="IA251" s="1">
        <v>16.02</v>
      </c>
      <c r="IB251" s="1" t="s">
        <v>356</v>
      </c>
      <c r="IC251" s="1" t="s">
        <v>531</v>
      </c>
    </row>
    <row r="252" spans="1:239" ht="42.75">
      <c r="A252" s="66">
        <v>16.03</v>
      </c>
      <c r="B252" s="71" t="s">
        <v>357</v>
      </c>
      <c r="C252" s="39" t="s">
        <v>532</v>
      </c>
      <c r="D252" s="68">
        <v>1</v>
      </c>
      <c r="E252" s="69" t="s">
        <v>65</v>
      </c>
      <c r="F252" s="70">
        <v>2022.79</v>
      </c>
      <c r="G252" s="40"/>
      <c r="H252" s="24"/>
      <c r="I252" s="47" t="s">
        <v>38</v>
      </c>
      <c r="J252" s="48">
        <f t="shared" si="12"/>
        <v>1</v>
      </c>
      <c r="K252" s="24" t="s">
        <v>39</v>
      </c>
      <c r="L252" s="24" t="s">
        <v>4</v>
      </c>
      <c r="M252" s="41"/>
      <c r="N252" s="24"/>
      <c r="O252" s="24"/>
      <c r="P252" s="46"/>
      <c r="Q252" s="24"/>
      <c r="R252" s="24"/>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59"/>
      <c r="BA252" s="42">
        <f>ROUND(total_amount_ba($B$2,$D$2,D252,F252,J252,K252,M252),0)</f>
        <v>2023</v>
      </c>
      <c r="BB252" s="60">
        <f>BA252+SUM(N252:AZ252)</f>
        <v>2023</v>
      </c>
      <c r="BC252" s="56" t="str">
        <f>SpellNumber(L252,BB252)</f>
        <v>INR  Two Thousand  &amp;Twenty Three  Only</v>
      </c>
      <c r="IA252" s="1">
        <v>16.03</v>
      </c>
      <c r="IB252" s="1" t="s">
        <v>357</v>
      </c>
      <c r="IC252" s="1" t="s">
        <v>532</v>
      </c>
      <c r="ID252" s="1">
        <v>1</v>
      </c>
      <c r="IE252" s="3" t="s">
        <v>65</v>
      </c>
    </row>
    <row r="253" spans="1:237" ht="171">
      <c r="A253" s="70">
        <v>16.04</v>
      </c>
      <c r="B253" s="67" t="s">
        <v>358</v>
      </c>
      <c r="C253" s="39" t="s">
        <v>533</v>
      </c>
      <c r="D253" s="79"/>
      <c r="E253" s="80"/>
      <c r="F253" s="80"/>
      <c r="G253" s="80"/>
      <c r="H253" s="80"/>
      <c r="I253" s="80"/>
      <c r="J253" s="80"/>
      <c r="K253" s="80"/>
      <c r="L253" s="80"/>
      <c r="M253" s="80"/>
      <c r="N253" s="80"/>
      <c r="O253" s="80"/>
      <c r="P253" s="80"/>
      <c r="Q253" s="80"/>
      <c r="R253" s="80"/>
      <c r="S253" s="80"/>
      <c r="T253" s="80"/>
      <c r="U253" s="80"/>
      <c r="V253" s="80"/>
      <c r="W253" s="80"/>
      <c r="X253" s="80"/>
      <c r="Y253" s="80"/>
      <c r="Z253" s="80"/>
      <c r="AA253" s="80"/>
      <c r="AB253" s="80"/>
      <c r="AC253" s="80"/>
      <c r="AD253" s="80"/>
      <c r="AE253" s="80"/>
      <c r="AF253" s="80"/>
      <c r="AG253" s="80"/>
      <c r="AH253" s="80"/>
      <c r="AI253" s="80"/>
      <c r="AJ253" s="80"/>
      <c r="AK253" s="80"/>
      <c r="AL253" s="80"/>
      <c r="AM253" s="80"/>
      <c r="AN253" s="80"/>
      <c r="AO253" s="80"/>
      <c r="AP253" s="80"/>
      <c r="AQ253" s="80"/>
      <c r="AR253" s="80"/>
      <c r="AS253" s="80"/>
      <c r="AT253" s="80"/>
      <c r="AU253" s="80"/>
      <c r="AV253" s="80"/>
      <c r="AW253" s="80"/>
      <c r="AX253" s="80"/>
      <c r="AY253" s="80"/>
      <c r="AZ253" s="80"/>
      <c r="BA253" s="80"/>
      <c r="BB253" s="80"/>
      <c r="BC253" s="81"/>
      <c r="IA253" s="1">
        <v>16.04</v>
      </c>
      <c r="IB253" s="1" t="s">
        <v>358</v>
      </c>
      <c r="IC253" s="1" t="s">
        <v>533</v>
      </c>
    </row>
    <row r="254" spans="1:239" ht="28.5">
      <c r="A254" s="66">
        <v>16.05</v>
      </c>
      <c r="B254" s="67" t="s">
        <v>359</v>
      </c>
      <c r="C254" s="39" t="s">
        <v>534</v>
      </c>
      <c r="D254" s="68">
        <v>1</v>
      </c>
      <c r="E254" s="69" t="s">
        <v>65</v>
      </c>
      <c r="F254" s="70">
        <v>546.69</v>
      </c>
      <c r="G254" s="40"/>
      <c r="H254" s="24"/>
      <c r="I254" s="47" t="s">
        <v>38</v>
      </c>
      <c r="J254" s="48">
        <f t="shared" si="12"/>
        <v>1</v>
      </c>
      <c r="K254" s="24" t="s">
        <v>39</v>
      </c>
      <c r="L254" s="24" t="s">
        <v>4</v>
      </c>
      <c r="M254" s="41"/>
      <c r="N254" s="24"/>
      <c r="O254" s="24"/>
      <c r="P254" s="46"/>
      <c r="Q254" s="24"/>
      <c r="R254" s="24"/>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59"/>
      <c r="BA254" s="42">
        <f>ROUND(total_amount_ba($B$2,$D$2,D254,F254,J254,K254,M254),0)</f>
        <v>547</v>
      </c>
      <c r="BB254" s="60">
        <f>BA254+SUM(N254:AZ254)</f>
        <v>547</v>
      </c>
      <c r="BC254" s="56" t="str">
        <f>SpellNumber(L254,BB254)</f>
        <v>INR  Five Hundred &amp; Forty Seven  Only</v>
      </c>
      <c r="IA254" s="1">
        <v>16.05</v>
      </c>
      <c r="IB254" s="1" t="s">
        <v>359</v>
      </c>
      <c r="IC254" s="1" t="s">
        <v>534</v>
      </c>
      <c r="ID254" s="1">
        <v>1</v>
      </c>
      <c r="IE254" s="3" t="s">
        <v>65</v>
      </c>
    </row>
    <row r="255" spans="1:237" ht="28.5">
      <c r="A255" s="66">
        <v>17</v>
      </c>
      <c r="B255" s="67" t="s">
        <v>360</v>
      </c>
      <c r="C255" s="39" t="s">
        <v>535</v>
      </c>
      <c r="D255" s="79"/>
      <c r="E255" s="80"/>
      <c r="F255" s="80"/>
      <c r="G255" s="80"/>
      <c r="H255" s="80"/>
      <c r="I255" s="80"/>
      <c r="J255" s="80"/>
      <c r="K255" s="80"/>
      <c r="L255" s="80"/>
      <c r="M255" s="80"/>
      <c r="N255" s="80"/>
      <c r="O255" s="80"/>
      <c r="P255" s="80"/>
      <c r="Q255" s="80"/>
      <c r="R255" s="80"/>
      <c r="S255" s="80"/>
      <c r="T255" s="80"/>
      <c r="U255" s="80"/>
      <c r="V255" s="80"/>
      <c r="W255" s="80"/>
      <c r="X255" s="80"/>
      <c r="Y255" s="80"/>
      <c r="Z255" s="80"/>
      <c r="AA255" s="80"/>
      <c r="AB255" s="80"/>
      <c r="AC255" s="80"/>
      <c r="AD255" s="80"/>
      <c r="AE255" s="80"/>
      <c r="AF255" s="80"/>
      <c r="AG255" s="80"/>
      <c r="AH255" s="80"/>
      <c r="AI255" s="80"/>
      <c r="AJ255" s="80"/>
      <c r="AK255" s="80"/>
      <c r="AL255" s="80"/>
      <c r="AM255" s="80"/>
      <c r="AN255" s="80"/>
      <c r="AO255" s="80"/>
      <c r="AP255" s="80"/>
      <c r="AQ255" s="80"/>
      <c r="AR255" s="80"/>
      <c r="AS255" s="80"/>
      <c r="AT255" s="80"/>
      <c r="AU255" s="80"/>
      <c r="AV255" s="80"/>
      <c r="AW255" s="80"/>
      <c r="AX255" s="80"/>
      <c r="AY255" s="80"/>
      <c r="AZ255" s="80"/>
      <c r="BA255" s="80"/>
      <c r="BB255" s="80"/>
      <c r="BC255" s="81"/>
      <c r="IA255" s="1">
        <v>17</v>
      </c>
      <c r="IB255" s="1" t="s">
        <v>360</v>
      </c>
      <c r="IC255" s="1" t="s">
        <v>535</v>
      </c>
    </row>
    <row r="256" spans="1:237" ht="85.5">
      <c r="A256" s="70">
        <v>17.01</v>
      </c>
      <c r="B256" s="67" t="s">
        <v>361</v>
      </c>
      <c r="C256" s="39" t="s">
        <v>536</v>
      </c>
      <c r="D256" s="79"/>
      <c r="E256" s="80"/>
      <c r="F256" s="80"/>
      <c r="G256" s="80"/>
      <c r="H256" s="80"/>
      <c r="I256" s="80"/>
      <c r="J256" s="80"/>
      <c r="K256" s="80"/>
      <c r="L256" s="80"/>
      <c r="M256" s="80"/>
      <c r="N256" s="80"/>
      <c r="O256" s="80"/>
      <c r="P256" s="80"/>
      <c r="Q256" s="80"/>
      <c r="R256" s="80"/>
      <c r="S256" s="80"/>
      <c r="T256" s="80"/>
      <c r="U256" s="80"/>
      <c r="V256" s="80"/>
      <c r="W256" s="80"/>
      <c r="X256" s="80"/>
      <c r="Y256" s="80"/>
      <c r="Z256" s="80"/>
      <c r="AA256" s="80"/>
      <c r="AB256" s="80"/>
      <c r="AC256" s="80"/>
      <c r="AD256" s="80"/>
      <c r="AE256" s="80"/>
      <c r="AF256" s="80"/>
      <c r="AG256" s="80"/>
      <c r="AH256" s="80"/>
      <c r="AI256" s="80"/>
      <c r="AJ256" s="80"/>
      <c r="AK256" s="80"/>
      <c r="AL256" s="80"/>
      <c r="AM256" s="80"/>
      <c r="AN256" s="80"/>
      <c r="AO256" s="80"/>
      <c r="AP256" s="80"/>
      <c r="AQ256" s="80"/>
      <c r="AR256" s="80"/>
      <c r="AS256" s="80"/>
      <c r="AT256" s="80"/>
      <c r="AU256" s="80"/>
      <c r="AV256" s="80"/>
      <c r="AW256" s="80"/>
      <c r="AX256" s="80"/>
      <c r="AY256" s="80"/>
      <c r="AZ256" s="80"/>
      <c r="BA256" s="80"/>
      <c r="BB256" s="80"/>
      <c r="BC256" s="81"/>
      <c r="IA256" s="1">
        <v>17.01</v>
      </c>
      <c r="IB256" s="1" t="s">
        <v>361</v>
      </c>
      <c r="IC256" s="1" t="s">
        <v>536</v>
      </c>
    </row>
    <row r="257" spans="1:239" ht="42.75">
      <c r="A257" s="66">
        <v>17.02</v>
      </c>
      <c r="B257" s="71" t="s">
        <v>362</v>
      </c>
      <c r="C257" s="39" t="s">
        <v>537</v>
      </c>
      <c r="D257" s="68">
        <v>1.1</v>
      </c>
      <c r="E257" s="69" t="s">
        <v>52</v>
      </c>
      <c r="F257" s="70">
        <v>340.64</v>
      </c>
      <c r="G257" s="40"/>
      <c r="H257" s="24"/>
      <c r="I257" s="47" t="s">
        <v>38</v>
      </c>
      <c r="J257" s="48">
        <f t="shared" si="12"/>
        <v>1</v>
      </c>
      <c r="K257" s="24" t="s">
        <v>39</v>
      </c>
      <c r="L257" s="24" t="s">
        <v>4</v>
      </c>
      <c r="M257" s="41"/>
      <c r="N257" s="24"/>
      <c r="O257" s="24"/>
      <c r="P257" s="46"/>
      <c r="Q257" s="24"/>
      <c r="R257" s="24"/>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c r="AZ257" s="59"/>
      <c r="BA257" s="42">
        <f>ROUND(total_amount_ba($B$2,$D$2,D257,F257,J257,K257,M257),0)</f>
        <v>375</v>
      </c>
      <c r="BB257" s="60">
        <f>BA257+SUM(N257:AZ257)</f>
        <v>375</v>
      </c>
      <c r="BC257" s="56" t="str">
        <f>SpellNumber(L257,BB257)</f>
        <v>INR  Three Hundred &amp; Seventy Five  Only</v>
      </c>
      <c r="IA257" s="1">
        <v>17.02</v>
      </c>
      <c r="IB257" s="1" t="s">
        <v>362</v>
      </c>
      <c r="IC257" s="1" t="s">
        <v>537</v>
      </c>
      <c r="ID257" s="1">
        <v>1.1</v>
      </c>
      <c r="IE257" s="3" t="s">
        <v>52</v>
      </c>
    </row>
    <row r="258" spans="1:237" ht="15.75">
      <c r="A258" s="66">
        <v>18</v>
      </c>
      <c r="B258" s="71" t="s">
        <v>84</v>
      </c>
      <c r="C258" s="39" t="s">
        <v>538</v>
      </c>
      <c r="D258" s="79"/>
      <c r="E258" s="80"/>
      <c r="F258" s="80"/>
      <c r="G258" s="80"/>
      <c r="H258" s="80"/>
      <c r="I258" s="80"/>
      <c r="J258" s="80"/>
      <c r="K258" s="80"/>
      <c r="L258" s="80"/>
      <c r="M258" s="80"/>
      <c r="N258" s="80"/>
      <c r="O258" s="80"/>
      <c r="P258" s="80"/>
      <c r="Q258" s="80"/>
      <c r="R258" s="80"/>
      <c r="S258" s="80"/>
      <c r="T258" s="80"/>
      <c r="U258" s="80"/>
      <c r="V258" s="80"/>
      <c r="W258" s="80"/>
      <c r="X258" s="80"/>
      <c r="Y258" s="80"/>
      <c r="Z258" s="80"/>
      <c r="AA258" s="80"/>
      <c r="AB258" s="80"/>
      <c r="AC258" s="80"/>
      <c r="AD258" s="80"/>
      <c r="AE258" s="80"/>
      <c r="AF258" s="80"/>
      <c r="AG258" s="80"/>
      <c r="AH258" s="80"/>
      <c r="AI258" s="80"/>
      <c r="AJ258" s="80"/>
      <c r="AK258" s="80"/>
      <c r="AL258" s="80"/>
      <c r="AM258" s="80"/>
      <c r="AN258" s="80"/>
      <c r="AO258" s="80"/>
      <c r="AP258" s="80"/>
      <c r="AQ258" s="80"/>
      <c r="AR258" s="80"/>
      <c r="AS258" s="80"/>
      <c r="AT258" s="80"/>
      <c r="AU258" s="80"/>
      <c r="AV258" s="80"/>
      <c r="AW258" s="80"/>
      <c r="AX258" s="80"/>
      <c r="AY258" s="80"/>
      <c r="AZ258" s="80"/>
      <c r="BA258" s="80"/>
      <c r="BB258" s="80"/>
      <c r="BC258" s="81"/>
      <c r="IA258" s="1">
        <v>18</v>
      </c>
      <c r="IB258" s="1" t="s">
        <v>84</v>
      </c>
      <c r="IC258" s="1" t="s">
        <v>538</v>
      </c>
    </row>
    <row r="259" spans="1:239" ht="409.5">
      <c r="A259" s="70">
        <v>18.01</v>
      </c>
      <c r="B259" s="67" t="s">
        <v>252</v>
      </c>
      <c r="C259" s="39" t="s">
        <v>539</v>
      </c>
      <c r="D259" s="68">
        <v>4.2</v>
      </c>
      <c r="E259" s="69" t="s">
        <v>260</v>
      </c>
      <c r="F259" s="70">
        <v>4942.04</v>
      </c>
      <c r="G259" s="40"/>
      <c r="H259" s="24"/>
      <c r="I259" s="47" t="s">
        <v>38</v>
      </c>
      <c r="J259" s="48">
        <f t="shared" si="12"/>
        <v>1</v>
      </c>
      <c r="K259" s="24" t="s">
        <v>39</v>
      </c>
      <c r="L259" s="24" t="s">
        <v>4</v>
      </c>
      <c r="M259" s="41"/>
      <c r="N259" s="24"/>
      <c r="O259" s="24"/>
      <c r="P259" s="46"/>
      <c r="Q259" s="24"/>
      <c r="R259" s="24"/>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59"/>
      <c r="BA259" s="42">
        <f>ROUND(total_amount_ba($B$2,$D$2,D259,F259,J259,K259,M259),0)</f>
        <v>20757</v>
      </c>
      <c r="BB259" s="60">
        <f>BA259+SUM(N259:AZ259)</f>
        <v>20757</v>
      </c>
      <c r="BC259" s="56" t="str">
        <f>SpellNumber(L259,BB259)</f>
        <v>INR  Twenty Thousand Seven Hundred &amp; Fifty Seven  Only</v>
      </c>
      <c r="IA259" s="1">
        <v>18.01</v>
      </c>
      <c r="IB259" s="84" t="s">
        <v>252</v>
      </c>
      <c r="IC259" s="1" t="s">
        <v>539</v>
      </c>
      <c r="ID259" s="1">
        <v>4.2</v>
      </c>
      <c r="IE259" s="3" t="s">
        <v>260</v>
      </c>
    </row>
    <row r="260" spans="1:239" ht="71.25">
      <c r="A260" s="66">
        <v>18.02</v>
      </c>
      <c r="B260" s="67" t="s">
        <v>253</v>
      </c>
      <c r="C260" s="39" t="s">
        <v>540</v>
      </c>
      <c r="D260" s="68">
        <v>3</v>
      </c>
      <c r="E260" s="69" t="s">
        <v>261</v>
      </c>
      <c r="F260" s="70">
        <v>422.32</v>
      </c>
      <c r="G260" s="40"/>
      <c r="H260" s="24"/>
      <c r="I260" s="47" t="s">
        <v>38</v>
      </c>
      <c r="J260" s="48">
        <f t="shared" si="12"/>
        <v>1</v>
      </c>
      <c r="K260" s="24" t="s">
        <v>39</v>
      </c>
      <c r="L260" s="24" t="s">
        <v>4</v>
      </c>
      <c r="M260" s="41"/>
      <c r="N260" s="24"/>
      <c r="O260" s="24"/>
      <c r="P260" s="46"/>
      <c r="Q260" s="24"/>
      <c r="R260" s="24"/>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59"/>
      <c r="BA260" s="42">
        <f>ROUND(total_amount_ba($B$2,$D$2,D260,F260,J260,K260,M260),0)</f>
        <v>1267</v>
      </c>
      <c r="BB260" s="60">
        <f>BA260+SUM(N260:AZ260)</f>
        <v>1267</v>
      </c>
      <c r="BC260" s="56" t="str">
        <f>SpellNumber(L260,BB260)</f>
        <v>INR  One Thousand Two Hundred &amp; Sixty Seven  Only</v>
      </c>
      <c r="IA260" s="1">
        <v>18.02</v>
      </c>
      <c r="IB260" s="1" t="s">
        <v>253</v>
      </c>
      <c r="IC260" s="1" t="s">
        <v>540</v>
      </c>
      <c r="ID260" s="1">
        <v>3</v>
      </c>
      <c r="IE260" s="3" t="s">
        <v>261</v>
      </c>
    </row>
    <row r="261" spans="1:239" ht="57">
      <c r="A261" s="66">
        <v>18.03</v>
      </c>
      <c r="B261" s="67" t="s">
        <v>363</v>
      </c>
      <c r="C261" s="39" t="s">
        <v>541</v>
      </c>
      <c r="D261" s="68">
        <v>1</v>
      </c>
      <c r="E261" s="69" t="s">
        <v>261</v>
      </c>
      <c r="F261" s="70">
        <v>555.01</v>
      </c>
      <c r="G261" s="40"/>
      <c r="H261" s="24"/>
      <c r="I261" s="47" t="s">
        <v>38</v>
      </c>
      <c r="J261" s="48">
        <f t="shared" si="12"/>
        <v>1</v>
      </c>
      <c r="K261" s="24" t="s">
        <v>39</v>
      </c>
      <c r="L261" s="24" t="s">
        <v>4</v>
      </c>
      <c r="M261" s="41"/>
      <c r="N261" s="24"/>
      <c r="O261" s="24"/>
      <c r="P261" s="46"/>
      <c r="Q261" s="24"/>
      <c r="R261" s="24"/>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c r="AS261" s="46"/>
      <c r="AT261" s="46"/>
      <c r="AU261" s="46"/>
      <c r="AV261" s="46"/>
      <c r="AW261" s="46"/>
      <c r="AX261" s="46"/>
      <c r="AY261" s="46"/>
      <c r="AZ261" s="59"/>
      <c r="BA261" s="42">
        <f>ROUND(total_amount_ba($B$2,$D$2,D261,F261,J261,K261,M261),0)</f>
        <v>555</v>
      </c>
      <c r="BB261" s="60">
        <f>BA261+SUM(N261:AZ261)</f>
        <v>555</v>
      </c>
      <c r="BC261" s="56" t="str">
        <f>SpellNumber(L261,BB261)</f>
        <v>INR  Five Hundred &amp; Fifty Five  Only</v>
      </c>
      <c r="IA261" s="1">
        <v>18.03</v>
      </c>
      <c r="IB261" s="1" t="s">
        <v>363</v>
      </c>
      <c r="IC261" s="1" t="s">
        <v>541</v>
      </c>
      <c r="ID261" s="1">
        <v>1</v>
      </c>
      <c r="IE261" s="3" t="s">
        <v>261</v>
      </c>
    </row>
    <row r="262" spans="1:239" ht="57">
      <c r="A262" s="70">
        <v>18.04</v>
      </c>
      <c r="B262" s="67" t="s">
        <v>254</v>
      </c>
      <c r="C262" s="39" t="s">
        <v>542</v>
      </c>
      <c r="D262" s="68">
        <v>11</v>
      </c>
      <c r="E262" s="69" t="s">
        <v>261</v>
      </c>
      <c r="F262" s="70">
        <v>58.65</v>
      </c>
      <c r="G262" s="40"/>
      <c r="H262" s="24"/>
      <c r="I262" s="47" t="s">
        <v>38</v>
      </c>
      <c r="J262" s="48">
        <f t="shared" si="12"/>
        <v>1</v>
      </c>
      <c r="K262" s="24" t="s">
        <v>39</v>
      </c>
      <c r="L262" s="24" t="s">
        <v>4</v>
      </c>
      <c r="M262" s="41"/>
      <c r="N262" s="24"/>
      <c r="O262" s="24"/>
      <c r="P262" s="46"/>
      <c r="Q262" s="24"/>
      <c r="R262" s="24"/>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c r="AY262" s="46"/>
      <c r="AZ262" s="59"/>
      <c r="BA262" s="42">
        <f>ROUND(total_amount_ba($B$2,$D$2,D262,F262,J262,K262,M262),0)</f>
        <v>645</v>
      </c>
      <c r="BB262" s="60">
        <f>BA262+SUM(N262:AZ262)</f>
        <v>645</v>
      </c>
      <c r="BC262" s="56" t="str">
        <f>SpellNumber(L262,BB262)</f>
        <v>INR  Six Hundred &amp; Forty Five  Only</v>
      </c>
      <c r="IA262" s="1">
        <v>18.04</v>
      </c>
      <c r="IB262" s="1" t="s">
        <v>254</v>
      </c>
      <c r="IC262" s="1" t="s">
        <v>542</v>
      </c>
      <c r="ID262" s="1">
        <v>11</v>
      </c>
      <c r="IE262" s="3" t="s">
        <v>261</v>
      </c>
    </row>
    <row r="263" spans="1:239" ht="28.5">
      <c r="A263" s="66">
        <v>18.05</v>
      </c>
      <c r="B263" s="71" t="s">
        <v>255</v>
      </c>
      <c r="C263" s="39" t="s">
        <v>543</v>
      </c>
      <c r="D263" s="68">
        <v>25</v>
      </c>
      <c r="E263" s="69" t="s">
        <v>261</v>
      </c>
      <c r="F263" s="70">
        <v>29.32</v>
      </c>
      <c r="G263" s="40"/>
      <c r="H263" s="24"/>
      <c r="I263" s="47" t="s">
        <v>38</v>
      </c>
      <c r="J263" s="48">
        <f t="shared" si="12"/>
        <v>1</v>
      </c>
      <c r="K263" s="24" t="s">
        <v>39</v>
      </c>
      <c r="L263" s="24" t="s">
        <v>4</v>
      </c>
      <c r="M263" s="41"/>
      <c r="N263" s="24"/>
      <c r="O263" s="24"/>
      <c r="P263" s="46"/>
      <c r="Q263" s="24"/>
      <c r="R263" s="24"/>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c r="AY263" s="46"/>
      <c r="AZ263" s="59"/>
      <c r="BA263" s="42">
        <f>ROUND(total_amount_ba($B$2,$D$2,D263,F263,J263,K263,M263),0)</f>
        <v>733</v>
      </c>
      <c r="BB263" s="60">
        <f>BA263+SUM(N263:AZ263)</f>
        <v>733</v>
      </c>
      <c r="BC263" s="56" t="str">
        <f>SpellNumber(L263,BB263)</f>
        <v>INR  Seven Hundred &amp; Thirty Three  Only</v>
      </c>
      <c r="IA263" s="1">
        <v>18.05</v>
      </c>
      <c r="IB263" s="1" t="s">
        <v>255</v>
      </c>
      <c r="IC263" s="1" t="s">
        <v>543</v>
      </c>
      <c r="ID263" s="1">
        <v>25</v>
      </c>
      <c r="IE263" s="3" t="s">
        <v>261</v>
      </c>
    </row>
    <row r="264" spans="1:239" ht="57">
      <c r="A264" s="66">
        <v>18.06</v>
      </c>
      <c r="B264" s="71" t="s">
        <v>256</v>
      </c>
      <c r="C264" s="39" t="s">
        <v>544</v>
      </c>
      <c r="D264" s="68">
        <v>3</v>
      </c>
      <c r="E264" s="69" t="s">
        <v>261</v>
      </c>
      <c r="F264" s="70">
        <v>504.43</v>
      </c>
      <c r="G264" s="40"/>
      <c r="H264" s="24"/>
      <c r="I264" s="47" t="s">
        <v>38</v>
      </c>
      <c r="J264" s="48">
        <f t="shared" si="12"/>
        <v>1</v>
      </c>
      <c r="K264" s="24" t="s">
        <v>39</v>
      </c>
      <c r="L264" s="24" t="s">
        <v>4</v>
      </c>
      <c r="M264" s="41"/>
      <c r="N264" s="24"/>
      <c r="O264" s="24"/>
      <c r="P264" s="46"/>
      <c r="Q264" s="24"/>
      <c r="R264" s="24"/>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59"/>
      <c r="BA264" s="42">
        <f>ROUND(total_amount_ba($B$2,$D$2,D264,F264,J264,K264,M264),0)</f>
        <v>1513</v>
      </c>
      <c r="BB264" s="60">
        <f>BA264+SUM(N264:AZ264)</f>
        <v>1513</v>
      </c>
      <c r="BC264" s="56" t="str">
        <f>SpellNumber(L264,BB264)</f>
        <v>INR  One Thousand Five Hundred &amp; Thirteen  Only</v>
      </c>
      <c r="IA264" s="1">
        <v>18.06</v>
      </c>
      <c r="IB264" s="1" t="s">
        <v>256</v>
      </c>
      <c r="IC264" s="1" t="s">
        <v>544</v>
      </c>
      <c r="ID264" s="1">
        <v>3</v>
      </c>
      <c r="IE264" s="3" t="s">
        <v>261</v>
      </c>
    </row>
    <row r="265" spans="1:239" ht="42.75">
      <c r="A265" s="70">
        <v>18.07</v>
      </c>
      <c r="B265" s="67" t="s">
        <v>257</v>
      </c>
      <c r="C265" s="39" t="s">
        <v>545</v>
      </c>
      <c r="D265" s="68">
        <v>3</v>
      </c>
      <c r="E265" s="69" t="s">
        <v>261</v>
      </c>
      <c r="F265" s="70">
        <v>281.45</v>
      </c>
      <c r="G265" s="40"/>
      <c r="H265" s="24"/>
      <c r="I265" s="47" t="s">
        <v>38</v>
      </c>
      <c r="J265" s="48">
        <f t="shared" si="12"/>
        <v>1</v>
      </c>
      <c r="K265" s="24" t="s">
        <v>39</v>
      </c>
      <c r="L265" s="24" t="s">
        <v>4</v>
      </c>
      <c r="M265" s="41"/>
      <c r="N265" s="24"/>
      <c r="O265" s="24"/>
      <c r="P265" s="46"/>
      <c r="Q265" s="24"/>
      <c r="R265" s="24"/>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59"/>
      <c r="BA265" s="42">
        <f>ROUND(total_amount_ba($B$2,$D$2,D265,F265,J265,K265,M265),0)</f>
        <v>844</v>
      </c>
      <c r="BB265" s="60">
        <f>BA265+SUM(N265:AZ265)</f>
        <v>844</v>
      </c>
      <c r="BC265" s="56" t="str">
        <f>SpellNumber(L265,BB265)</f>
        <v>INR  Eight Hundred &amp; Forty Four  Only</v>
      </c>
      <c r="IA265" s="1">
        <v>18.07</v>
      </c>
      <c r="IB265" s="1" t="s">
        <v>257</v>
      </c>
      <c r="IC265" s="1" t="s">
        <v>545</v>
      </c>
      <c r="ID265" s="1">
        <v>3</v>
      </c>
      <c r="IE265" s="3" t="s">
        <v>261</v>
      </c>
    </row>
    <row r="266" spans="1:239" ht="145.5" customHeight="1">
      <c r="A266" s="66">
        <v>18.08</v>
      </c>
      <c r="B266" s="67" t="s">
        <v>364</v>
      </c>
      <c r="C266" s="39" t="s">
        <v>546</v>
      </c>
      <c r="D266" s="68">
        <v>8.7</v>
      </c>
      <c r="E266" s="69" t="s">
        <v>120</v>
      </c>
      <c r="F266" s="70">
        <v>1972.2</v>
      </c>
      <c r="G266" s="40"/>
      <c r="H266" s="24"/>
      <c r="I266" s="47" t="s">
        <v>38</v>
      </c>
      <c r="J266" s="48">
        <f t="shared" si="12"/>
        <v>1</v>
      </c>
      <c r="K266" s="24" t="s">
        <v>39</v>
      </c>
      <c r="L266" s="24" t="s">
        <v>4</v>
      </c>
      <c r="M266" s="41"/>
      <c r="N266" s="24"/>
      <c r="O266" s="24"/>
      <c r="P266" s="46"/>
      <c r="Q266" s="24"/>
      <c r="R266" s="24"/>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59"/>
      <c r="BA266" s="42">
        <f>ROUND(total_amount_ba($B$2,$D$2,D266,F266,J266,K266,M266),0)</f>
        <v>17158</v>
      </c>
      <c r="BB266" s="60">
        <f>BA266+SUM(N266:AZ266)</f>
        <v>17158</v>
      </c>
      <c r="BC266" s="56" t="str">
        <f>SpellNumber(L266,BB266)</f>
        <v>INR  Seventeen Thousand One Hundred &amp; Fifty Eight  Only</v>
      </c>
      <c r="IA266" s="1">
        <v>18.08</v>
      </c>
      <c r="IB266" s="84" t="s">
        <v>364</v>
      </c>
      <c r="IC266" s="1" t="s">
        <v>546</v>
      </c>
      <c r="ID266" s="1">
        <v>8.7</v>
      </c>
      <c r="IE266" s="3" t="s">
        <v>120</v>
      </c>
    </row>
    <row r="267" spans="1:239" ht="42.75" customHeight="1">
      <c r="A267" s="66">
        <v>18.09</v>
      </c>
      <c r="B267" s="67" t="s">
        <v>258</v>
      </c>
      <c r="C267" s="39" t="s">
        <v>547</v>
      </c>
      <c r="D267" s="68">
        <v>3</v>
      </c>
      <c r="E267" s="69" t="s">
        <v>261</v>
      </c>
      <c r="F267" s="70">
        <v>2053.04</v>
      </c>
      <c r="G267" s="40"/>
      <c r="H267" s="24"/>
      <c r="I267" s="47" t="s">
        <v>38</v>
      </c>
      <c r="J267" s="48">
        <f t="shared" si="12"/>
        <v>1</v>
      </c>
      <c r="K267" s="24" t="s">
        <v>39</v>
      </c>
      <c r="L267" s="24" t="s">
        <v>4</v>
      </c>
      <c r="M267" s="41"/>
      <c r="N267" s="24"/>
      <c r="O267" s="24"/>
      <c r="P267" s="46"/>
      <c r="Q267" s="24"/>
      <c r="R267" s="24"/>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c r="AY267" s="46"/>
      <c r="AZ267" s="59"/>
      <c r="BA267" s="42">
        <f>ROUND(total_amount_ba($B$2,$D$2,D267,F267,J267,K267,M267),0)</f>
        <v>6159</v>
      </c>
      <c r="BB267" s="60">
        <f>BA267+SUM(N267:AZ267)</f>
        <v>6159</v>
      </c>
      <c r="BC267" s="56" t="str">
        <f>SpellNumber(L267,BB267)</f>
        <v>INR  Six Thousand One Hundred &amp; Fifty Nine  Only</v>
      </c>
      <c r="IA267" s="1">
        <v>18.09</v>
      </c>
      <c r="IB267" s="84" t="s">
        <v>258</v>
      </c>
      <c r="IC267" s="1" t="s">
        <v>547</v>
      </c>
      <c r="ID267" s="1">
        <v>3</v>
      </c>
      <c r="IE267" s="3" t="s">
        <v>261</v>
      </c>
    </row>
    <row r="268" spans="1:239" ht="409.5">
      <c r="A268" s="70">
        <v>18.1</v>
      </c>
      <c r="B268" s="67" t="s">
        <v>259</v>
      </c>
      <c r="C268" s="39" t="s">
        <v>548</v>
      </c>
      <c r="D268" s="68">
        <v>3</v>
      </c>
      <c r="E268" s="69" t="s">
        <v>261</v>
      </c>
      <c r="F268" s="70">
        <v>815.75</v>
      </c>
      <c r="G268" s="40"/>
      <c r="H268" s="24"/>
      <c r="I268" s="47" t="s">
        <v>38</v>
      </c>
      <c r="J268" s="48">
        <f t="shared" si="12"/>
        <v>1</v>
      </c>
      <c r="K268" s="24" t="s">
        <v>39</v>
      </c>
      <c r="L268" s="24" t="s">
        <v>4</v>
      </c>
      <c r="M268" s="41"/>
      <c r="N268" s="24"/>
      <c r="O268" s="24"/>
      <c r="P268" s="46"/>
      <c r="Q268" s="24"/>
      <c r="R268" s="24"/>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c r="AY268" s="46"/>
      <c r="AZ268" s="59"/>
      <c r="BA268" s="42">
        <f>ROUND(total_amount_ba($B$2,$D$2,D268,F268,J268,K268,M268),0)</f>
        <v>2447</v>
      </c>
      <c r="BB268" s="60">
        <f>BA268+SUM(N268:AZ268)</f>
        <v>2447</v>
      </c>
      <c r="BC268" s="56" t="str">
        <f>SpellNumber(L268,BB268)</f>
        <v>INR  Two Thousand Four Hundred &amp; Forty Seven  Only</v>
      </c>
      <c r="IA268" s="1">
        <v>18.1</v>
      </c>
      <c r="IB268" s="84" t="s">
        <v>259</v>
      </c>
      <c r="IC268" s="1" t="s">
        <v>548</v>
      </c>
      <c r="ID268" s="1">
        <v>3</v>
      </c>
      <c r="IE268" s="3" t="s">
        <v>261</v>
      </c>
    </row>
    <row r="269" spans="1:239" ht="195">
      <c r="A269" s="66">
        <v>18.11</v>
      </c>
      <c r="B269" s="71" t="s">
        <v>365</v>
      </c>
      <c r="C269" s="39" t="s">
        <v>549</v>
      </c>
      <c r="D269" s="68">
        <v>6</v>
      </c>
      <c r="E269" s="69" t="s">
        <v>65</v>
      </c>
      <c r="F269" s="70">
        <v>181.85</v>
      </c>
      <c r="G269" s="40"/>
      <c r="H269" s="24"/>
      <c r="I269" s="47" t="s">
        <v>38</v>
      </c>
      <c r="J269" s="48">
        <f t="shared" si="12"/>
        <v>1</v>
      </c>
      <c r="K269" s="24" t="s">
        <v>39</v>
      </c>
      <c r="L269" s="24" t="s">
        <v>4</v>
      </c>
      <c r="M269" s="41"/>
      <c r="N269" s="24"/>
      <c r="O269" s="24"/>
      <c r="P269" s="46"/>
      <c r="Q269" s="24"/>
      <c r="R269" s="24"/>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46"/>
      <c r="AS269" s="46"/>
      <c r="AT269" s="46"/>
      <c r="AU269" s="46"/>
      <c r="AV269" s="46"/>
      <c r="AW269" s="46"/>
      <c r="AX269" s="46"/>
      <c r="AY269" s="46"/>
      <c r="AZ269" s="59"/>
      <c r="BA269" s="42">
        <f>ROUND(total_amount_ba($B$2,$D$2,D269,F269,J269,K269,M269),0)</f>
        <v>1091</v>
      </c>
      <c r="BB269" s="60">
        <f>BA269+SUM(N269:AZ269)</f>
        <v>1091</v>
      </c>
      <c r="BC269" s="56" t="str">
        <f>SpellNumber(L269,BB269)</f>
        <v>INR  One Thousand  &amp;Ninety One  Only</v>
      </c>
      <c r="IA269" s="1">
        <v>18.11</v>
      </c>
      <c r="IB269" s="84" t="s">
        <v>365</v>
      </c>
      <c r="IC269" s="1" t="s">
        <v>549</v>
      </c>
      <c r="ID269" s="1">
        <v>6</v>
      </c>
      <c r="IE269" s="3" t="s">
        <v>65</v>
      </c>
    </row>
    <row r="270" spans="1:239" ht="255">
      <c r="A270" s="66">
        <v>18.12</v>
      </c>
      <c r="B270" s="71" t="s">
        <v>366</v>
      </c>
      <c r="C270" s="39" t="s">
        <v>550</v>
      </c>
      <c r="D270" s="68">
        <v>12</v>
      </c>
      <c r="E270" s="69" t="s">
        <v>65</v>
      </c>
      <c r="F270" s="70">
        <v>32.83</v>
      </c>
      <c r="G270" s="40"/>
      <c r="H270" s="24"/>
      <c r="I270" s="47" t="s">
        <v>38</v>
      </c>
      <c r="J270" s="48">
        <f t="shared" si="12"/>
        <v>1</v>
      </c>
      <c r="K270" s="24" t="s">
        <v>39</v>
      </c>
      <c r="L270" s="24" t="s">
        <v>4</v>
      </c>
      <c r="M270" s="41"/>
      <c r="N270" s="24"/>
      <c r="O270" s="24"/>
      <c r="P270" s="46"/>
      <c r="Q270" s="24"/>
      <c r="R270" s="24"/>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c r="AY270" s="46"/>
      <c r="AZ270" s="59"/>
      <c r="BA270" s="42">
        <f>ROUND(total_amount_ba($B$2,$D$2,D270,F270,J270,K270,M270),0)</f>
        <v>394</v>
      </c>
      <c r="BB270" s="60">
        <f>BA270+SUM(N270:AZ270)</f>
        <v>394</v>
      </c>
      <c r="BC270" s="56" t="str">
        <f>SpellNumber(L270,BB270)</f>
        <v>INR  Three Hundred &amp; Ninety Four  Only</v>
      </c>
      <c r="IA270" s="1">
        <v>18.12</v>
      </c>
      <c r="IB270" s="84" t="s">
        <v>366</v>
      </c>
      <c r="IC270" s="1" t="s">
        <v>550</v>
      </c>
      <c r="ID270" s="1">
        <v>12</v>
      </c>
      <c r="IE270" s="3" t="s">
        <v>65</v>
      </c>
    </row>
    <row r="271" spans="1:239" ht="99.75">
      <c r="A271" s="70">
        <v>18.13</v>
      </c>
      <c r="B271" s="67" t="s">
        <v>367</v>
      </c>
      <c r="C271" s="39" t="s">
        <v>551</v>
      </c>
      <c r="D271" s="68">
        <v>12.5</v>
      </c>
      <c r="E271" s="69" t="s">
        <v>120</v>
      </c>
      <c r="F271" s="70">
        <v>803.15</v>
      </c>
      <c r="G271" s="40"/>
      <c r="H271" s="24"/>
      <c r="I271" s="47" t="s">
        <v>38</v>
      </c>
      <c r="J271" s="48">
        <f t="shared" si="12"/>
        <v>1</v>
      </c>
      <c r="K271" s="24" t="s">
        <v>39</v>
      </c>
      <c r="L271" s="24" t="s">
        <v>4</v>
      </c>
      <c r="M271" s="41"/>
      <c r="N271" s="24"/>
      <c r="O271" s="24"/>
      <c r="P271" s="46"/>
      <c r="Q271" s="24"/>
      <c r="R271" s="24"/>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c r="AY271" s="46"/>
      <c r="AZ271" s="59"/>
      <c r="BA271" s="42">
        <f>ROUND(total_amount_ba($B$2,$D$2,D271,F271,J271,K271,M271),0)</f>
        <v>10039</v>
      </c>
      <c r="BB271" s="60">
        <f>BA271+SUM(N271:AZ271)</f>
        <v>10039</v>
      </c>
      <c r="BC271" s="56" t="str">
        <f>SpellNumber(L271,BB271)</f>
        <v>INR  Ten Thousand  &amp;Thirty Nine  Only</v>
      </c>
      <c r="IA271" s="1">
        <v>18.13</v>
      </c>
      <c r="IB271" s="1" t="s">
        <v>367</v>
      </c>
      <c r="IC271" s="1" t="s">
        <v>551</v>
      </c>
      <c r="ID271" s="1">
        <v>12.5</v>
      </c>
      <c r="IE271" s="3" t="s">
        <v>120</v>
      </c>
    </row>
    <row r="272" spans="1:239" ht="409.5">
      <c r="A272" s="66">
        <v>18.14</v>
      </c>
      <c r="B272" s="67" t="s">
        <v>368</v>
      </c>
      <c r="C272" s="39" t="s">
        <v>552</v>
      </c>
      <c r="D272" s="68">
        <v>1</v>
      </c>
      <c r="E272" s="69" t="s">
        <v>372</v>
      </c>
      <c r="F272" s="70">
        <v>156937.3</v>
      </c>
      <c r="G272" s="40"/>
      <c r="H272" s="24"/>
      <c r="I272" s="47" t="s">
        <v>38</v>
      </c>
      <c r="J272" s="48">
        <f t="shared" si="12"/>
        <v>1</v>
      </c>
      <c r="K272" s="24" t="s">
        <v>39</v>
      </c>
      <c r="L272" s="24" t="s">
        <v>4</v>
      </c>
      <c r="M272" s="41"/>
      <c r="N272" s="24"/>
      <c r="O272" s="24"/>
      <c r="P272" s="46"/>
      <c r="Q272" s="24"/>
      <c r="R272" s="24"/>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6"/>
      <c r="AY272" s="46"/>
      <c r="AZ272" s="59"/>
      <c r="BA272" s="42">
        <f>ROUND(total_amount_ba($B$2,$D$2,D272,F272,J272,K272,M272),0)</f>
        <v>156937</v>
      </c>
      <c r="BB272" s="60">
        <f>BA272+SUM(N272:AZ272)</f>
        <v>156937</v>
      </c>
      <c r="BC272" s="56" t="str">
        <f>SpellNumber(L272,BB272)</f>
        <v>INR  One Lakh Fifty Six Thousand Nine Hundred &amp; Thirty Seven  Only</v>
      </c>
      <c r="IA272" s="1">
        <v>18.14</v>
      </c>
      <c r="IB272" s="84" t="s">
        <v>368</v>
      </c>
      <c r="IC272" s="1" t="s">
        <v>552</v>
      </c>
      <c r="ID272" s="1">
        <v>1</v>
      </c>
      <c r="IE272" s="3" t="s">
        <v>372</v>
      </c>
    </row>
    <row r="273" spans="1:239" ht="46.5" customHeight="1">
      <c r="A273" s="66">
        <v>18.15</v>
      </c>
      <c r="B273" s="67" t="s">
        <v>369</v>
      </c>
      <c r="C273" s="39" t="s">
        <v>553</v>
      </c>
      <c r="D273" s="68">
        <v>1</v>
      </c>
      <c r="E273" s="69" t="s">
        <v>65</v>
      </c>
      <c r="F273" s="70">
        <v>2495.22</v>
      </c>
      <c r="G273" s="40"/>
      <c r="H273" s="24"/>
      <c r="I273" s="47" t="s">
        <v>38</v>
      </c>
      <c r="J273" s="48">
        <f t="shared" si="12"/>
        <v>1</v>
      </c>
      <c r="K273" s="24" t="s">
        <v>39</v>
      </c>
      <c r="L273" s="24" t="s">
        <v>4</v>
      </c>
      <c r="M273" s="41"/>
      <c r="N273" s="24"/>
      <c r="O273" s="24"/>
      <c r="P273" s="46"/>
      <c r="Q273" s="24"/>
      <c r="R273" s="24"/>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c r="AS273" s="46"/>
      <c r="AT273" s="46"/>
      <c r="AU273" s="46"/>
      <c r="AV273" s="46"/>
      <c r="AW273" s="46"/>
      <c r="AX273" s="46"/>
      <c r="AY273" s="46"/>
      <c r="AZ273" s="59"/>
      <c r="BA273" s="42">
        <f>ROUND(total_amount_ba($B$2,$D$2,D273,F273,J273,K273,M273),0)</f>
        <v>2495</v>
      </c>
      <c r="BB273" s="60">
        <f>BA273+SUM(N273:AZ273)</f>
        <v>2495</v>
      </c>
      <c r="BC273" s="56" t="str">
        <f>SpellNumber(L273,BB273)</f>
        <v>INR  Two Thousand Four Hundred &amp; Ninety Five  Only</v>
      </c>
      <c r="IA273" s="1">
        <v>18.15</v>
      </c>
      <c r="IB273" s="84" t="s">
        <v>369</v>
      </c>
      <c r="IC273" s="1" t="s">
        <v>553</v>
      </c>
      <c r="ID273" s="1">
        <v>1</v>
      </c>
      <c r="IE273" s="3" t="s">
        <v>65</v>
      </c>
    </row>
    <row r="274" spans="1:239" ht="75" customHeight="1">
      <c r="A274" s="70">
        <v>18.16</v>
      </c>
      <c r="B274" s="67" t="s">
        <v>370</v>
      </c>
      <c r="C274" s="39" t="s">
        <v>554</v>
      </c>
      <c r="D274" s="68">
        <v>60</v>
      </c>
      <c r="E274" s="69" t="s">
        <v>373</v>
      </c>
      <c r="F274" s="70">
        <v>149.71</v>
      </c>
      <c r="G274" s="40"/>
      <c r="H274" s="24"/>
      <c r="I274" s="47" t="s">
        <v>38</v>
      </c>
      <c r="J274" s="48">
        <f t="shared" si="12"/>
        <v>1</v>
      </c>
      <c r="K274" s="24" t="s">
        <v>39</v>
      </c>
      <c r="L274" s="24" t="s">
        <v>4</v>
      </c>
      <c r="M274" s="41"/>
      <c r="N274" s="24"/>
      <c r="O274" s="24"/>
      <c r="P274" s="46"/>
      <c r="Q274" s="24"/>
      <c r="R274" s="24"/>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c r="AZ274" s="59"/>
      <c r="BA274" s="42">
        <f>ROUND(total_amount_ba($B$2,$D$2,D274,F274,J274,K274,M274),0)</f>
        <v>8983</v>
      </c>
      <c r="BB274" s="60">
        <f>BA274+SUM(N274:AZ274)</f>
        <v>8983</v>
      </c>
      <c r="BC274" s="56" t="str">
        <f>SpellNumber(L274,BB274)</f>
        <v>INR  Eight Thousand Nine Hundred &amp; Eighty Three  Only</v>
      </c>
      <c r="IA274" s="1">
        <v>18.16</v>
      </c>
      <c r="IB274" s="84" t="s">
        <v>370</v>
      </c>
      <c r="IC274" s="1" t="s">
        <v>554</v>
      </c>
      <c r="ID274" s="1">
        <v>60</v>
      </c>
      <c r="IE274" s="3" t="s">
        <v>373</v>
      </c>
    </row>
    <row r="275" spans="1:55" ht="39" customHeight="1">
      <c r="A275" s="25" t="s">
        <v>46</v>
      </c>
      <c r="B275" s="26"/>
      <c r="C275" s="27"/>
      <c r="D275" s="43"/>
      <c r="E275" s="43"/>
      <c r="F275" s="43"/>
      <c r="G275" s="43"/>
      <c r="H275" s="61"/>
      <c r="I275" s="61"/>
      <c r="J275" s="61"/>
      <c r="K275" s="61"/>
      <c r="L275" s="6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63">
        <f>SUM(BA13:BA274)</f>
        <v>1444305</v>
      </c>
      <c r="BB275" s="64">
        <f>SUM(BB13:BB274)</f>
        <v>1444305</v>
      </c>
      <c r="BC275" s="56" t="str">
        <f>SpellNumber(L275,BB275)</f>
        <v>  Fourteen Lakh Forty Four Thousand Three Hundred &amp; Five  Only</v>
      </c>
    </row>
    <row r="276" spans="1:55" ht="44.25" customHeight="1">
      <c r="A276" s="26" t="s">
        <v>47</v>
      </c>
      <c r="B276" s="28"/>
      <c r="C276" s="29"/>
      <c r="D276" s="30"/>
      <c r="E276" s="44" t="s">
        <v>54</v>
      </c>
      <c r="F276" s="45"/>
      <c r="G276" s="31"/>
      <c r="H276" s="32"/>
      <c r="I276" s="32"/>
      <c r="J276" s="32"/>
      <c r="K276" s="33"/>
      <c r="L276" s="34"/>
      <c r="M276" s="35"/>
      <c r="N276" s="36"/>
      <c r="O276" s="22"/>
      <c r="P276" s="22"/>
      <c r="Q276" s="22"/>
      <c r="R276" s="22"/>
      <c r="S276" s="22"/>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7">
        <f>IF(ISBLANK(F276),0,IF(E276="Excess (+)",ROUND(BA275+(BA275*F276),2),IF(E276="Less (-)",ROUND(BA275+(BA275*F276*(-1)),2),IF(E276="At Par",BA275,0))))</f>
        <v>0</v>
      </c>
      <c r="BB276" s="38">
        <f>ROUND(BA276,0)</f>
        <v>0</v>
      </c>
      <c r="BC276" s="21" t="str">
        <f>SpellNumber($E$2,BB276)</f>
        <v>INR Zero Only</v>
      </c>
    </row>
    <row r="277" spans="1:55" ht="26.25" customHeight="1">
      <c r="A277" s="25" t="s">
        <v>48</v>
      </c>
      <c r="B277" s="25"/>
      <c r="C277" s="74" t="str">
        <f>SpellNumber($E$2,BB276)</f>
        <v>INR Zero Only</v>
      </c>
      <c r="D277" s="74"/>
      <c r="E277" s="74"/>
      <c r="F277" s="74"/>
      <c r="G277" s="74"/>
      <c r="H277" s="74"/>
      <c r="I277" s="74"/>
      <c r="J277" s="74"/>
      <c r="K277" s="74"/>
      <c r="L277" s="74"/>
      <c r="M277" s="74"/>
      <c r="N277" s="74"/>
      <c r="O277" s="74"/>
      <c r="P277" s="74"/>
      <c r="Q277" s="74"/>
      <c r="R277" s="74"/>
      <c r="S277" s="74"/>
      <c r="T277" s="74"/>
      <c r="U277" s="74"/>
      <c r="V277" s="74"/>
      <c r="W277" s="74"/>
      <c r="X277" s="74"/>
      <c r="Y277" s="74"/>
      <c r="Z277" s="74"/>
      <c r="AA277" s="74"/>
      <c r="AB277" s="74"/>
      <c r="AC277" s="74"/>
      <c r="AD277" s="74"/>
      <c r="AE277" s="74"/>
      <c r="AF277" s="74"/>
      <c r="AG277" s="74"/>
      <c r="AH277" s="74"/>
      <c r="AI277" s="74"/>
      <c r="AJ277" s="74"/>
      <c r="AK277" s="74"/>
      <c r="AL277" s="74"/>
      <c r="AM277" s="74"/>
      <c r="AN277" s="74"/>
      <c r="AO277" s="74"/>
      <c r="AP277" s="74"/>
      <c r="AQ277" s="74"/>
      <c r="AR277" s="74"/>
      <c r="AS277" s="74"/>
      <c r="AT277" s="74"/>
      <c r="AU277" s="74"/>
      <c r="AV277" s="74"/>
      <c r="AW277" s="74"/>
      <c r="AX277" s="74"/>
      <c r="AY277" s="74"/>
      <c r="AZ277" s="74"/>
      <c r="BA277" s="74"/>
      <c r="BB277" s="74"/>
      <c r="BC277" s="74"/>
    </row>
    <row r="278" ht="15"/>
    <row r="279" ht="15"/>
    <row r="280" ht="15"/>
    <row r="281" ht="15"/>
    <row r="282" ht="15"/>
    <row r="283"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8" ht="15"/>
    <row r="499" ht="15"/>
    <row r="500" ht="15"/>
    <row r="501" ht="15"/>
    <row r="502" ht="15"/>
    <row r="504" ht="15"/>
    <row r="505"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7" ht="15"/>
    <row r="1288" ht="15"/>
    <row r="1289" ht="15"/>
    <row r="1290" ht="15"/>
    <row r="1291" ht="15"/>
    <row r="1292" ht="15"/>
    <row r="1293" ht="15"/>
    <row r="1294" ht="15"/>
    <row r="1295" ht="15"/>
    <row r="1296" ht="15"/>
    <row r="1297" ht="15"/>
    <row r="1298" ht="15"/>
    <row r="1299" ht="15"/>
    <row r="1300" ht="15"/>
    <row r="1301" ht="15"/>
    <row r="1302" ht="15"/>
    <row r="1303" ht="15"/>
  </sheetData>
  <sheetProtection password="9E83" sheet="1"/>
  <autoFilter ref="A11:BC277"/>
  <mergeCells count="124">
    <mergeCell ref="D250:BC250"/>
    <mergeCell ref="D251:BC251"/>
    <mergeCell ref="D253:BC253"/>
    <mergeCell ref="D255:BC255"/>
    <mergeCell ref="D256:BC256"/>
    <mergeCell ref="D258:BC258"/>
    <mergeCell ref="D237:BC237"/>
    <mergeCell ref="D239:BC239"/>
    <mergeCell ref="D241:BC241"/>
    <mergeCell ref="D243:BC243"/>
    <mergeCell ref="D246:BC246"/>
    <mergeCell ref="D249:BC249"/>
    <mergeCell ref="D220:BC220"/>
    <mergeCell ref="D221:BC221"/>
    <mergeCell ref="D223:BC223"/>
    <mergeCell ref="D225:BC225"/>
    <mergeCell ref="D229:BC229"/>
    <mergeCell ref="D233:BC233"/>
    <mergeCell ref="D204:BC204"/>
    <mergeCell ref="D205:BC205"/>
    <mergeCell ref="D208:BC208"/>
    <mergeCell ref="D210:BC210"/>
    <mergeCell ref="D215:BC215"/>
    <mergeCell ref="D218:BC218"/>
    <mergeCell ref="D192:BC192"/>
    <mergeCell ref="D194:BC194"/>
    <mergeCell ref="D196:BC196"/>
    <mergeCell ref="D199:BC199"/>
    <mergeCell ref="D200:BC200"/>
    <mergeCell ref="D202:BC202"/>
    <mergeCell ref="D183:BC183"/>
    <mergeCell ref="D185:BC185"/>
    <mergeCell ref="D186:BC186"/>
    <mergeCell ref="D188:BC188"/>
    <mergeCell ref="D189:BC189"/>
    <mergeCell ref="D191:BC191"/>
    <mergeCell ref="D170:BC170"/>
    <mergeCell ref="D171:BC171"/>
    <mergeCell ref="D173:BC173"/>
    <mergeCell ref="D177:BC177"/>
    <mergeCell ref="D180:BC180"/>
    <mergeCell ref="D181:BC181"/>
    <mergeCell ref="D154:BC154"/>
    <mergeCell ref="D158:BC158"/>
    <mergeCell ref="D159:BC159"/>
    <mergeCell ref="D163:BC163"/>
    <mergeCell ref="D165:BC165"/>
    <mergeCell ref="D167:BC167"/>
    <mergeCell ref="D140:BC140"/>
    <mergeCell ref="D143:BC143"/>
    <mergeCell ref="D146:BC146"/>
    <mergeCell ref="D148:BC148"/>
    <mergeCell ref="D149:BC149"/>
    <mergeCell ref="D151:BC151"/>
    <mergeCell ref="D127:BC127"/>
    <mergeCell ref="D129:BC129"/>
    <mergeCell ref="D131:BC131"/>
    <mergeCell ref="D133:BC133"/>
    <mergeCell ref="D135:BC135"/>
    <mergeCell ref="D137:BC137"/>
    <mergeCell ref="D116:BC116"/>
    <mergeCell ref="D118:BC118"/>
    <mergeCell ref="D120:BC120"/>
    <mergeCell ref="D121:BC121"/>
    <mergeCell ref="D123:BC123"/>
    <mergeCell ref="D125:BC125"/>
    <mergeCell ref="D103:BC103"/>
    <mergeCell ref="D105:BC105"/>
    <mergeCell ref="D107:BC107"/>
    <mergeCell ref="D109:BC109"/>
    <mergeCell ref="D112:BC112"/>
    <mergeCell ref="D114:BC114"/>
    <mergeCell ref="D92:BC92"/>
    <mergeCell ref="D94:BC94"/>
    <mergeCell ref="D96:BC96"/>
    <mergeCell ref="D98:BC98"/>
    <mergeCell ref="D100:BC100"/>
    <mergeCell ref="D102:BC102"/>
    <mergeCell ref="D81:BC81"/>
    <mergeCell ref="D84:BC84"/>
    <mergeCell ref="D86:BC86"/>
    <mergeCell ref="D87:BC87"/>
    <mergeCell ref="D88:BC88"/>
    <mergeCell ref="D90:BC90"/>
    <mergeCell ref="D64:BC64"/>
    <mergeCell ref="D66:BC66"/>
    <mergeCell ref="D68:BC68"/>
    <mergeCell ref="D72:BC72"/>
    <mergeCell ref="D75:BC75"/>
    <mergeCell ref="D77:BC77"/>
    <mergeCell ref="D54:BC54"/>
    <mergeCell ref="D57:BC57"/>
    <mergeCell ref="D58:BC58"/>
    <mergeCell ref="D60:BC60"/>
    <mergeCell ref="D61:BC61"/>
    <mergeCell ref="D63:BC63"/>
    <mergeCell ref="D43:BC43"/>
    <mergeCell ref="D45:BC45"/>
    <mergeCell ref="D47:BC47"/>
    <mergeCell ref="D49:BC49"/>
    <mergeCell ref="D52:BC52"/>
    <mergeCell ref="D53:BC53"/>
    <mergeCell ref="D26:BC26"/>
    <mergeCell ref="D29:BC29"/>
    <mergeCell ref="D30:BC30"/>
    <mergeCell ref="D33:BC33"/>
    <mergeCell ref="D40:BC40"/>
    <mergeCell ref="D42:BC42"/>
    <mergeCell ref="D16:BC16"/>
    <mergeCell ref="D17:BC17"/>
    <mergeCell ref="D19:BC19"/>
    <mergeCell ref="D20:BC20"/>
    <mergeCell ref="D23:BC23"/>
    <mergeCell ref="D25:BC25"/>
    <mergeCell ref="A9:BC9"/>
    <mergeCell ref="C277:BC277"/>
    <mergeCell ref="A1:L1"/>
    <mergeCell ref="A4:BC4"/>
    <mergeCell ref="A5:BC5"/>
    <mergeCell ref="A6:BC6"/>
    <mergeCell ref="A7:BC7"/>
    <mergeCell ref="B8:BC8"/>
    <mergeCell ref="D13:BC13"/>
    <mergeCell ref="D14:BC14"/>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76">
      <formula1>IF(E276="Select",-1,IF(E276="At Par",0,0))</formula1>
      <formula2>IF(E276="Select",-1,IF(E276="At Par",0,0.99))</formula2>
    </dataValidation>
    <dataValidation type="list" allowBlank="1" showErrorMessage="1" sqref="E27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76">
      <formula1>0</formula1>
      <formula2>99.9</formula2>
    </dataValidation>
    <dataValidation type="list" allowBlank="1" showErrorMessage="1" sqref="D13:D14 K15 D16:D17 K18 D19:D20 K21:K22 D23 K24 D25:D26 K27:K28 D29:D30 K31:K32 D33 K34:K39 D40 K41 D42:D43 K44 D45 K46 D47 K48 D49 K50:K51 D52:D54 K55:K56 D57:D58 K59 D60:D61 K62 D63:D64 K65 D66 K67 D68 K69:K71 D72 K73:K74 D75 K76 D77 K78:K80 D81 K82:K83 D84 K85 D86:D88 K89 D90 K91 D92 K93 D94 K95 D96 K97 D98 K99 D100 K101 D102:D103 K104 D105 K106 D107 K108 D109 K110:K111 D112 K113 D114 K115 D116 K117 D118 K119 D120:D121 K122 D123 K124 D125 K126 D127 K128 D129 K130 D131 K132 D133 K134 D135 K136 D137 K138:K139 D140 K141:K142 D143 K144:K145 D146 K147">
      <formula1>"Partial Conversion,Full Conversion"</formula1>
      <formula2>0</formula2>
    </dataValidation>
    <dataValidation type="list" allowBlank="1" showErrorMessage="1" sqref="D148:D149 K150 D151 K152:K153 D154 K155:K157 D158:D159 K160:K162 D163 K164 D165 K166 D167 K168:K169 D170:D171 K172 D173 K174:K176 D177 K178:K179 D180:D181 K182 D183 K184 D185:D186 K187 D188:D189 K190 D191:D192 K193 D194 K195 D196 K197:K198 D199:D200 K201 D202 K203 D204:D205 K206:K207 D208 K209 D210 K211:K214 D215 K216:K217 D218 K219 D220:D221 K222 D223 K224 D225 K226:K228 D229 K230:K232 D233 K234:K236 D237 K238 D239 K240 D241 K242 D243 K244:K245 D246 K247:K248 D249:D251 K252 D253 K254 D255:D256 K257 K259:K274 D258">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1:H22 G24:H24 G27:H28 G31:H32 G34:H39 G41:H41 G44:H44 G46:H46 G48:H48 G50:H51 G55:H56 G59:H59 G62:H62 G65:H65 G67:H67 G69:H71 G73:H74 G76:H76 G78:H80 G82:H83 G85:H85 G89:H89 G91:H91 G93:H93 G95:H95 G97:H97 G99:H99 G101:H101 G104:H104 G106:H106 G108:H108 G110:H111 G113:H113 G115:H115 G117:H117 G119:H119 G122:H122 G124:H124 G126:H126 G128:H128 G130:H130 G132:H132 G134:H134 G136:H136 G138:H139 G141:H142 G144:H145 G147:H147 G150:H150 G152:H153 G155:H157 G160:H162 G164:H164 G166:H166 G168:H169 G172:H172 G174:H176 G178:H179 G182:H182 G184:H184 G187:H187 G190:H190 G193:H193 G195:H195 G197:H198 G201:H201 G203:H203 G206:H207 G209:H209 G211:H214 G216:H217 G219:H219 G222:H222 G224:H224 G226:H228 G230:H232 G234:H236 G238:H238 G240:H240 G242:H242 G244:H245 G247:H248 G252:H252 G254:H254 G257:H257 G259:H274">
      <formula1>0</formula1>
      <formula2>999999999999999</formula2>
    </dataValidation>
    <dataValidation allowBlank="1" showInputMessage="1" showErrorMessage="1" promptTitle="Addition / Deduction" prompt="Please Choose the correct One" sqref="J15 J18 J21:J22 J24 J27:J28 J31:J32 J34:J39 J41 J44 J46 J48 J50:J51 J55:J56 J59 J62 J65 J67 J69:J71 J73:J74 J76 J78:J80 J82:J83 J85 J89 J91 J93 J95 J97 J99 J101 J104 J106 J108 J110:J111 J113 J115 J117 J119 J122 J124 J126 J128 J130 J132 J134 J136 J138:J139 J141:J142 J144:J145 J147 J150 J152:J153 J155:J157 J160:J162 J164 J166 J168:J169 J172 J174:J176 J178:J179 J182 J184 J187 J190 J193 J195 J197:J198 J201 J203 J206:J207 J209 J211:J214 J216:J217 J219 J222 J224 J226:J228 J230:J232 J234:J236 J238 J240 J242 J244:J245 J247:J248 J252 J254 J257 J259:J274">
      <formula1>0</formula1>
      <formula2>0</formula2>
    </dataValidation>
    <dataValidation type="list" showErrorMessage="1" sqref="I15 I18 I21:I22 I24 I27:I28 I31:I32 I34:I39 I41 I44 I46 I48 I50:I51 I55:I56 I59 I62 I65 I67 I69:I71 I73:I74 I76 I78:I80 I82:I83 I85 I89 I91 I93 I95 I97 I99 I101 I104 I106 I108 I110:I111 I113 I115 I117 I119 I122 I124 I126 I128 I130 I132 I134 I136 I138:I139 I141:I142 I144:I145 I147 I150 I152:I153 I155:I157 I160:I162 I164 I166 I168:I169 I172 I174:I176 I178:I179 I182 I184 I187 I190 I193 I195 I197:I198 I201 I203 I206:I207 I209 I211:I214 I216:I217 I219 I222 I224 I226:I228 I230:I232 I234:I236 I238 I240 I242 I244:I245 I247:I248 I252 I254 I257 I259:I27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1:O22 N24:O24 N27:O28 N31:O32 N34:O39 N41:O41 N44:O44 N46:O46 N48:O48 N50:O51 N55:O56 N59:O59 N62:O62 N65:O65 N67:O67 N69:O71 N73:O74 N76:O76 N78:O80 N82:O83 N85:O85 N89:O89 N91:O91 N93:O93 N95:O95 N97:O97 N99:O99 N101:O101 N104:O104 N106:O106 N108:O108 N110:O111 N113:O113 N115:O115 N117:O117 N119:O119 N122:O122 N124:O124 N126:O126 N128:O128 N130:O130 N132:O132 N134:O134 N136:O136 N138:O139 N141:O142 N144:O145 N147:O147 N150:O150 N152:O153 N155:O157 N160:O162 N164:O164 N166:O166 N168:O169 N172:O172 N174:O176 N178:O179 N182:O182 N184:O184 N187:O187 N190:O190 N193:O193 N195:O195 N197:O198 N201:O201 N203:O203 N206:O207 N209:O209 N211:O214 N216:O217 N219:O219 N222:O222 N224:O224 N226:O228 N230:O232 N234:O236 N238:O238 N240:O240 N242:O242 N244:O245 N247:O248 N252:O252 N254:O254 N257:O257 N259:O27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1:R22 R24 R27:R28 R31:R32 R34:R39 R41 R44 R46 R48 R50:R51 R55:R56 R59 R62 R65 R67 R69:R71 R73:R74 R76 R78:R80 R82:R83 R85 R89 R91 R93 R95 R97 R99 R101 R104 R106 R108 R110:R111 R113 R115 R117 R119 R122 R124 R126 R128 R130 R132 R134 R136 R138:R139 R141:R142 R144:R145 R147 R150 R152:R153 R155:R157 R160:R162 R164 R166 R168:R169 R172 R174:R176 R178:R179 R182 R184 R187 R190 R193 R195 R197:R198 R201 R203 R206:R207 R209 R211:R214 R216:R217 R219 R222 R224 R226:R228 R230:R232 R234:R236 R238 R240 R242 R244:R245 R247:R248 R252 R254 R257 R259:R27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1:Q22 Q24 Q27:Q28 Q31:Q32 Q34:Q39 Q41 Q44 Q46 Q48 Q50:Q51 Q55:Q56 Q59 Q62 Q65 Q67 Q69:Q71 Q73:Q74 Q76 Q78:Q80 Q82:Q83 Q85 Q89 Q91 Q93 Q95 Q97 Q99 Q101 Q104 Q106 Q108 Q110:Q111 Q113 Q115 Q117 Q119 Q122 Q124 Q126 Q128 Q130 Q132 Q134 Q136 Q138:Q139 Q141:Q142 Q144:Q145 Q147 Q150 Q152:Q153 Q155:Q157 Q160:Q162 Q164 Q166 Q168:Q169 Q172 Q174:Q176 Q178:Q179 Q182 Q184 Q187 Q190 Q193 Q195 Q197:Q198 Q201 Q203 Q206:Q207 Q209 Q211:Q214 Q216:Q217 Q219 Q222 Q224 Q226:Q228 Q230:Q232 Q234:Q236 Q238 Q240 Q242 Q244:Q245 Q247:Q248 Q252 Q254 Q257 Q259:Q27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1:M22 M24 M27:M28 M31:M32 M34:M39 M41 M44 M46 M48 M50:M51 M55:M56 M59 M62 M65 M67 M69:M71 M73:M74 M76 M78:M80 M82:M83 M85 M89 M91 M93 M95 M97 M99 M101 M104 M106 M108 M110:M111 M113 M115 M117 M119 M122 M124 M126 M128 M130 M132 M134 M136 M138:M139 M141:M142 M144:M145 M147 M150 M152:M153 M155:M157 M160:M162 M164 M166 M168:M169 M172 M174:M176 M178:M179 M182 M184 M187 M190 M193 M195 M197:M198 M201 M203 M206:M207 M209 M211:M214 M216:M217 M219 M222 M224 M226:M228 M230:M232 M234:M236 M238 M240 M242 M244:M245 M247:M248 M252 M254 M257 M259:M274">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1:D22 D24 D27:D28 D31:D32 D34:D39 D41 D44 D46 D48 D50:D51 D55:D56 D59 D62 D65 D67 D69:D71 D73:D74 D76 D78:D80 D82:D83 D85 D89 D91 D93 D95 D97 D99 D101 D104 D106 D108 D110:D111 D113 D115 D117 D119 D122 D124 D126 D128 D130 D132 D134 D136 D138:D139 D141:D142 D144:D145 D147 D150 D152:D153 D155:D157 D160:D162 D164 D166 D168:D169 D172 D174:D176 D178:D179 D182 D184 D187 D190 D193 D195 D197:D198 D201 D203 D206:D207 D209 D211:D214 D216:D217 D219 D222 D224 D226:D228 D230:D232 D234:D236 D238 D240 D242 D244:D245 D247:D248 D252 D254 D257 D259:D274">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1:F22 F24 F27:F28 F31:F32 F34:F39 F41 F44 F46 F48 F50:F51 F55:F56 F59 F62 F65 F67 F69:F71 F73:F74 F76 F78:F80 F82:F83 F85 F89 F91 F93 F95 F97 F99 F101 F104 F106 F108 F110:F111 F113 F115 F117 F119 F122 F124 F126 F128 F130 F132 F134 F136 F138:F139 F141:F142 F144:F145 F147 F150 F152:F153 F155:F157 F160:F162 F164 F166 F168:F169 F172 F174:F176 F178:F179 F182 F184 F187 F190 F193 F195 F197:F198 F201 F203 F206:F207 F209 F211:F214 F216:F217 F219 F222 F224 F226:F228 F230:F232 F234:F236 F238 F240 F242 F244:F245 F247:F248 F252 F254 F257 F259:F274">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formula1>"INR"</formula1>
    </dataValidation>
    <dataValidation type="list" allowBlank="1" showInputMessage="1" showErrorMessage="1" sqref="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L211 L212">
      <formula1>"INR"</formula1>
    </dataValidation>
    <dataValidation type="list" allowBlank="1" showInputMessage="1" showErrorMessage="1" sqref="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4 L273">
      <formula1>"INR"</formula1>
    </dataValidation>
    <dataValidation allowBlank="1" showInputMessage="1" showErrorMessage="1" promptTitle="Itemcode/Make" prompt="Please enter text" sqref="C13:C274">
      <formula1>0</formula1>
      <formula2>0</formula2>
    </dataValidation>
    <dataValidation type="decimal" allowBlank="1" showInputMessage="1" showErrorMessage="1" errorTitle="Invalid Entry" error="Only Numeric Values are allowed. " sqref="A13:A274">
      <formula1>0</formula1>
      <formula2>999999999999999</formula2>
    </dataValidation>
  </dataValidations>
  <printOptions/>
  <pageMargins left="0.45" right="0.2" top="0.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82" t="s">
        <v>49</v>
      </c>
      <c r="F6" s="82"/>
      <c r="G6" s="82"/>
      <c r="H6" s="82"/>
      <c r="I6" s="82"/>
      <c r="J6" s="82"/>
      <c r="K6" s="82"/>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2021-10-28T05:58:09Z</cp:lastPrinted>
  <dcterms:created xsi:type="dcterms:W3CDTF">2009-01-30T06:42:42Z</dcterms:created>
  <dcterms:modified xsi:type="dcterms:W3CDTF">2021-10-28T05:58:39Z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