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<sst xmlns="http://schemas.openxmlformats.org/spreadsheetml/2006/main" count="311" uniqueCount="118">
  <si>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</si>
  <si>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</si>
  <si>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</si>
  <si>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</si>
  <si>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</si>
  <si>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</si>
  <si>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</si>
  <si>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</si>
  <si>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</si>
  <si>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</si>
  <si>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</si>
  <si>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</si>
  <si>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</si>
  <si>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</si>
  <si>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</si>
  <si>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</si>
  <si>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</si>
  <si>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</si>
  <si>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</si>
  <si>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</si>
  <si>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</si>
  <si>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</si>
  <si>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</si>
  <si>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</si>
  <si>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</si>
  <si>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</si>
  <si>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</si>
  <si>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</si>
  <si>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</si>
  <si>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</si>
  <si>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</si>
  <si>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</si>
  <si>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</si>
  <si>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</si>
  <si>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</si>
  <si>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</si>
  <si>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</si>
  <si>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</si>
  <si>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</si>
  <si>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</si>
  <si>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</si>
  <si>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</si>
  <si>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</si>
  <si>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</si>
  <si>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</si>
  <si>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</si>
  <si>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</si>
  <si>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</si>
  <si>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</si>
  <si>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</si>
  <si>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</si>
  <si>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</si>
  <si>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</si>
  <si>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</si>
  <si>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</si>
  <si>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</si>
  <si>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</si>
  <si>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</si>
  <si>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</si>
  <si>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</si>
  <si>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</si>
  <si>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</si>
  <si>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</si>
  <si>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</si>
  <si>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</si>
  <si>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</si>
  <si>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</si>
  <si>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</si>
  <si>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</si>
  <si>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</si>
  <si>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</si>
  <si>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</si>
  <si>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</si>
  <si>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</si>
  <si>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</si>
  <si>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</si>
  <si>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</si>
  <si>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</si>
  <si>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</si>
  <si>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</si>
  <si>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</si>
  <si>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</si>
  <si>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</si>
  <si>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</si>
  <si>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</si>
  <si>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</si>
  <si>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</si>
  <si>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</si>
  <si>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</si>
  <si>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</si>
  <si>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</si>
  <si>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</si>
  <si>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</si>
  <si>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</si>
  <si>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</si>
  <si>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</si>
  <si>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</si>
  <si>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</si>
  <si>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FLOORING</t>
  </si>
  <si>
    <t>Removing white or colour wash by scrapping and sand papering and preparing the surface smooth including necessary repairs to scratches etc. complete</t>
  </si>
  <si>
    <t>Dismantling old plaster or skirting raking out joints and cleaning the surface for plaster including disposal of rubbish to the dumping ground within 50 metres lead.</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</si>
  <si>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</si>
  <si>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</si>
  <si>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Double charge vitrified tile polished finish of size
Size of Tile 600 x 600 mm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</si>
  <si>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</si>
  <si>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</si>
  <si>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</si>
  <si>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</si>
  <si>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</si>
  <si>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(One or more coat applied @ 0.90 ltr/10 sqm).</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</si>
  <si>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</si>
  <si>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</si>
  <si>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</si>
  <si>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</si>
  <si>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</si>
  <si>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</si>
  <si>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Name of Work: Annual repairing painting white washing of house no 4078 with SQ and Garage i/c providing and fixing of vitrified tiles floor in three bed room.</t>
  </si>
  <si>
    <t>Contract No:   06/C/D2/2022-23/02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</si>
</sst>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4"/>
  <sheetViews>
    <sheetView showGridLines="0" zoomScale="85" zoomScaleNormal="85" zoomScalePageLayoutView="0" workbookViewId="0" topLeftCell="A11">
      <selection activeCell="B16" sqref="B1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116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117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98</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98</v>
      </c>
      <c r="IC13" s="22" t="s">
        <v>55</v>
      </c>
      <c r="IE13" s="23"/>
      <c r="IF13" s="23" t="s">
        <v>34</v>
      </c>
      <c r="IG13" s="23" t="s">
        <v>35</v>
      </c>
      <c r="IH13" s="23">
        <v>10</v>
      </c>
      <c r="II13" s="23" t="s">
        <v>36</v>
      </c>
    </row>
    <row r="14" spans="1:243" s="22" customFormat="1" ht="185.25">
      <c r="A14" s="59">
        <v>1.01</v>
      </c>
      <c r="B14" s="64" t="s">
        <v>101</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101</v>
      </c>
      <c r="IC14" s="22" t="s">
        <v>56</v>
      </c>
      <c r="IE14" s="23"/>
      <c r="IF14" s="23" t="s">
        <v>40</v>
      </c>
      <c r="IG14" s="23" t="s">
        <v>35</v>
      </c>
      <c r="IH14" s="23">
        <v>123.223</v>
      </c>
      <c r="II14" s="23" t="s">
        <v>37</v>
      </c>
    </row>
    <row r="15" spans="1:243" s="22" customFormat="1" ht="28.5">
      <c r="A15" s="59">
        <v>1.02</v>
      </c>
      <c r="B15" s="60" t="s">
        <v>102</v>
      </c>
      <c r="C15" s="39" t="s">
        <v>57</v>
      </c>
      <c r="D15" s="61">
        <v>5.41</v>
      </c>
      <c r="E15" s="62" t="s">
        <v>52</v>
      </c>
      <c r="F15" s="63">
        <v>1285.83</v>
      </c>
      <c r="G15" s="40"/>
      <c r="H15" s="24"/>
      <c r="I15" s="47" t="s">
        <v>38</v>
      </c>
      <c r="J15" s="48">
        <f aca="true" t="shared" si="0" ref="J15:J4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1">ROUND(total_amount_ba($B$2,$D$2,D15,F15,J15,K15,M15),0)</f>
        <v>6956</v>
      </c>
      <c r="BB15" s="54">
        <f aca="true" t="shared" si="2" ref="BB15:BB41">BA15+SUM(N15:AZ15)</f>
        <v>6956</v>
      </c>
      <c r="BC15" s="50" t="str">
        <f aca="true" t="shared" si="3" ref="BC15:BC41">SpellNumber(L15,BB15)</f>
        <v>INR  Six Thousand Nine Hundred &amp; Fifty Six  Only</v>
      </c>
      <c r="IA15" s="22">
        <v>1.02</v>
      </c>
      <c r="IB15" s="22" t="s">
        <v>102</v>
      </c>
      <c r="IC15" s="22" t="s">
        <v>57</v>
      </c>
      <c r="ID15" s="22">
        <v>5.41</v>
      </c>
      <c r="IE15" s="23" t="s">
        <v>52</v>
      </c>
      <c r="IF15" s="23" t="s">
        <v>41</v>
      </c>
      <c r="IG15" s="23" t="s">
        <v>42</v>
      </c>
      <c r="IH15" s="23">
        <v>213</v>
      </c>
      <c r="II15" s="23" t="s">
        <v>37</v>
      </c>
    </row>
    <row r="16" spans="1:243" s="22" customFormat="1" ht="409.5">
      <c r="A16" s="59">
        <v>1.03</v>
      </c>
      <c r="B16" s="60" t="s">
        <v>103</v>
      </c>
      <c r="C16" s="39" t="s">
        <v>78</v>
      </c>
      <c r="D16" s="61">
        <v>61</v>
      </c>
      <c r="E16" s="62" t="s">
        <v>52</v>
      </c>
      <c r="F16" s="63">
        <v>1128.1</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68814</v>
      </c>
      <c r="BB16" s="54">
        <f t="shared" si="2"/>
        <v>68814</v>
      </c>
      <c r="BC16" s="50" t="str">
        <f t="shared" si="3"/>
        <v>INR  Sixty Eight Thousand Eight Hundred &amp; Fourteen  Only</v>
      </c>
      <c r="IA16" s="22">
        <v>1.03</v>
      </c>
      <c r="IB16" s="76" t="s">
        <v>103</v>
      </c>
      <c r="IC16" s="22" t="s">
        <v>78</v>
      </c>
      <c r="ID16" s="22">
        <v>61</v>
      </c>
      <c r="IE16" s="23" t="s">
        <v>52</v>
      </c>
      <c r="IF16" s="23"/>
      <c r="IG16" s="23"/>
      <c r="IH16" s="23"/>
      <c r="II16" s="23"/>
    </row>
    <row r="17" spans="1:243" s="22" customFormat="1" ht="15.75">
      <c r="A17" s="59">
        <v>2</v>
      </c>
      <c r="B17" s="60" t="s">
        <v>53</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v>
      </c>
      <c r="IB17" s="22" t="s">
        <v>53</v>
      </c>
      <c r="IC17" s="22" t="s">
        <v>58</v>
      </c>
      <c r="IE17" s="23"/>
      <c r="IF17" s="23"/>
      <c r="IG17" s="23"/>
      <c r="IH17" s="23"/>
      <c r="II17" s="23"/>
    </row>
    <row r="18" spans="1:243" s="22" customFormat="1" ht="85.5">
      <c r="A18" s="59">
        <v>2.01</v>
      </c>
      <c r="B18" s="60" t="s">
        <v>69</v>
      </c>
      <c r="C18" s="39" t="s">
        <v>79</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2.01</v>
      </c>
      <c r="IB18" s="22" t="s">
        <v>69</v>
      </c>
      <c r="IC18" s="22" t="s">
        <v>79</v>
      </c>
      <c r="IE18" s="23"/>
      <c r="IF18" s="23"/>
      <c r="IG18" s="23"/>
      <c r="IH18" s="23"/>
      <c r="II18" s="23"/>
    </row>
    <row r="19" spans="1:243" s="22" customFormat="1" ht="28.5">
      <c r="A19" s="59">
        <v>2.02</v>
      </c>
      <c r="B19" s="60" t="s">
        <v>68</v>
      </c>
      <c r="C19" s="39" t="s">
        <v>80</v>
      </c>
      <c r="D19" s="61">
        <v>148</v>
      </c>
      <c r="E19" s="62" t="s">
        <v>52</v>
      </c>
      <c r="F19" s="63">
        <v>81.32</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12035</v>
      </c>
      <c r="BB19" s="54">
        <f t="shared" si="2"/>
        <v>12035</v>
      </c>
      <c r="BC19" s="50" t="str">
        <f t="shared" si="3"/>
        <v>INR  Twelve Thousand  &amp;Thirty Five  Only</v>
      </c>
      <c r="IA19" s="22">
        <v>2.02</v>
      </c>
      <c r="IB19" s="22" t="s">
        <v>68</v>
      </c>
      <c r="IC19" s="22" t="s">
        <v>80</v>
      </c>
      <c r="ID19" s="22">
        <v>148</v>
      </c>
      <c r="IE19" s="23" t="s">
        <v>52</v>
      </c>
      <c r="IF19" s="23"/>
      <c r="IG19" s="23"/>
      <c r="IH19" s="23"/>
      <c r="II19" s="23"/>
    </row>
    <row r="20" spans="1:243" s="22" customFormat="1" ht="85.5">
      <c r="A20" s="59">
        <v>2.03</v>
      </c>
      <c r="B20" s="60" t="s">
        <v>71</v>
      </c>
      <c r="C20" s="39" t="s">
        <v>59</v>
      </c>
      <c r="D20" s="61">
        <v>148</v>
      </c>
      <c r="E20" s="62" t="s">
        <v>52</v>
      </c>
      <c r="F20" s="63">
        <v>108.59</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16071</v>
      </c>
      <c r="BB20" s="54">
        <f t="shared" si="2"/>
        <v>16071</v>
      </c>
      <c r="BC20" s="50" t="str">
        <f t="shared" si="3"/>
        <v>INR  Sixteen Thousand  &amp;Seventy One  Only</v>
      </c>
      <c r="IA20" s="22">
        <v>2.03</v>
      </c>
      <c r="IB20" s="22" t="s">
        <v>71</v>
      </c>
      <c r="IC20" s="22" t="s">
        <v>59</v>
      </c>
      <c r="ID20" s="22">
        <v>148</v>
      </c>
      <c r="IE20" s="23" t="s">
        <v>52</v>
      </c>
      <c r="IF20" s="23" t="s">
        <v>34</v>
      </c>
      <c r="IG20" s="23" t="s">
        <v>43</v>
      </c>
      <c r="IH20" s="23">
        <v>10</v>
      </c>
      <c r="II20" s="23" t="s">
        <v>37</v>
      </c>
    </row>
    <row r="21" spans="1:243" s="22" customFormat="1" ht="28.5">
      <c r="A21" s="59">
        <v>2.04</v>
      </c>
      <c r="B21" s="60" t="s">
        <v>104</v>
      </c>
      <c r="C21" s="39" t="s">
        <v>81</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22">
        <v>2.04</v>
      </c>
      <c r="IB21" s="22" t="s">
        <v>104</v>
      </c>
      <c r="IC21" s="22" t="s">
        <v>81</v>
      </c>
      <c r="IE21" s="23"/>
      <c r="IF21" s="23"/>
      <c r="IG21" s="23"/>
      <c r="IH21" s="23"/>
      <c r="II21" s="23"/>
    </row>
    <row r="22" spans="1:243" s="22" customFormat="1" ht="28.5">
      <c r="A22" s="59">
        <v>2.05</v>
      </c>
      <c r="B22" s="60" t="s">
        <v>105</v>
      </c>
      <c r="C22" s="39" t="s">
        <v>60</v>
      </c>
      <c r="D22" s="61">
        <v>245</v>
      </c>
      <c r="E22" s="62" t="s">
        <v>52</v>
      </c>
      <c r="F22" s="63">
        <v>16.65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4079</v>
      </c>
      <c r="BB22" s="54">
        <f t="shared" si="2"/>
        <v>4079</v>
      </c>
      <c r="BC22" s="50" t="str">
        <f t="shared" si="3"/>
        <v>INR  Four Thousand  &amp;Seventy Nine  Only</v>
      </c>
      <c r="IA22" s="22">
        <v>2.05</v>
      </c>
      <c r="IB22" s="22" t="s">
        <v>105</v>
      </c>
      <c r="IC22" s="22" t="s">
        <v>60</v>
      </c>
      <c r="ID22" s="22">
        <v>245</v>
      </c>
      <c r="IE22" s="23" t="s">
        <v>52</v>
      </c>
      <c r="IF22" s="23" t="s">
        <v>40</v>
      </c>
      <c r="IG22" s="23" t="s">
        <v>35</v>
      </c>
      <c r="IH22" s="23">
        <v>123.223</v>
      </c>
      <c r="II22" s="23" t="s">
        <v>37</v>
      </c>
    </row>
    <row r="23" spans="1:243" s="22" customFormat="1" ht="71.25">
      <c r="A23" s="59">
        <v>2.06</v>
      </c>
      <c r="B23" s="60" t="s">
        <v>99</v>
      </c>
      <c r="C23" s="39" t="s">
        <v>82</v>
      </c>
      <c r="D23" s="61">
        <v>245</v>
      </c>
      <c r="E23" s="62" t="s">
        <v>52</v>
      </c>
      <c r="F23" s="63">
        <v>14.33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3511</v>
      </c>
      <c r="BB23" s="54">
        <f t="shared" si="2"/>
        <v>3511</v>
      </c>
      <c r="BC23" s="50" t="str">
        <f t="shared" si="3"/>
        <v>INR  Three Thousand Five Hundred &amp; Eleven  Only</v>
      </c>
      <c r="IA23" s="22">
        <v>2.06</v>
      </c>
      <c r="IB23" s="22" t="s">
        <v>99</v>
      </c>
      <c r="IC23" s="22" t="s">
        <v>82</v>
      </c>
      <c r="ID23" s="22">
        <v>245</v>
      </c>
      <c r="IE23" s="23" t="s">
        <v>52</v>
      </c>
      <c r="IF23" s="23" t="s">
        <v>44</v>
      </c>
      <c r="IG23" s="23" t="s">
        <v>45</v>
      </c>
      <c r="IH23" s="23">
        <v>10</v>
      </c>
      <c r="II23" s="23" t="s">
        <v>37</v>
      </c>
    </row>
    <row r="24" spans="1:243" s="22" customFormat="1" ht="71.25">
      <c r="A24" s="59">
        <v>2.07</v>
      </c>
      <c r="B24" s="60" t="s">
        <v>106</v>
      </c>
      <c r="C24" s="39" t="s">
        <v>83</v>
      </c>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7"/>
      <c r="IA24" s="22">
        <v>2.07</v>
      </c>
      <c r="IB24" s="22" t="s">
        <v>106</v>
      </c>
      <c r="IC24" s="22" t="s">
        <v>83</v>
      </c>
      <c r="IE24" s="23"/>
      <c r="IF24" s="23"/>
      <c r="IG24" s="23"/>
      <c r="IH24" s="23"/>
      <c r="II24" s="23"/>
    </row>
    <row r="25" spans="1:243" s="22" customFormat="1" ht="28.5">
      <c r="A25" s="59">
        <v>2.08</v>
      </c>
      <c r="B25" s="60" t="s">
        <v>107</v>
      </c>
      <c r="C25" s="39" t="s">
        <v>84</v>
      </c>
      <c r="D25" s="61">
        <v>225</v>
      </c>
      <c r="E25" s="62" t="s">
        <v>52</v>
      </c>
      <c r="F25" s="63">
        <v>49.8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11205</v>
      </c>
      <c r="BB25" s="54">
        <f t="shared" si="2"/>
        <v>11205</v>
      </c>
      <c r="BC25" s="50" t="str">
        <f t="shared" si="3"/>
        <v>INR  Eleven Thousand Two Hundred &amp; Five  Only</v>
      </c>
      <c r="IA25" s="22">
        <v>2.08</v>
      </c>
      <c r="IB25" s="22" t="s">
        <v>107</v>
      </c>
      <c r="IC25" s="22" t="s">
        <v>84</v>
      </c>
      <c r="ID25" s="22">
        <v>225</v>
      </c>
      <c r="IE25" s="23" t="s">
        <v>52</v>
      </c>
      <c r="IF25" s="23" t="s">
        <v>41</v>
      </c>
      <c r="IG25" s="23" t="s">
        <v>42</v>
      </c>
      <c r="IH25" s="23">
        <v>213</v>
      </c>
      <c r="II25" s="23" t="s">
        <v>37</v>
      </c>
    </row>
    <row r="26" spans="1:243" s="22" customFormat="1" ht="85.5">
      <c r="A26" s="59">
        <v>2.09</v>
      </c>
      <c r="B26" s="60" t="s">
        <v>72</v>
      </c>
      <c r="C26" s="39" t="s">
        <v>85</v>
      </c>
      <c r="D26" s="61">
        <v>148</v>
      </c>
      <c r="E26" s="62" t="s">
        <v>52</v>
      </c>
      <c r="F26" s="63">
        <v>18.28</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2705</v>
      </c>
      <c r="BB26" s="54">
        <f t="shared" si="2"/>
        <v>2705</v>
      </c>
      <c r="BC26" s="50" t="str">
        <f t="shared" si="3"/>
        <v>INR  Two Thousand Seven Hundred &amp; Five  Only</v>
      </c>
      <c r="IA26" s="22">
        <v>2.09</v>
      </c>
      <c r="IB26" s="22" t="s">
        <v>72</v>
      </c>
      <c r="IC26" s="22" t="s">
        <v>85</v>
      </c>
      <c r="ID26" s="22">
        <v>148</v>
      </c>
      <c r="IE26" s="23" t="s">
        <v>52</v>
      </c>
      <c r="IF26" s="23"/>
      <c r="IG26" s="23"/>
      <c r="IH26" s="23"/>
      <c r="II26" s="23"/>
    </row>
    <row r="27" spans="1:243" s="22" customFormat="1" ht="57">
      <c r="A27" s="59">
        <v>2.1</v>
      </c>
      <c r="B27" s="60" t="s">
        <v>70</v>
      </c>
      <c r="C27" s="39" t="s">
        <v>86</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22">
        <v>2.1</v>
      </c>
      <c r="IB27" s="22" t="s">
        <v>70</v>
      </c>
      <c r="IC27" s="22" t="s">
        <v>86</v>
      </c>
      <c r="IE27" s="23"/>
      <c r="IF27" s="23"/>
      <c r="IG27" s="23"/>
      <c r="IH27" s="23"/>
      <c r="II27" s="23"/>
    </row>
    <row r="28" spans="1:243" s="22" customFormat="1" ht="28.5">
      <c r="A28" s="59">
        <v>2.11</v>
      </c>
      <c r="B28" s="60" t="s">
        <v>73</v>
      </c>
      <c r="C28" s="39" t="s">
        <v>87</v>
      </c>
      <c r="D28" s="61">
        <v>168</v>
      </c>
      <c r="E28" s="62" t="s">
        <v>52</v>
      </c>
      <c r="F28" s="63">
        <v>75.88</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12748</v>
      </c>
      <c r="BB28" s="54">
        <f t="shared" si="2"/>
        <v>12748</v>
      </c>
      <c r="BC28" s="50" t="str">
        <f t="shared" si="3"/>
        <v>INR  Twelve Thousand Seven Hundred &amp; Forty Eight  Only</v>
      </c>
      <c r="IA28" s="22">
        <v>2.11</v>
      </c>
      <c r="IB28" s="22" t="s">
        <v>73</v>
      </c>
      <c r="IC28" s="22" t="s">
        <v>87</v>
      </c>
      <c r="ID28" s="22">
        <v>168</v>
      </c>
      <c r="IE28" s="23" t="s">
        <v>52</v>
      </c>
      <c r="IF28" s="23"/>
      <c r="IG28" s="23"/>
      <c r="IH28" s="23"/>
      <c r="II28" s="23"/>
    </row>
    <row r="29" spans="1:243" s="22" customFormat="1" ht="28.5">
      <c r="A29" s="59">
        <v>2.12</v>
      </c>
      <c r="B29" s="60" t="s">
        <v>108</v>
      </c>
      <c r="C29" s="39" t="s">
        <v>88</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IA29" s="22">
        <v>2.12</v>
      </c>
      <c r="IB29" s="22" t="s">
        <v>108</v>
      </c>
      <c r="IC29" s="22" t="s">
        <v>88</v>
      </c>
      <c r="IE29" s="23"/>
      <c r="IF29" s="23"/>
      <c r="IG29" s="23"/>
      <c r="IH29" s="23"/>
      <c r="II29" s="23"/>
    </row>
    <row r="30" spans="1:243" s="22" customFormat="1" ht="28.5">
      <c r="A30" s="59">
        <v>2.13</v>
      </c>
      <c r="B30" s="60" t="s">
        <v>109</v>
      </c>
      <c r="C30" s="39" t="s">
        <v>61</v>
      </c>
      <c r="D30" s="61">
        <v>10.2</v>
      </c>
      <c r="E30" s="62" t="s">
        <v>52</v>
      </c>
      <c r="F30" s="63">
        <v>65.54</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669</v>
      </c>
      <c r="BB30" s="54">
        <f t="shared" si="2"/>
        <v>669</v>
      </c>
      <c r="BC30" s="50" t="str">
        <f t="shared" si="3"/>
        <v>INR  Six Hundred &amp; Sixty Nine  Only</v>
      </c>
      <c r="IA30" s="22">
        <v>2.13</v>
      </c>
      <c r="IB30" s="22" t="s">
        <v>109</v>
      </c>
      <c r="IC30" s="22" t="s">
        <v>61</v>
      </c>
      <c r="ID30" s="22">
        <v>10.2</v>
      </c>
      <c r="IE30" s="23" t="s">
        <v>52</v>
      </c>
      <c r="IF30" s="23"/>
      <c r="IG30" s="23"/>
      <c r="IH30" s="23"/>
      <c r="II30" s="23"/>
    </row>
    <row r="31" spans="1:243" s="22" customFormat="1" ht="15.75">
      <c r="A31" s="59">
        <v>3</v>
      </c>
      <c r="B31" s="60" t="s">
        <v>74</v>
      </c>
      <c r="C31" s="39" t="s">
        <v>89</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3</v>
      </c>
      <c r="IB31" s="22" t="s">
        <v>74</v>
      </c>
      <c r="IC31" s="22" t="s">
        <v>89</v>
      </c>
      <c r="IE31" s="23"/>
      <c r="IF31" s="23"/>
      <c r="IG31" s="23"/>
      <c r="IH31" s="23"/>
      <c r="II31" s="23"/>
    </row>
    <row r="32" spans="1:243" s="22" customFormat="1" ht="142.5">
      <c r="A32" s="59">
        <v>3.01</v>
      </c>
      <c r="B32" s="60" t="s">
        <v>75</v>
      </c>
      <c r="C32" s="39" t="s">
        <v>90</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IA32" s="22">
        <v>3.01</v>
      </c>
      <c r="IB32" s="22" t="s">
        <v>75</v>
      </c>
      <c r="IC32" s="22" t="s">
        <v>90</v>
      </c>
      <c r="IE32" s="23"/>
      <c r="IF32" s="23"/>
      <c r="IG32" s="23"/>
      <c r="IH32" s="23"/>
      <c r="II32" s="23"/>
    </row>
    <row r="33" spans="1:243" s="22" customFormat="1" ht="28.5">
      <c r="A33" s="59">
        <v>3.02</v>
      </c>
      <c r="B33" s="60" t="s">
        <v>76</v>
      </c>
      <c r="C33" s="39" t="s">
        <v>91</v>
      </c>
      <c r="D33" s="61">
        <v>7.8</v>
      </c>
      <c r="E33" s="62" t="s">
        <v>52</v>
      </c>
      <c r="F33" s="63">
        <v>419.11</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3269</v>
      </c>
      <c r="BB33" s="54">
        <f t="shared" si="2"/>
        <v>3269</v>
      </c>
      <c r="BC33" s="50" t="str">
        <f t="shared" si="3"/>
        <v>INR  Three Thousand Two Hundred &amp; Sixty Nine  Only</v>
      </c>
      <c r="IA33" s="22">
        <v>3.02</v>
      </c>
      <c r="IB33" s="22" t="s">
        <v>76</v>
      </c>
      <c r="IC33" s="22" t="s">
        <v>91</v>
      </c>
      <c r="ID33" s="22">
        <v>7.8</v>
      </c>
      <c r="IE33" s="23" t="s">
        <v>52</v>
      </c>
      <c r="IF33" s="23"/>
      <c r="IG33" s="23"/>
      <c r="IH33" s="23"/>
      <c r="II33" s="23"/>
    </row>
    <row r="34" spans="1:243" s="22" customFormat="1" ht="57">
      <c r="A34" s="59">
        <v>3.03</v>
      </c>
      <c r="B34" s="60" t="s">
        <v>110</v>
      </c>
      <c r="C34" s="39" t="s">
        <v>92</v>
      </c>
      <c r="D34" s="61">
        <v>54</v>
      </c>
      <c r="E34" s="62" t="s">
        <v>52</v>
      </c>
      <c r="F34" s="63">
        <v>2.49</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134</v>
      </c>
      <c r="BB34" s="54">
        <f t="shared" si="2"/>
        <v>134</v>
      </c>
      <c r="BC34" s="50" t="str">
        <f t="shared" si="3"/>
        <v>INR  One Hundred &amp; Thirty Four  Only</v>
      </c>
      <c r="IA34" s="22">
        <v>3.03</v>
      </c>
      <c r="IB34" s="22" t="s">
        <v>110</v>
      </c>
      <c r="IC34" s="22" t="s">
        <v>92</v>
      </c>
      <c r="ID34" s="22">
        <v>54</v>
      </c>
      <c r="IE34" s="23" t="s">
        <v>52</v>
      </c>
      <c r="IF34" s="23"/>
      <c r="IG34" s="23"/>
      <c r="IH34" s="23"/>
      <c r="II34" s="23"/>
    </row>
    <row r="35" spans="1:243" s="22" customFormat="1" ht="114">
      <c r="A35" s="59">
        <v>3.04</v>
      </c>
      <c r="B35" s="60" t="s">
        <v>111</v>
      </c>
      <c r="C35" s="39" t="s">
        <v>93</v>
      </c>
      <c r="D35" s="61">
        <v>5</v>
      </c>
      <c r="E35" s="62" t="s">
        <v>65</v>
      </c>
      <c r="F35" s="63">
        <v>285.79</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1429</v>
      </c>
      <c r="BB35" s="54">
        <f t="shared" si="2"/>
        <v>1429</v>
      </c>
      <c r="BC35" s="50" t="str">
        <f t="shared" si="3"/>
        <v>INR  One Thousand Four Hundred &amp; Twenty Nine  Only</v>
      </c>
      <c r="IA35" s="22">
        <v>3.04</v>
      </c>
      <c r="IB35" s="22" t="s">
        <v>111</v>
      </c>
      <c r="IC35" s="22" t="s">
        <v>93</v>
      </c>
      <c r="ID35" s="22">
        <v>5</v>
      </c>
      <c r="IE35" s="23" t="s">
        <v>65</v>
      </c>
      <c r="IF35" s="23"/>
      <c r="IG35" s="23"/>
      <c r="IH35" s="23"/>
      <c r="II35" s="23"/>
    </row>
    <row r="36" spans="1:243" s="22" customFormat="1" ht="21" customHeight="1">
      <c r="A36" s="59">
        <v>4</v>
      </c>
      <c r="B36" s="60" t="s">
        <v>77</v>
      </c>
      <c r="C36" s="39" t="s">
        <v>94</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22">
        <v>4</v>
      </c>
      <c r="IB36" s="22" t="s">
        <v>77</v>
      </c>
      <c r="IC36" s="22" t="s">
        <v>94</v>
      </c>
      <c r="IE36" s="23"/>
      <c r="IF36" s="23"/>
      <c r="IG36" s="23"/>
      <c r="IH36" s="23"/>
      <c r="II36" s="23"/>
    </row>
    <row r="37" spans="1:243" s="22" customFormat="1" ht="60" customHeight="1">
      <c r="A37" s="59">
        <v>4.01</v>
      </c>
      <c r="B37" s="60" t="s">
        <v>100</v>
      </c>
      <c r="C37" s="39" t="s">
        <v>62</v>
      </c>
      <c r="D37" s="61">
        <v>4.5</v>
      </c>
      <c r="E37" s="62" t="s">
        <v>52</v>
      </c>
      <c r="F37" s="63">
        <v>39.5</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178</v>
      </c>
      <c r="BB37" s="54">
        <f t="shared" si="2"/>
        <v>178</v>
      </c>
      <c r="BC37" s="50" t="str">
        <f t="shared" si="3"/>
        <v>INR  One Hundred &amp; Seventy Eight  Only</v>
      </c>
      <c r="IA37" s="22">
        <v>4.01</v>
      </c>
      <c r="IB37" s="22" t="s">
        <v>100</v>
      </c>
      <c r="IC37" s="22" t="s">
        <v>62</v>
      </c>
      <c r="ID37" s="22">
        <v>4.5</v>
      </c>
      <c r="IE37" s="23" t="s">
        <v>52</v>
      </c>
      <c r="IF37" s="23"/>
      <c r="IG37" s="23"/>
      <c r="IH37" s="23"/>
      <c r="II37" s="23"/>
    </row>
    <row r="38" spans="1:243" s="22" customFormat="1" ht="128.25">
      <c r="A38" s="63">
        <v>4.02</v>
      </c>
      <c r="B38" s="60" t="s">
        <v>112</v>
      </c>
      <c r="C38" s="39" t="s">
        <v>63</v>
      </c>
      <c r="D38" s="61">
        <v>1.5</v>
      </c>
      <c r="E38" s="62" t="s">
        <v>64</v>
      </c>
      <c r="F38" s="63">
        <v>192.32</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288</v>
      </c>
      <c r="BB38" s="54">
        <f t="shared" si="2"/>
        <v>288</v>
      </c>
      <c r="BC38" s="50" t="str">
        <f t="shared" si="3"/>
        <v>INR  Two Hundred &amp; Eighty Eight  Only</v>
      </c>
      <c r="IA38" s="22">
        <v>4.02</v>
      </c>
      <c r="IB38" s="22" t="s">
        <v>112</v>
      </c>
      <c r="IC38" s="22" t="s">
        <v>63</v>
      </c>
      <c r="ID38" s="22">
        <v>1.5</v>
      </c>
      <c r="IE38" s="23" t="s">
        <v>64</v>
      </c>
      <c r="IF38" s="23"/>
      <c r="IG38" s="23"/>
      <c r="IH38" s="23"/>
      <c r="II38" s="23"/>
    </row>
    <row r="39" spans="1:243" s="22" customFormat="1" ht="22.5" customHeight="1">
      <c r="A39" s="59">
        <v>5</v>
      </c>
      <c r="B39" s="60" t="s">
        <v>113</v>
      </c>
      <c r="C39" s="39" t="s">
        <v>95</v>
      </c>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7"/>
      <c r="IA39" s="22">
        <v>5</v>
      </c>
      <c r="IB39" s="22" t="s">
        <v>113</v>
      </c>
      <c r="IC39" s="22" t="s">
        <v>95</v>
      </c>
      <c r="IE39" s="23"/>
      <c r="IF39" s="23"/>
      <c r="IG39" s="23"/>
      <c r="IH39" s="23"/>
      <c r="II39" s="23"/>
    </row>
    <row r="40" spans="1:243" s="22" customFormat="1" ht="85.5">
      <c r="A40" s="59">
        <v>5.01</v>
      </c>
      <c r="B40" s="60" t="s">
        <v>114</v>
      </c>
      <c r="C40" s="39" t="s">
        <v>96</v>
      </c>
      <c r="D40" s="65"/>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7"/>
      <c r="IA40" s="22">
        <v>5.01</v>
      </c>
      <c r="IB40" s="22" t="s">
        <v>114</v>
      </c>
      <c r="IC40" s="22" t="s">
        <v>96</v>
      </c>
      <c r="IE40" s="23"/>
      <c r="IF40" s="23"/>
      <c r="IG40" s="23"/>
      <c r="IH40" s="23"/>
      <c r="II40" s="23"/>
    </row>
    <row r="41" spans="1:243" s="22" customFormat="1" ht="42.75" customHeight="1">
      <c r="A41" s="59">
        <v>5.02</v>
      </c>
      <c r="B41" s="60" t="s">
        <v>115</v>
      </c>
      <c r="C41" s="39" t="s">
        <v>97</v>
      </c>
      <c r="D41" s="61">
        <v>2</v>
      </c>
      <c r="E41" s="62" t="s">
        <v>52</v>
      </c>
      <c r="F41" s="63">
        <v>342.36</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685</v>
      </c>
      <c r="BB41" s="54">
        <f t="shared" si="2"/>
        <v>685</v>
      </c>
      <c r="BC41" s="50" t="str">
        <f t="shared" si="3"/>
        <v>INR  Six Hundred &amp; Eighty Five  Only</v>
      </c>
      <c r="IA41" s="22">
        <v>5.02</v>
      </c>
      <c r="IB41" s="22" t="s">
        <v>115</v>
      </c>
      <c r="IC41" s="22" t="s">
        <v>97</v>
      </c>
      <c r="ID41" s="22">
        <v>2</v>
      </c>
      <c r="IE41" s="23" t="s">
        <v>52</v>
      </c>
      <c r="IF41" s="23"/>
      <c r="IG41" s="23"/>
      <c r="IH41" s="23"/>
      <c r="II41" s="23"/>
    </row>
    <row r="42" spans="1:55" ht="42.75">
      <c r="A42" s="25" t="s">
        <v>46</v>
      </c>
      <c r="B42" s="26"/>
      <c r="C42" s="27"/>
      <c r="D42" s="43"/>
      <c r="E42" s="43"/>
      <c r="F42" s="43"/>
      <c r="G42" s="43"/>
      <c r="H42" s="55"/>
      <c r="I42" s="55"/>
      <c r="J42" s="55"/>
      <c r="K42" s="55"/>
      <c r="L42" s="56"/>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57">
        <f>SUM(BA13:BA41)</f>
        <v>144776</v>
      </c>
      <c r="BB42" s="58">
        <f>SUM(BB13:BB41)</f>
        <v>144776</v>
      </c>
      <c r="BC42" s="50" t="str">
        <f>SpellNumber(L42,BB42)</f>
        <v>  One Lakh Forty Four Thousand Seven Hundred &amp; Seventy Six  Only</v>
      </c>
    </row>
    <row r="43" spans="1:55" ht="18">
      <c r="A43" s="26" t="s">
        <v>47</v>
      </c>
      <c r="B43" s="28"/>
      <c r="C43" s="29"/>
      <c r="D43" s="30"/>
      <c r="E43" s="44" t="s">
        <v>54</v>
      </c>
      <c r="F43" s="45"/>
      <c r="G43" s="31"/>
      <c r="H43" s="32"/>
      <c r="I43" s="32"/>
      <c r="J43" s="32"/>
      <c r="K43" s="33"/>
      <c r="L43" s="34"/>
      <c r="M43" s="35"/>
      <c r="N43" s="36"/>
      <c r="O43" s="22"/>
      <c r="P43" s="22"/>
      <c r="Q43" s="22"/>
      <c r="R43" s="22"/>
      <c r="S43" s="22"/>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7">
        <f>IF(ISBLANK(F43),0,IF(E43="Excess (+)",ROUND(BA42+(BA42*F43),2),IF(E43="Less (-)",ROUND(BA42+(BA42*F43*(-1)),2),IF(E43="At Par",BA42,0))))</f>
        <v>0</v>
      </c>
      <c r="BB43" s="38">
        <f>ROUND(BA43,0)</f>
        <v>0</v>
      </c>
      <c r="BC43" s="21" t="str">
        <f>SpellNumber($E$2,BB43)</f>
        <v>INR Zero Only</v>
      </c>
    </row>
    <row r="44" spans="1:55" ht="18">
      <c r="A44" s="25" t="s">
        <v>48</v>
      </c>
      <c r="B44" s="25"/>
      <c r="C44" s="69" t="str">
        <f>SpellNumber($E$2,BB43)</f>
        <v>INR Zero Only</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9" ht="15"/>
    <row r="300" ht="15"/>
    <row r="301" ht="15"/>
    <row r="302" ht="15"/>
    <row r="303" ht="15"/>
    <row r="304" ht="15"/>
    <row r="305" ht="15"/>
    <row r="307" ht="15"/>
    <row r="308" ht="15"/>
    <row r="309" ht="15"/>
    <row r="310" ht="15"/>
    <row r="311" ht="15"/>
    <row r="312" ht="15"/>
    <row r="313" ht="15"/>
    <row r="314" ht="15"/>
    <row r="315" ht="15"/>
    <row r="316" ht="15"/>
    <row r="317" ht="15"/>
    <row r="318" ht="15"/>
    <row r="319" ht="15"/>
    <row r="320" ht="15"/>
    <row r="322" ht="15"/>
    <row r="323" ht="15"/>
    <row r="324" ht="15"/>
    <row r="325" ht="15"/>
    <row r="326" ht="15"/>
    <row r="327" ht="15"/>
    <row r="328" ht="15"/>
    <row r="329" ht="15"/>
    <row r="330" ht="15"/>
    <row r="331" ht="15"/>
    <row r="333" ht="15"/>
    <row r="334" ht="15"/>
    <row r="335" ht="15"/>
    <row r="336" ht="15"/>
    <row r="337" ht="15"/>
    <row r="338" ht="15"/>
    <row r="339" ht="15"/>
    <row r="340" ht="15"/>
    <row r="341" ht="15"/>
    <row r="342" ht="15"/>
    <row r="343" ht="15"/>
    <row r="344" ht="15"/>
    <row r="345" ht="15"/>
  </sheetData>
  <sheetProtection password="9E83" sheet="1"/>
  <autoFilter ref="A11:BC44"/>
  <mergeCells count="21">
    <mergeCell ref="A9:BC9"/>
    <mergeCell ref="C44:BC44"/>
    <mergeCell ref="A1:L1"/>
    <mergeCell ref="A4:BC4"/>
    <mergeCell ref="A5:BC5"/>
    <mergeCell ref="A6:BC6"/>
    <mergeCell ref="A7:BC7"/>
    <mergeCell ref="B8:BC8"/>
    <mergeCell ref="D40:BC40"/>
    <mergeCell ref="D17:BC17"/>
    <mergeCell ref="D18:BC18"/>
    <mergeCell ref="D21:BC21"/>
    <mergeCell ref="D24:BC24"/>
    <mergeCell ref="D14:BC14"/>
    <mergeCell ref="D29:BC29"/>
    <mergeCell ref="D27:BC27"/>
    <mergeCell ref="D13:BC13"/>
    <mergeCell ref="D31:BC31"/>
    <mergeCell ref="D32:BC32"/>
    <mergeCell ref="D36:BC36"/>
    <mergeCell ref="D39:BC3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
      <formula1>IF(E43="Select",-1,IF(E43="At Par",0,0))</formula1>
      <formula2>IF(E43="Select",-1,IF(E43="At Par",0,0.99))</formula2>
    </dataValidation>
    <dataValidation type="list" allowBlank="1" showErrorMessage="1" sqref="E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list" allowBlank="1" showErrorMessage="1" sqref="D13:D14 K15:K16 D17:D18 K19:K20 D21 K22:K23 D24 K25:K26 D27 K28 D29 K30 D31:D32 K33:K35 D36 K37:K38 D39:D40 K4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20 G22:H23 G25:H26 G28:H28 G30:H30 G33:H35 G37:H38 G41:H41">
      <formula1>0</formula1>
      <formula2>999999999999999</formula2>
    </dataValidation>
    <dataValidation allowBlank="1" showInputMessage="1" showErrorMessage="1" promptTitle="Addition / Deduction" prompt="Please Choose the correct One" sqref="J15:J16 J19:J20 J22:J23 J25:J26 J28 J30 J33:J35 J37:J38 J41">
      <formula1>0</formula1>
      <formula2>0</formula2>
    </dataValidation>
    <dataValidation type="list" showErrorMessage="1" sqref="I15:I16 I19:I20 I22:I23 I25:I26 I28 I30 I33:I35 I37:I38 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0 N22:O23 N25:O26 N28:O28 N30:O30 N33:O35 N37:O38 N41: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0 R22:R23 R25:R26 R28 R30 R33:R35 R37:R38 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0 Q22:Q23 Q25:Q26 Q28 Q30 Q33:Q35 Q37:Q38 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0 M22:M23 M25:M26 M28 M30 M33:M35 M37:M38 M41">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9:D20 D22:D23 D25:D26 D28 D30 D33:D35 D37:D38 D4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F20 F22:F23 F25:F26 F28 F30 F33:F35 F37:F38 F41">
      <formula1>0</formula1>
      <formula2>999999999999999</formula2>
    </dataValidation>
    <dataValidation type="list" allowBlank="1" showInputMessage="1" showErrorMessage="1" sqref="L13 L14 L15 L16 L17 L18 L19 L20 L21 L22 L23 L24 L25 L26 L27 L28 L29 L30 L31 L32 L33 L34 L35 L36 L37 L38 L39 L41 L40">
      <formula1>"INR"</formula1>
    </dataValidation>
    <dataValidation allowBlank="1" showInputMessage="1" showErrorMessage="1" promptTitle="Itemcode/Make" prompt="Please enter text" sqref="C13:C41">
      <formula1>0</formula1>
      <formula2>0</formula2>
    </dataValidation>
    <dataValidation type="decimal" allowBlank="1" showInputMessage="1" showErrorMessage="1" errorTitle="Invalid Entry" error="Only Numeric Values are allowed. " sqref="A13:A4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2022-05-02T06:17:48Z</cp:lastPrinted>
  <dcterms:created xsi:type="dcterms:W3CDTF">2009-01-30T06:42:42Z</dcterms:created>
  <dcterms:modified xsi:type="dcterms:W3CDTF">2022-05-06T05:58:54Z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