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nm._FilterDatabase" localSheetId="0" hidden="1">'BoQ1'!$A$11:$BC$150</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'BoQ1'!$A$1:$BC$150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<sst xmlns="http://schemas.openxmlformats.org/spreadsheetml/2006/main" count="1030" uniqueCount="331">
  <si>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</si>
  <si>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</si>
  <si>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</si>
  <si>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</si>
  <si>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</si>
  <si>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</si>
  <si>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</si>
  <si>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</si>
  <si>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</si>
  <si>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</si>
  <si>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</si>
  <si>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</si>
  <si>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</si>
  <si>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</si>
  <si>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</si>
  <si>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</si>
  <si>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</si>
  <si>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</si>
  <si>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</si>
  <si>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</si>
  <si>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</si>
  <si>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</si>
  <si>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</si>
  <si>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</si>
  <si>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</si>
  <si>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</si>
  <si>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</si>
  <si>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</si>
  <si>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</si>
  <si>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</si>
  <si>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</si>
  <si>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</si>
  <si>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</si>
  <si>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</si>
  <si>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</si>
  <si>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</si>
  <si>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</si>
  <si>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</si>
  <si>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</si>
  <si>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</si>
  <si>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</si>
  <si>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</si>
  <si>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</si>
  <si>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</si>
  <si>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</si>
  <si>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</si>
  <si>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</si>
  <si>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</si>
  <si>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</si>
  <si>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</si>
  <si>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</si>
  <si>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</si>
  <si>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</si>
  <si>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</si>
  <si>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</si>
  <si>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</si>
  <si>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</si>
  <si>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</si>
  <si>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</si>
  <si>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</si>
  <si>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</si>
  <si>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</si>
  <si>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</si>
  <si>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</si>
  <si>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</si>
  <si>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</si>
  <si>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</si>
  <si>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</si>
  <si>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</si>
  <si>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</si>
  <si>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</si>
  <si>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</si>
  <si>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</si>
  <si>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metre</t>
  </si>
  <si>
    <t>Tender Inviting Authority: Superintending Engineer, IWD, IIT, Kanpur</t>
  </si>
  <si>
    <t>6 mm cement plaster of mix :</t>
  </si>
  <si>
    <t>1:3 (1 cement : 3 fine sand)</t>
  </si>
  <si>
    <t>Two or more coats on new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</si>
  <si>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</si>
  <si>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</si>
  <si>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</si>
  <si>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</si>
  <si>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</si>
  <si>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aluminium sliding door bolts, ISI marked anodised (anodic coating not less than grade AC 10 as per IS : 1868), transparent or dyed to required colour or shade, with nuts and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</si>
  <si>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</si>
  <si>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</si>
  <si>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</si>
  <si>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</si>
  <si>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</si>
  <si>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</si>
  <si>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</si>
  <si>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</si>
  <si>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</si>
  <si>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</si>
  <si>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Float glass panes of nominal thickness 4 mm (weight not less than 10kg/sqm)</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</si>
  <si>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</si>
  <si>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</si>
  <si>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</si>
  <si>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</si>
  <si>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15 mm nominal bore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</si>
  <si>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</si>
  <si>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</si>
  <si>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</si>
  <si>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</si>
  <si>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</si>
  <si>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</si>
  <si>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</si>
  <si>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</si>
  <si>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</si>
  <si>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</si>
  <si>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</si>
  <si>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</si>
  <si>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</si>
  <si>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</si>
  <si>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</si>
  <si>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</si>
  <si>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</si>
  <si>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</si>
  <si>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</si>
  <si>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</si>
  <si>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</si>
  <si>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</si>
  <si>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</si>
  <si>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</si>
  <si>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</si>
  <si>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</si>
  <si>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</si>
  <si>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</si>
  <si>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</si>
  <si>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</si>
  <si>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</si>
  <si>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</si>
  <si>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</si>
  <si>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</si>
  <si>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</si>
  <si>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</si>
  <si>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</si>
  <si>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</si>
  <si>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</si>
  <si>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</si>
  <si>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</si>
  <si>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</si>
  <si>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</si>
  <si>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</si>
  <si>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</si>
  <si>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</si>
  <si>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</si>
  <si>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</si>
  <si>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</si>
  <si>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</si>
  <si>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</si>
  <si>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</si>
  <si>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</si>
  <si>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</si>
  <si>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</si>
  <si>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</si>
  <si>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</si>
  <si>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</si>
  <si>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</si>
  <si>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</si>
  <si>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</si>
  <si>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</si>
  <si>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</si>
  <si>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</si>
  <si>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</si>
  <si>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</si>
  <si>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</si>
  <si>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</si>
  <si>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</si>
  <si>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</si>
  <si>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</si>
  <si>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</si>
  <si>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</si>
  <si>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</si>
  <si>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</si>
  <si>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By Mechanical Transport including loading,unloading and stacking</t>
  </si>
  <si>
    <t>Lime, moorum, building rubbish Lead - 2 km</t>
  </si>
  <si>
    <t>Providing and laying in position cement concrete of specified grade excluding the cost of centering and shuttering - All work up to plinth level :</t>
  </si>
  <si>
    <t>Brick work with common burnt clay F.P.S. (non modular) bricks of class designation 7.5 in superstructure above plinth level up to floor V level in all shapes and sizes in :</t>
  </si>
  <si>
    <t>Cement mortar 1:6 (1 cement : 6 coarse sand)</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</si>
  <si>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</si>
  <si>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</si>
  <si>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</si>
  <si>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</si>
  <si>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</si>
  <si>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</si>
  <si>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</si>
  <si>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</si>
  <si>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</si>
  <si>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</si>
  <si>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</si>
  <si>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</si>
  <si>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</si>
  <si>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</si>
  <si>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</si>
  <si>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32 mm dia nominal bore</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</si>
  <si>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</si>
  <si>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</si>
  <si>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</si>
  <si>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</si>
  <si>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</si>
  <si>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</si>
  <si>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Providind and fixing C.P. hand spray (heath faucet) with push button control and flexible hose connection with C.P hook of L&amp;K make or approved equivalent complete in all respects.
</t>
  </si>
  <si>
    <t>Cum</t>
  </si>
  <si>
    <t>Each</t>
  </si>
  <si>
    <t>Carriage of Materials</t>
  </si>
  <si>
    <t>CEMENT CONCRETE (CAST IN SITU)</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</si>
  <si>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</si>
  <si>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</si>
  <si>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</si>
  <si>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Brick edging 7cm wide 11.4 cm deep to plinth protection with common burnt clay F.P.S. (non modular) bricks of class designation 7.5 including grouting with cement mortar 1:4 (1 cement : 4 fine sand).</t>
  </si>
  <si>
    <t>Granite stone slab colour black, Cherry/Ruby red</t>
  </si>
  <si>
    <t>WOOD AND P. V. C. WORK</t>
  </si>
  <si>
    <t>250x16 mm</t>
  </si>
  <si>
    <t>Providing and fixing fly proof stainless steel grade 304 wire gauge, to windows and clerestory windows using wire gauge with average width of aperture 1.4 mm in both directions with wire of dia. 0.50 mm all complete.</t>
  </si>
  <si>
    <t>With 2nd class teak wood beading 62X19 mm</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</si>
  <si>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</si>
  <si>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</si>
  <si>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</si>
  <si>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</si>
  <si>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Glazed Vitrified tiles Matt/Antiskid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</si>
  <si>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</si>
  <si>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</si>
  <si>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</si>
  <si>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12 mm cement plaster of mix :</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</si>
  <si>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</si>
  <si>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</si>
  <si>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</si>
  <si>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</si>
  <si>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Finishing walls with Premium Acrylic Smooth exterior paint with Silicone additives of required shade</t>
  </si>
  <si>
    <t>Old work (one or more coats applied @ 0.83 ltr/10 sqm).</t>
  </si>
  <si>
    <t>Renewing glass panes, with wooden fillets wherever necessary:</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</si>
  <si>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</si>
  <si>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</si>
  <si>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</si>
  <si>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</si>
  <si>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</si>
  <si>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</si>
  <si>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</si>
  <si>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Providing and fixing white vitreous china water closet squatting pan (Indian type) :</t>
  </si>
  <si>
    <t>Orissa pattern W.C. pan of size 580x440 mm</t>
  </si>
  <si>
    <t>Providing and fixing white vitreous china pedestal type (European type/ wash down type) water closet pan.</t>
  </si>
  <si>
    <t>Providing and fixing solid plastic seat with lid for pedestal type W.C. pan complete :</t>
  </si>
  <si>
    <t>White solid plastic seat with lid</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</si>
  <si>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</si>
  <si>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20 mm nominal dia Pipes</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</si>
  <si>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 etc.</t>
  </si>
  <si>
    <t>Providing and fixing G.I. pipes complete with G.I. fittings including trenching and refilling etc.   External work</t>
  </si>
  <si>
    <t>Providing and fixing C.P. brass long nose bib cock of approved quality conforming to IS standards and weighing not less than 810 gms.</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</si>
  <si>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</si>
  <si>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</si>
  <si>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</si>
  <si>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</si>
  <si>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</si>
  <si>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</si>
  <si>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</si>
  <si>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</si>
  <si>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</si>
  <si>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</si>
  <si>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</si>
  <si>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</si>
  <si>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</si>
  <si>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MINOR CIVIL MAINTENANCE WORK</t>
  </si>
  <si>
    <t xml:space="preserve">"P/F C.P brass towel rod complete with two C.P.brass brackets fixed to wooden cleats with C.P. brass screws of approved quality size of 600 x 20 mm. 
</t>
  </si>
  <si>
    <t xml:space="preserve">"Providing and fixing C.P. grating with or without hole for waste pipe for floor/ nahani trap 100 mm dia. weight not less than 100 grams.
</t>
  </si>
  <si>
    <t xml:space="preserve">"Providing and fixing C.P flange for C.P bib cock/C.P angle stop cock.
</t>
  </si>
  <si>
    <t xml:space="preserve">"Providing and fixing C.P Brass shower rose 15 mm or 20 mm inlet with shower arm (a) 75 mm dia fancy type.
</t>
  </si>
  <si>
    <t xml:space="preserve">Extra for providing and fixing of 8mm to 9mm thick ceramic glazed wall tiles instead of 5mm thick ceramic glazed wall tiles.
</t>
  </si>
  <si>
    <t xml:space="preserve">"Providing and fixing C.P waste 40 mm nominal bore for china sink or wash basin (L&amp;K) make.
</t>
  </si>
  <si>
    <t xml:space="preserve">"Providing and fixing C.P basin mixer of 15 mm nominal bore (L&amp;K) make for one piece only
"
</t>
  </si>
  <si>
    <t xml:space="preserve">"Providing and fixing 15 mm nominal bore C.P. swan neck pillar cock of L&amp;K or approved equivalent make.
"
</t>
  </si>
  <si>
    <t xml:space="preserve">"Providing and fixing aluminum door seal in door i/c necessary screw etc complete.
"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</si>
  <si>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
</t>
  </si>
  <si>
    <t>Providing and fixing Single point locking handles "PULSE" (aluminium &amp; zamak) ( PL205H / Model) of LGF Sysmac ( I ) Pvt. Ltd. or equivalent make as approved powder coated to required colour or shade  including the cost of screw and other incidental charges complete as per manufacturers specification.</t>
  </si>
  <si>
    <t xml:space="preserve">"Providing and fixing C.P waste 32 mm nominal bore for china sink or wash basin (L&amp;K) make.
</t>
  </si>
  <si>
    <t>Metre</t>
  </si>
  <si>
    <t>One Job</t>
  </si>
  <si>
    <t>Name of Work: Setting right of vacant house no 330.</t>
  </si>
  <si>
    <t>Contract No:   19/C/D2/2022-23/01</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</si>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</sst>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50"/>
  <sheetViews>
    <sheetView showGridLines="0" zoomScale="85" zoomScaleNormal="85" zoomScalePageLayoutView="0" workbookViewId="0" topLeftCell="A143">
      <selection activeCell="B43" sqref="B43"/>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9" t="str">
        <f>B2&amp;" BoQ"</f>
        <v>Percentage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0" t="s">
        <v>74</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8.25" customHeight="1">
      <c r="A5" s="80" t="s">
        <v>277</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75" customHeight="1">
      <c r="A6" s="80" t="s">
        <v>278</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58.5" customHeight="1">
      <c r="A8" s="11" t="s">
        <v>50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205</v>
      </c>
      <c r="C13" s="39" t="s">
        <v>55</v>
      </c>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IA13" s="22">
        <v>1</v>
      </c>
      <c r="IB13" s="22" t="s">
        <v>205</v>
      </c>
      <c r="IC13" s="22" t="s">
        <v>55</v>
      </c>
      <c r="IE13" s="23"/>
      <c r="IF13" s="23" t="s">
        <v>34</v>
      </c>
      <c r="IG13" s="23" t="s">
        <v>35</v>
      </c>
      <c r="IH13" s="23">
        <v>10</v>
      </c>
      <c r="II13" s="23" t="s">
        <v>36</v>
      </c>
    </row>
    <row r="14" spans="1:243" s="22" customFormat="1" ht="28.5">
      <c r="A14" s="66">
        <v>1.01</v>
      </c>
      <c r="B14" s="71" t="s">
        <v>175</v>
      </c>
      <c r="C14" s="39" t="s">
        <v>56</v>
      </c>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6"/>
      <c r="IA14" s="22">
        <v>1.01</v>
      </c>
      <c r="IB14" s="22" t="s">
        <v>175</v>
      </c>
      <c r="IC14" s="22" t="s">
        <v>56</v>
      </c>
      <c r="IE14" s="23"/>
      <c r="IF14" s="23" t="s">
        <v>40</v>
      </c>
      <c r="IG14" s="23" t="s">
        <v>35</v>
      </c>
      <c r="IH14" s="23">
        <v>123.223</v>
      </c>
      <c r="II14" s="23" t="s">
        <v>37</v>
      </c>
    </row>
    <row r="15" spans="1:243" s="22" customFormat="1" ht="28.5">
      <c r="A15" s="66">
        <v>1.02</v>
      </c>
      <c r="B15" s="67" t="s">
        <v>176</v>
      </c>
      <c r="C15" s="39" t="s">
        <v>57</v>
      </c>
      <c r="D15" s="68">
        <v>2.02</v>
      </c>
      <c r="E15" s="69" t="s">
        <v>64</v>
      </c>
      <c r="F15" s="70">
        <v>143.07</v>
      </c>
      <c r="G15" s="40"/>
      <c r="H15" s="24"/>
      <c r="I15" s="47" t="s">
        <v>38</v>
      </c>
      <c r="J15" s="48">
        <f aca="true" t="shared" si="0" ref="J15:J130">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ROUND(total_amount_ba($B$2,$D$2,D15,F15,J15,K15,M15),0)</f>
        <v>289</v>
      </c>
      <c r="BB15" s="60">
        <f>BA15+SUM(N15:AZ15)</f>
        <v>289</v>
      </c>
      <c r="BC15" s="56" t="str">
        <f>SpellNumber(L15,BB15)</f>
        <v>INR  Two Hundred &amp; Eighty Nine  Only</v>
      </c>
      <c r="IA15" s="22">
        <v>1.02</v>
      </c>
      <c r="IB15" s="22" t="s">
        <v>176</v>
      </c>
      <c r="IC15" s="22" t="s">
        <v>57</v>
      </c>
      <c r="ID15" s="22">
        <v>2.02</v>
      </c>
      <c r="IE15" s="23" t="s">
        <v>64</v>
      </c>
      <c r="IF15" s="23" t="s">
        <v>41</v>
      </c>
      <c r="IG15" s="23" t="s">
        <v>42</v>
      </c>
      <c r="IH15" s="23">
        <v>213</v>
      </c>
      <c r="II15" s="23" t="s">
        <v>37</v>
      </c>
    </row>
    <row r="16" spans="1:243" s="22" customFormat="1" ht="15.75">
      <c r="A16" s="66">
        <v>2</v>
      </c>
      <c r="B16" s="67" t="s">
        <v>206</v>
      </c>
      <c r="C16" s="39" t="s">
        <v>101</v>
      </c>
      <c r="D16" s="74"/>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6"/>
      <c r="IA16" s="22">
        <v>2</v>
      </c>
      <c r="IB16" s="22" t="s">
        <v>206</v>
      </c>
      <c r="IC16" s="22" t="s">
        <v>101</v>
      </c>
      <c r="IE16" s="23"/>
      <c r="IF16" s="23"/>
      <c r="IG16" s="23"/>
      <c r="IH16" s="23"/>
      <c r="II16" s="23"/>
    </row>
    <row r="17" spans="1:243" s="22" customFormat="1" ht="71.25">
      <c r="A17" s="66">
        <v>2.01</v>
      </c>
      <c r="B17" s="67" t="s">
        <v>177</v>
      </c>
      <c r="C17" s="39" t="s">
        <v>58</v>
      </c>
      <c r="D17" s="74"/>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6"/>
      <c r="IA17" s="22">
        <v>2.01</v>
      </c>
      <c r="IB17" s="22" t="s">
        <v>177</v>
      </c>
      <c r="IC17" s="22" t="s">
        <v>58</v>
      </c>
      <c r="IE17" s="23"/>
      <c r="IF17" s="23"/>
      <c r="IG17" s="23"/>
      <c r="IH17" s="23"/>
      <c r="II17" s="23"/>
    </row>
    <row r="18" spans="1:243" s="22" customFormat="1" ht="71.25">
      <c r="A18" s="66">
        <v>2.02</v>
      </c>
      <c r="B18" s="67" t="s">
        <v>207</v>
      </c>
      <c r="C18" s="39" t="s">
        <v>102</v>
      </c>
      <c r="D18" s="68">
        <v>0.1</v>
      </c>
      <c r="E18" s="69" t="s">
        <v>64</v>
      </c>
      <c r="F18" s="70">
        <v>6457.82</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ROUND(total_amount_ba($B$2,$D$2,D18,F18,J18,K18,M18),0)</f>
        <v>646</v>
      </c>
      <c r="BB18" s="60">
        <f>BA18+SUM(N18:AZ18)</f>
        <v>646</v>
      </c>
      <c r="BC18" s="56" t="str">
        <f>SpellNumber(L18,BB18)</f>
        <v>INR  Six Hundred &amp; Forty Six  Only</v>
      </c>
      <c r="IA18" s="22">
        <v>2.02</v>
      </c>
      <c r="IB18" s="22" t="s">
        <v>207</v>
      </c>
      <c r="IC18" s="22" t="s">
        <v>102</v>
      </c>
      <c r="ID18" s="22">
        <v>0.1</v>
      </c>
      <c r="IE18" s="23" t="s">
        <v>64</v>
      </c>
      <c r="IF18" s="23"/>
      <c r="IG18" s="23"/>
      <c r="IH18" s="23"/>
      <c r="II18" s="23"/>
    </row>
    <row r="19" spans="1:243" s="22" customFormat="1" ht="171">
      <c r="A19" s="66">
        <v>2.03</v>
      </c>
      <c r="B19" s="67" t="s">
        <v>208</v>
      </c>
      <c r="C19" s="39" t="s">
        <v>103</v>
      </c>
      <c r="D19" s="68">
        <v>8.5</v>
      </c>
      <c r="E19" s="69" t="s">
        <v>52</v>
      </c>
      <c r="F19" s="70">
        <v>597.67</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9"/>
      <c r="BA19" s="42">
        <f>ROUND(total_amount_ba($B$2,$D$2,D19,F19,J19,K19,M19),0)</f>
        <v>5080</v>
      </c>
      <c r="BB19" s="60">
        <f>BA19+SUM(N19:AZ19)</f>
        <v>5080</v>
      </c>
      <c r="BC19" s="56" t="str">
        <f>SpellNumber(L19,BB19)</f>
        <v>INR  Five Thousand  &amp;Eighty  Only</v>
      </c>
      <c r="IA19" s="22">
        <v>2.03</v>
      </c>
      <c r="IB19" s="22" t="s">
        <v>208</v>
      </c>
      <c r="IC19" s="22" t="s">
        <v>103</v>
      </c>
      <c r="ID19" s="22">
        <v>8.5</v>
      </c>
      <c r="IE19" s="23" t="s">
        <v>52</v>
      </c>
      <c r="IF19" s="23"/>
      <c r="IG19" s="23"/>
      <c r="IH19" s="23"/>
      <c r="II19" s="23"/>
    </row>
    <row r="20" spans="1:243" s="22" customFormat="1" ht="30.75" customHeight="1">
      <c r="A20" s="66">
        <v>3</v>
      </c>
      <c r="B20" s="67" t="s">
        <v>68</v>
      </c>
      <c r="C20" s="39" t="s">
        <v>59</v>
      </c>
      <c r="D20" s="74"/>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6"/>
      <c r="IA20" s="22">
        <v>3</v>
      </c>
      <c r="IB20" s="22" t="s">
        <v>68</v>
      </c>
      <c r="IC20" s="22" t="s">
        <v>59</v>
      </c>
      <c r="IE20" s="23"/>
      <c r="IF20" s="23" t="s">
        <v>34</v>
      </c>
      <c r="IG20" s="23" t="s">
        <v>43</v>
      </c>
      <c r="IH20" s="23">
        <v>10</v>
      </c>
      <c r="II20" s="23" t="s">
        <v>37</v>
      </c>
    </row>
    <row r="21" spans="1:243" s="22" customFormat="1" ht="199.5">
      <c r="A21" s="66">
        <v>3.01</v>
      </c>
      <c r="B21" s="67" t="s">
        <v>209</v>
      </c>
      <c r="C21" s="39" t="s">
        <v>104</v>
      </c>
      <c r="D21" s="68">
        <v>0.15</v>
      </c>
      <c r="E21" s="69" t="s">
        <v>64</v>
      </c>
      <c r="F21" s="70">
        <v>9398.77</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ROUND(total_amount_ba($B$2,$D$2,D21,F21,J21,K21,M21),0)</f>
        <v>1410</v>
      </c>
      <c r="BB21" s="60">
        <f>BA21+SUM(N21:AZ21)</f>
        <v>1410</v>
      </c>
      <c r="BC21" s="56" t="str">
        <f>SpellNumber(L21,BB21)</f>
        <v>INR  One Thousand Four Hundred &amp; Ten  Only</v>
      </c>
      <c r="IA21" s="22">
        <v>3.01</v>
      </c>
      <c r="IB21" s="22" t="s">
        <v>209</v>
      </c>
      <c r="IC21" s="22" t="s">
        <v>104</v>
      </c>
      <c r="ID21" s="22">
        <v>0.15</v>
      </c>
      <c r="IE21" s="23" t="s">
        <v>64</v>
      </c>
      <c r="IF21" s="23"/>
      <c r="IG21" s="23"/>
      <c r="IH21" s="23"/>
      <c r="II21" s="23"/>
    </row>
    <row r="22" spans="1:243" s="22" customFormat="1" ht="42.75">
      <c r="A22" s="66">
        <v>3.02</v>
      </c>
      <c r="B22" s="67" t="s">
        <v>69</v>
      </c>
      <c r="C22" s="39" t="s">
        <v>60</v>
      </c>
      <c r="D22" s="74"/>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6"/>
      <c r="IA22" s="22">
        <v>3.02</v>
      </c>
      <c r="IB22" s="22" t="s">
        <v>69</v>
      </c>
      <c r="IC22" s="22" t="s">
        <v>60</v>
      </c>
      <c r="IE22" s="23"/>
      <c r="IF22" s="23" t="s">
        <v>40</v>
      </c>
      <c r="IG22" s="23" t="s">
        <v>35</v>
      </c>
      <c r="IH22" s="23">
        <v>123.223</v>
      </c>
      <c r="II22" s="23" t="s">
        <v>37</v>
      </c>
    </row>
    <row r="23" spans="1:243" s="22" customFormat="1" ht="28.5">
      <c r="A23" s="66">
        <v>3.03</v>
      </c>
      <c r="B23" s="67" t="s">
        <v>78</v>
      </c>
      <c r="C23" s="39" t="s">
        <v>105</v>
      </c>
      <c r="D23" s="68">
        <v>2.65</v>
      </c>
      <c r="E23" s="69" t="s">
        <v>52</v>
      </c>
      <c r="F23" s="70">
        <v>672.11</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9"/>
      <c r="BA23" s="42">
        <f>ROUND(total_amount_ba($B$2,$D$2,D23,F23,J23,K23,M23),0)</f>
        <v>1781</v>
      </c>
      <c r="BB23" s="60">
        <f>BA23+SUM(N23:AZ23)</f>
        <v>1781</v>
      </c>
      <c r="BC23" s="56" t="str">
        <f>SpellNumber(L23,BB23)</f>
        <v>INR  One Thousand Seven Hundred &amp; Eighty One  Only</v>
      </c>
      <c r="IA23" s="22">
        <v>3.03</v>
      </c>
      <c r="IB23" s="22" t="s">
        <v>78</v>
      </c>
      <c r="IC23" s="22" t="s">
        <v>105</v>
      </c>
      <c r="ID23" s="22">
        <v>2.65</v>
      </c>
      <c r="IE23" s="23" t="s">
        <v>52</v>
      </c>
      <c r="IF23" s="23" t="s">
        <v>44</v>
      </c>
      <c r="IG23" s="23" t="s">
        <v>45</v>
      </c>
      <c r="IH23" s="23">
        <v>10</v>
      </c>
      <c r="II23" s="23" t="s">
        <v>37</v>
      </c>
    </row>
    <row r="24" spans="1:243" s="22" customFormat="1" ht="71.25">
      <c r="A24" s="66">
        <v>3.04</v>
      </c>
      <c r="B24" s="67" t="s">
        <v>70</v>
      </c>
      <c r="C24" s="39" t="s">
        <v>106</v>
      </c>
      <c r="D24" s="74"/>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6"/>
      <c r="IA24" s="22">
        <v>3.04</v>
      </c>
      <c r="IB24" s="22" t="s">
        <v>70</v>
      </c>
      <c r="IC24" s="22" t="s">
        <v>106</v>
      </c>
      <c r="IE24" s="23"/>
      <c r="IF24" s="23"/>
      <c r="IG24" s="23"/>
      <c r="IH24" s="23"/>
      <c r="II24" s="23"/>
    </row>
    <row r="25" spans="1:243" s="22" customFormat="1" ht="28.5">
      <c r="A25" s="66">
        <v>3.05</v>
      </c>
      <c r="B25" s="67" t="s">
        <v>71</v>
      </c>
      <c r="C25" s="39" t="s">
        <v>107</v>
      </c>
      <c r="D25" s="68">
        <v>24.5</v>
      </c>
      <c r="E25" s="69" t="s">
        <v>66</v>
      </c>
      <c r="F25" s="70">
        <v>78.6</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ROUND(total_amount_ba($B$2,$D$2,D25,F25,J25,K25,M25),0)</f>
        <v>1926</v>
      </c>
      <c r="BB25" s="60">
        <f>BA25+SUM(N25:AZ25)</f>
        <v>1926</v>
      </c>
      <c r="BC25" s="56" t="str">
        <f>SpellNumber(L25,BB25)</f>
        <v>INR  One Thousand Nine Hundred &amp; Twenty Six  Only</v>
      </c>
      <c r="IA25" s="22">
        <v>3.05</v>
      </c>
      <c r="IB25" s="22" t="s">
        <v>71</v>
      </c>
      <c r="IC25" s="22" t="s">
        <v>107</v>
      </c>
      <c r="ID25" s="22">
        <v>24.5</v>
      </c>
      <c r="IE25" s="23" t="s">
        <v>66</v>
      </c>
      <c r="IF25" s="23" t="s">
        <v>41</v>
      </c>
      <c r="IG25" s="23" t="s">
        <v>42</v>
      </c>
      <c r="IH25" s="23">
        <v>213</v>
      </c>
      <c r="II25" s="23" t="s">
        <v>37</v>
      </c>
    </row>
    <row r="26" spans="1:243" s="22" customFormat="1" ht="15.75">
      <c r="A26" s="66">
        <v>3.06</v>
      </c>
      <c r="B26" s="67" t="s">
        <v>72</v>
      </c>
      <c r="C26" s="39" t="s">
        <v>108</v>
      </c>
      <c r="D26" s="74"/>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6"/>
      <c r="IA26" s="22">
        <v>3.06</v>
      </c>
      <c r="IB26" s="22" t="s">
        <v>72</v>
      </c>
      <c r="IC26" s="22" t="s">
        <v>108</v>
      </c>
      <c r="IE26" s="23"/>
      <c r="IF26" s="23"/>
      <c r="IG26" s="23"/>
      <c r="IH26" s="23"/>
      <c r="II26" s="23"/>
    </row>
    <row r="27" spans="1:243" s="22" customFormat="1" ht="71.25">
      <c r="A27" s="66">
        <v>3.07</v>
      </c>
      <c r="B27" s="67" t="s">
        <v>178</v>
      </c>
      <c r="C27" s="39" t="s">
        <v>109</v>
      </c>
      <c r="D27" s="74"/>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6"/>
      <c r="IA27" s="22">
        <v>3.07</v>
      </c>
      <c r="IB27" s="22" t="s">
        <v>178</v>
      </c>
      <c r="IC27" s="22" t="s">
        <v>109</v>
      </c>
      <c r="IE27" s="23"/>
      <c r="IF27" s="23"/>
      <c r="IG27" s="23"/>
      <c r="IH27" s="23"/>
      <c r="II27" s="23"/>
    </row>
    <row r="28" spans="1:243" s="22" customFormat="1" ht="28.5">
      <c r="A28" s="66">
        <v>3.08</v>
      </c>
      <c r="B28" s="67" t="s">
        <v>179</v>
      </c>
      <c r="C28" s="39" t="s">
        <v>110</v>
      </c>
      <c r="D28" s="68">
        <v>0.31</v>
      </c>
      <c r="E28" s="69" t="s">
        <v>64</v>
      </c>
      <c r="F28" s="70">
        <v>7267.29</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ROUND(total_amount_ba($B$2,$D$2,D28,F28,J28,K28,M28),0)</f>
        <v>2253</v>
      </c>
      <c r="BB28" s="60">
        <f>BA28+SUM(N28:AZ28)</f>
        <v>2253</v>
      </c>
      <c r="BC28" s="56" t="str">
        <f>SpellNumber(L28,BB28)</f>
        <v>INR  Two Thousand Two Hundred &amp; Fifty Three  Only</v>
      </c>
      <c r="IA28" s="22">
        <v>3.08</v>
      </c>
      <c r="IB28" s="22" t="s">
        <v>179</v>
      </c>
      <c r="IC28" s="22" t="s">
        <v>110</v>
      </c>
      <c r="ID28" s="22">
        <v>0.31</v>
      </c>
      <c r="IE28" s="23" t="s">
        <v>64</v>
      </c>
      <c r="IF28" s="23"/>
      <c r="IG28" s="23"/>
      <c r="IH28" s="23"/>
      <c r="II28" s="23"/>
    </row>
    <row r="29" spans="1:243" s="22" customFormat="1" ht="85.5">
      <c r="A29" s="66">
        <v>3.09</v>
      </c>
      <c r="B29" s="67" t="s">
        <v>210</v>
      </c>
      <c r="C29" s="39" t="s">
        <v>111</v>
      </c>
      <c r="D29" s="68">
        <v>8</v>
      </c>
      <c r="E29" s="69" t="s">
        <v>73</v>
      </c>
      <c r="F29" s="70">
        <v>48.92</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ROUND(total_amount_ba($B$2,$D$2,D29,F29,J29,K29,M29),0)</f>
        <v>391</v>
      </c>
      <c r="BB29" s="60">
        <f>BA29+SUM(N29:AZ29)</f>
        <v>391</v>
      </c>
      <c r="BC29" s="56" t="str">
        <f>SpellNumber(L29,BB29)</f>
        <v>INR  Three Hundred &amp; Ninety One  Only</v>
      </c>
      <c r="IA29" s="22">
        <v>3.09</v>
      </c>
      <c r="IB29" s="22" t="s">
        <v>210</v>
      </c>
      <c r="IC29" s="22" t="s">
        <v>111</v>
      </c>
      <c r="ID29" s="22">
        <v>8</v>
      </c>
      <c r="IE29" s="23" t="s">
        <v>73</v>
      </c>
      <c r="IF29" s="23"/>
      <c r="IG29" s="23"/>
      <c r="IH29" s="23"/>
      <c r="II29" s="23"/>
    </row>
    <row r="30" spans="1:243" s="22" customFormat="1" ht="15.75">
      <c r="A30" s="66">
        <v>5</v>
      </c>
      <c r="B30" s="67" t="s">
        <v>79</v>
      </c>
      <c r="C30" s="39" t="s">
        <v>61</v>
      </c>
      <c r="D30" s="74"/>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6"/>
      <c r="IA30" s="22">
        <v>5</v>
      </c>
      <c r="IB30" s="22" t="s">
        <v>79</v>
      </c>
      <c r="IC30" s="22" t="s">
        <v>61</v>
      </c>
      <c r="IE30" s="23"/>
      <c r="IF30" s="23"/>
      <c r="IG30" s="23"/>
      <c r="IH30" s="23"/>
      <c r="II30" s="23"/>
    </row>
    <row r="31" spans="1:243" s="22" customFormat="1" ht="213.75">
      <c r="A31" s="66">
        <v>5.01</v>
      </c>
      <c r="B31" s="67" t="s">
        <v>80</v>
      </c>
      <c r="C31" s="39" t="s">
        <v>112</v>
      </c>
      <c r="D31" s="74"/>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6"/>
      <c r="IA31" s="22">
        <v>5.01</v>
      </c>
      <c r="IB31" s="22" t="s">
        <v>80</v>
      </c>
      <c r="IC31" s="22" t="s">
        <v>112</v>
      </c>
      <c r="IE31" s="23"/>
      <c r="IF31" s="23"/>
      <c r="IG31" s="23"/>
      <c r="IH31" s="23"/>
      <c r="II31" s="23"/>
    </row>
    <row r="32" spans="1:243" s="22" customFormat="1" ht="28.5">
      <c r="A32" s="66">
        <v>5.02</v>
      </c>
      <c r="B32" s="67" t="s">
        <v>211</v>
      </c>
      <c r="C32" s="39" t="s">
        <v>113</v>
      </c>
      <c r="D32" s="74"/>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6"/>
      <c r="IA32" s="22">
        <v>5.02</v>
      </c>
      <c r="IB32" s="22" t="s">
        <v>211</v>
      </c>
      <c r="IC32" s="22" t="s">
        <v>113</v>
      </c>
      <c r="IE32" s="23"/>
      <c r="IF32" s="23"/>
      <c r="IG32" s="23"/>
      <c r="IH32" s="23"/>
      <c r="II32" s="23"/>
    </row>
    <row r="33" spans="1:243" s="22" customFormat="1" ht="24.75" customHeight="1">
      <c r="A33" s="66">
        <v>5.03</v>
      </c>
      <c r="B33" s="67" t="s">
        <v>81</v>
      </c>
      <c r="C33" s="39" t="s">
        <v>114</v>
      </c>
      <c r="D33" s="68">
        <v>1.9</v>
      </c>
      <c r="E33" s="69" t="s">
        <v>52</v>
      </c>
      <c r="F33" s="70">
        <v>3880.18</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ROUND(total_amount_ba($B$2,$D$2,D33,F33,J33,K33,M33),0)</f>
        <v>7372</v>
      </c>
      <c r="BB33" s="60">
        <f>BA33+SUM(N33:AZ33)</f>
        <v>7372</v>
      </c>
      <c r="BC33" s="56" t="str">
        <f>SpellNumber(L33,BB33)</f>
        <v>INR  Seven Thousand Three Hundred &amp; Seventy Two  Only</v>
      </c>
      <c r="IA33" s="22">
        <v>5.03</v>
      </c>
      <c r="IB33" s="22" t="s">
        <v>81</v>
      </c>
      <c r="IC33" s="22" t="s">
        <v>114</v>
      </c>
      <c r="ID33" s="22">
        <v>1.9</v>
      </c>
      <c r="IE33" s="23" t="s">
        <v>52</v>
      </c>
      <c r="IF33" s="23"/>
      <c r="IG33" s="23"/>
      <c r="IH33" s="23"/>
      <c r="II33" s="23"/>
    </row>
    <row r="34" spans="1:243" s="22" customFormat="1" ht="42.75" customHeight="1">
      <c r="A34" s="66">
        <v>5.04</v>
      </c>
      <c r="B34" s="67" t="s">
        <v>82</v>
      </c>
      <c r="C34" s="39" t="s">
        <v>115</v>
      </c>
      <c r="D34" s="68">
        <v>8.2</v>
      </c>
      <c r="E34" s="69" t="s">
        <v>52</v>
      </c>
      <c r="F34" s="70">
        <v>932.44</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9"/>
      <c r="BA34" s="42">
        <f>ROUND(total_amount_ba($B$2,$D$2,D34,F34,J34,K34,M34),0)</f>
        <v>7646</v>
      </c>
      <c r="BB34" s="60">
        <f>BA34+SUM(N34:AZ34)</f>
        <v>7646</v>
      </c>
      <c r="BC34" s="56" t="str">
        <f>SpellNumber(L34,BB34)</f>
        <v>INR  Seven Thousand Six Hundred &amp; Forty Six  Only</v>
      </c>
      <c r="IA34" s="22">
        <v>5.04</v>
      </c>
      <c r="IB34" s="22" t="s">
        <v>82</v>
      </c>
      <c r="IC34" s="22" t="s">
        <v>115</v>
      </c>
      <c r="ID34" s="22">
        <v>8.2</v>
      </c>
      <c r="IE34" s="23" t="s">
        <v>52</v>
      </c>
      <c r="IF34" s="23"/>
      <c r="IG34" s="23"/>
      <c r="IH34" s="23"/>
      <c r="II34" s="23"/>
    </row>
    <row r="35" spans="1:243" s="22" customFormat="1" ht="19.5" customHeight="1">
      <c r="A35" s="66">
        <v>6</v>
      </c>
      <c r="B35" s="67" t="s">
        <v>212</v>
      </c>
      <c r="C35" s="39" t="s">
        <v>116</v>
      </c>
      <c r="D35" s="74"/>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6"/>
      <c r="IA35" s="22">
        <v>6</v>
      </c>
      <c r="IB35" s="22" t="s">
        <v>212</v>
      </c>
      <c r="IC35" s="22" t="s">
        <v>116</v>
      </c>
      <c r="IE35" s="23"/>
      <c r="IF35" s="23"/>
      <c r="IG35" s="23"/>
      <c r="IH35" s="23"/>
      <c r="II35" s="23"/>
    </row>
    <row r="36" spans="1:243" s="22" customFormat="1" ht="30.75" customHeight="1">
      <c r="A36" s="70">
        <v>6.01</v>
      </c>
      <c r="B36" s="67" t="s">
        <v>83</v>
      </c>
      <c r="C36" s="39" t="s">
        <v>117</v>
      </c>
      <c r="D36" s="74"/>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6"/>
      <c r="IA36" s="22">
        <v>6.01</v>
      </c>
      <c r="IB36" s="22" t="s">
        <v>83</v>
      </c>
      <c r="IC36" s="22" t="s">
        <v>117</v>
      </c>
      <c r="IE36" s="23"/>
      <c r="IF36" s="23"/>
      <c r="IG36" s="23"/>
      <c r="IH36" s="23"/>
      <c r="II36" s="23"/>
    </row>
    <row r="37" spans="1:243" s="22" customFormat="1" ht="15.75">
      <c r="A37" s="66">
        <v>6.02</v>
      </c>
      <c r="B37" s="67" t="s">
        <v>213</v>
      </c>
      <c r="C37" s="39" t="s">
        <v>62</v>
      </c>
      <c r="D37" s="68">
        <v>1</v>
      </c>
      <c r="E37" s="69" t="s">
        <v>65</v>
      </c>
      <c r="F37" s="70">
        <v>205.96</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 aca="true" t="shared" si="1" ref="BA37:BA119">ROUND(total_amount_ba($B$2,$D$2,D37,F37,J37,K37,M37),0)</f>
        <v>206</v>
      </c>
      <c r="BB37" s="60">
        <f aca="true" t="shared" si="2" ref="BB37:BB99">BA37+SUM(N37:AZ37)</f>
        <v>206</v>
      </c>
      <c r="BC37" s="56" t="str">
        <f aca="true" t="shared" si="3" ref="BC37:BC99">SpellNumber(L37,BB37)</f>
        <v>INR  Two Hundred &amp; Six  Only</v>
      </c>
      <c r="IA37" s="22">
        <v>6.02</v>
      </c>
      <c r="IB37" s="22" t="s">
        <v>213</v>
      </c>
      <c r="IC37" s="22" t="s">
        <v>62</v>
      </c>
      <c r="ID37" s="22">
        <v>1</v>
      </c>
      <c r="IE37" s="23" t="s">
        <v>65</v>
      </c>
      <c r="IF37" s="23"/>
      <c r="IG37" s="23"/>
      <c r="IH37" s="23"/>
      <c r="II37" s="23"/>
    </row>
    <row r="38" spans="1:243" s="22" customFormat="1" ht="99.75">
      <c r="A38" s="66">
        <v>6.03</v>
      </c>
      <c r="B38" s="67" t="s">
        <v>84</v>
      </c>
      <c r="C38" s="39" t="s">
        <v>63</v>
      </c>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6"/>
      <c r="IA38" s="22">
        <v>6.03</v>
      </c>
      <c r="IB38" s="22" t="s">
        <v>84</v>
      </c>
      <c r="IC38" s="22" t="s">
        <v>63</v>
      </c>
      <c r="IE38" s="23"/>
      <c r="IF38" s="23"/>
      <c r="IG38" s="23"/>
      <c r="IH38" s="23"/>
      <c r="II38" s="23"/>
    </row>
    <row r="39" spans="1:243" s="22" customFormat="1" ht="28.5">
      <c r="A39" s="66">
        <v>6.04</v>
      </c>
      <c r="B39" s="67" t="s">
        <v>85</v>
      </c>
      <c r="C39" s="39" t="s">
        <v>118</v>
      </c>
      <c r="D39" s="68">
        <v>14</v>
      </c>
      <c r="E39" s="69" t="s">
        <v>65</v>
      </c>
      <c r="F39" s="70">
        <v>54.58</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 t="shared" si="1"/>
        <v>764</v>
      </c>
      <c r="BB39" s="60">
        <f t="shared" si="2"/>
        <v>764</v>
      </c>
      <c r="BC39" s="56" t="str">
        <f t="shared" si="3"/>
        <v>INR  Seven Hundred &amp; Sixty Four  Only</v>
      </c>
      <c r="IA39" s="22">
        <v>6.04</v>
      </c>
      <c r="IB39" s="22" t="s">
        <v>85</v>
      </c>
      <c r="IC39" s="22" t="s">
        <v>118</v>
      </c>
      <c r="ID39" s="22">
        <v>14</v>
      </c>
      <c r="IE39" s="23" t="s">
        <v>65</v>
      </c>
      <c r="IF39" s="23"/>
      <c r="IG39" s="23"/>
      <c r="IH39" s="23"/>
      <c r="II39" s="23"/>
    </row>
    <row r="40" spans="1:243" s="22" customFormat="1" ht="99.75">
      <c r="A40" s="66">
        <v>6.05</v>
      </c>
      <c r="B40" s="67" t="s">
        <v>214</v>
      </c>
      <c r="C40" s="39" t="s">
        <v>119</v>
      </c>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6"/>
      <c r="IA40" s="22">
        <v>6.05</v>
      </c>
      <c r="IB40" s="22" t="s">
        <v>214</v>
      </c>
      <c r="IC40" s="22" t="s">
        <v>119</v>
      </c>
      <c r="IE40" s="23"/>
      <c r="IF40" s="23"/>
      <c r="IG40" s="23"/>
      <c r="IH40" s="23"/>
      <c r="II40" s="23"/>
    </row>
    <row r="41" spans="1:243" s="22" customFormat="1" ht="34.5" customHeight="1">
      <c r="A41" s="66">
        <v>6.06</v>
      </c>
      <c r="B41" s="67" t="s">
        <v>215</v>
      </c>
      <c r="C41" s="39" t="s">
        <v>120</v>
      </c>
      <c r="D41" s="68">
        <v>15.5</v>
      </c>
      <c r="E41" s="69" t="s">
        <v>52</v>
      </c>
      <c r="F41" s="70">
        <v>1231.25</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 t="shared" si="1"/>
        <v>19084</v>
      </c>
      <c r="BB41" s="60">
        <f t="shared" si="2"/>
        <v>19084</v>
      </c>
      <c r="BC41" s="56" t="str">
        <f t="shared" si="3"/>
        <v>INR  Nineteen Thousand  &amp;Eighty Four  Only</v>
      </c>
      <c r="IA41" s="22">
        <v>6.06</v>
      </c>
      <c r="IB41" s="22" t="s">
        <v>215</v>
      </c>
      <c r="IC41" s="22" t="s">
        <v>120</v>
      </c>
      <c r="ID41" s="22">
        <v>15.5</v>
      </c>
      <c r="IE41" s="23" t="s">
        <v>52</v>
      </c>
      <c r="IF41" s="23"/>
      <c r="IG41" s="23"/>
      <c r="IH41" s="23"/>
      <c r="II41" s="23"/>
    </row>
    <row r="42" spans="1:243" s="22" customFormat="1" ht="15.75">
      <c r="A42" s="66">
        <v>7</v>
      </c>
      <c r="B42" s="67" t="s">
        <v>180</v>
      </c>
      <c r="C42" s="39" t="s">
        <v>121</v>
      </c>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6"/>
      <c r="IA42" s="22">
        <v>7</v>
      </c>
      <c r="IB42" s="22" t="s">
        <v>180</v>
      </c>
      <c r="IC42" s="22" t="s">
        <v>121</v>
      </c>
      <c r="IE42" s="23"/>
      <c r="IF42" s="23"/>
      <c r="IG42" s="23"/>
      <c r="IH42" s="23"/>
      <c r="II42" s="23"/>
    </row>
    <row r="43" spans="1:243" s="22" customFormat="1" ht="213.75">
      <c r="A43" s="70">
        <v>7.01</v>
      </c>
      <c r="B43" s="67" t="s">
        <v>216</v>
      </c>
      <c r="C43" s="39" t="s">
        <v>122</v>
      </c>
      <c r="D43" s="68">
        <v>1.76</v>
      </c>
      <c r="E43" s="69" t="s">
        <v>52</v>
      </c>
      <c r="F43" s="70">
        <v>822.88</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 t="shared" si="1"/>
        <v>1448</v>
      </c>
      <c r="BB43" s="60">
        <f t="shared" si="2"/>
        <v>1448</v>
      </c>
      <c r="BC43" s="56" t="str">
        <f t="shared" si="3"/>
        <v>INR  One Thousand Four Hundred &amp; Forty Eight  Only</v>
      </c>
      <c r="IA43" s="22">
        <v>7.01</v>
      </c>
      <c r="IB43" s="22" t="s">
        <v>216</v>
      </c>
      <c r="IC43" s="22" t="s">
        <v>122</v>
      </c>
      <c r="ID43" s="22">
        <v>1.76</v>
      </c>
      <c r="IE43" s="23" t="s">
        <v>52</v>
      </c>
      <c r="IF43" s="23"/>
      <c r="IG43" s="23"/>
      <c r="IH43" s="23"/>
      <c r="II43" s="23"/>
    </row>
    <row r="44" spans="1:243" s="22" customFormat="1" ht="270.75">
      <c r="A44" s="66">
        <v>7.02</v>
      </c>
      <c r="B44" s="67" t="s">
        <v>217</v>
      </c>
      <c r="C44" s="39" t="s">
        <v>123</v>
      </c>
      <c r="D44" s="74"/>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6"/>
      <c r="IA44" s="22">
        <v>7.02</v>
      </c>
      <c r="IB44" s="22" t="s">
        <v>217</v>
      </c>
      <c r="IC44" s="22" t="s">
        <v>123</v>
      </c>
      <c r="IE44" s="23"/>
      <c r="IF44" s="23"/>
      <c r="IG44" s="23"/>
      <c r="IH44" s="23"/>
      <c r="II44" s="23"/>
    </row>
    <row r="45" spans="1:243" s="22" customFormat="1" ht="28.5">
      <c r="A45" s="66">
        <v>7.03</v>
      </c>
      <c r="B45" s="67" t="s">
        <v>218</v>
      </c>
      <c r="C45" s="39" t="s">
        <v>124</v>
      </c>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6"/>
      <c r="IA45" s="22">
        <v>7.03</v>
      </c>
      <c r="IB45" s="22" t="s">
        <v>218</v>
      </c>
      <c r="IC45" s="22" t="s">
        <v>124</v>
      </c>
      <c r="IE45" s="23"/>
      <c r="IF45" s="23"/>
      <c r="IG45" s="23"/>
      <c r="IH45" s="23"/>
      <c r="II45" s="23"/>
    </row>
    <row r="46" spans="1:243" s="22" customFormat="1" ht="28.5">
      <c r="A46" s="66">
        <v>7.04</v>
      </c>
      <c r="B46" s="67" t="s">
        <v>219</v>
      </c>
      <c r="C46" s="39" t="s">
        <v>125</v>
      </c>
      <c r="D46" s="68">
        <v>94.5</v>
      </c>
      <c r="E46" s="69" t="s">
        <v>52</v>
      </c>
      <c r="F46" s="70">
        <v>1128.1</v>
      </c>
      <c r="G46" s="40"/>
      <c r="H46" s="24"/>
      <c r="I46" s="47" t="s">
        <v>38</v>
      </c>
      <c r="J46" s="48">
        <f t="shared" si="0"/>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 t="shared" si="1"/>
        <v>106605</v>
      </c>
      <c r="BB46" s="60">
        <f t="shared" si="2"/>
        <v>106605</v>
      </c>
      <c r="BC46" s="56" t="str">
        <f t="shared" si="3"/>
        <v>INR  One Lakh Six Thousand Six Hundred &amp; Five  Only</v>
      </c>
      <c r="IA46" s="22">
        <v>7.04</v>
      </c>
      <c r="IB46" s="22" t="s">
        <v>219</v>
      </c>
      <c r="IC46" s="22" t="s">
        <v>125</v>
      </c>
      <c r="ID46" s="22">
        <v>94.5</v>
      </c>
      <c r="IE46" s="23" t="s">
        <v>52</v>
      </c>
      <c r="IF46" s="23"/>
      <c r="IG46" s="23"/>
      <c r="IH46" s="23"/>
      <c r="II46" s="23"/>
    </row>
    <row r="47" spans="1:243" s="22" customFormat="1" ht="28.5">
      <c r="A47" s="66">
        <v>7.05</v>
      </c>
      <c r="B47" s="67" t="s">
        <v>220</v>
      </c>
      <c r="C47" s="39" t="s">
        <v>126</v>
      </c>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6"/>
      <c r="IA47" s="22">
        <v>7.05</v>
      </c>
      <c r="IB47" s="22" t="s">
        <v>220</v>
      </c>
      <c r="IC47" s="22" t="s">
        <v>126</v>
      </c>
      <c r="IE47" s="23"/>
      <c r="IF47" s="23"/>
      <c r="IG47" s="23"/>
      <c r="IH47" s="23"/>
      <c r="II47" s="23"/>
    </row>
    <row r="48" spans="1:243" s="22" customFormat="1" ht="28.5">
      <c r="A48" s="66">
        <v>7.06</v>
      </c>
      <c r="B48" s="67" t="s">
        <v>221</v>
      </c>
      <c r="C48" s="39" t="s">
        <v>127</v>
      </c>
      <c r="D48" s="68">
        <v>5.3</v>
      </c>
      <c r="E48" s="69" t="s">
        <v>52</v>
      </c>
      <c r="F48" s="70">
        <v>1149.53</v>
      </c>
      <c r="G48" s="40"/>
      <c r="H48" s="24"/>
      <c r="I48" s="47" t="s">
        <v>38</v>
      </c>
      <c r="J48" s="48">
        <f t="shared" si="0"/>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 t="shared" si="1"/>
        <v>6093</v>
      </c>
      <c r="BB48" s="60">
        <f t="shared" si="2"/>
        <v>6093</v>
      </c>
      <c r="BC48" s="56" t="str">
        <f t="shared" si="3"/>
        <v>INR  Six Thousand  &amp;Ninety Three  Only</v>
      </c>
      <c r="IA48" s="22">
        <v>7.06</v>
      </c>
      <c r="IB48" s="22" t="s">
        <v>221</v>
      </c>
      <c r="IC48" s="22" t="s">
        <v>127</v>
      </c>
      <c r="ID48" s="22">
        <v>5.3</v>
      </c>
      <c r="IE48" s="23" t="s">
        <v>52</v>
      </c>
      <c r="IF48" s="23"/>
      <c r="IG48" s="23"/>
      <c r="IH48" s="23"/>
      <c r="II48" s="23"/>
    </row>
    <row r="49" spans="1:243" s="22" customFormat="1" ht="185.25">
      <c r="A49" s="66">
        <v>7.07</v>
      </c>
      <c r="B49" s="67" t="s">
        <v>222</v>
      </c>
      <c r="C49" s="39" t="s">
        <v>128</v>
      </c>
      <c r="D49" s="74"/>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6"/>
      <c r="IA49" s="22">
        <v>7.07</v>
      </c>
      <c r="IB49" s="22" t="s">
        <v>222</v>
      </c>
      <c r="IC49" s="22" t="s">
        <v>128</v>
      </c>
      <c r="IE49" s="23"/>
      <c r="IF49" s="23"/>
      <c r="IG49" s="23"/>
      <c r="IH49" s="23"/>
      <c r="II49" s="23"/>
    </row>
    <row r="50" spans="1:243" s="22" customFormat="1" ht="28.5">
      <c r="A50" s="66">
        <v>7.08</v>
      </c>
      <c r="B50" s="67" t="s">
        <v>223</v>
      </c>
      <c r="C50" s="39" t="s">
        <v>129</v>
      </c>
      <c r="D50" s="68">
        <v>11.25</v>
      </c>
      <c r="E50" s="69" t="s">
        <v>52</v>
      </c>
      <c r="F50" s="70">
        <v>1285.83</v>
      </c>
      <c r="G50" s="40"/>
      <c r="H50" s="24"/>
      <c r="I50" s="47" t="s">
        <v>38</v>
      </c>
      <c r="J50" s="48">
        <f t="shared" si="0"/>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9"/>
      <c r="BA50" s="42">
        <f t="shared" si="1"/>
        <v>14466</v>
      </c>
      <c r="BB50" s="60">
        <f t="shared" si="2"/>
        <v>14466</v>
      </c>
      <c r="BC50" s="56" t="str">
        <f t="shared" si="3"/>
        <v>INR  Fourteen Thousand Four Hundred &amp; Sixty Six  Only</v>
      </c>
      <c r="IA50" s="22">
        <v>7.08</v>
      </c>
      <c r="IB50" s="22" t="s">
        <v>223</v>
      </c>
      <c r="IC50" s="22" t="s">
        <v>129</v>
      </c>
      <c r="ID50" s="22">
        <v>11.25</v>
      </c>
      <c r="IE50" s="23" t="s">
        <v>52</v>
      </c>
      <c r="IF50" s="23"/>
      <c r="IG50" s="23"/>
      <c r="IH50" s="23"/>
      <c r="II50" s="23"/>
    </row>
    <row r="51" spans="1:243" s="22" customFormat="1" ht="15.75">
      <c r="A51" s="66">
        <v>8</v>
      </c>
      <c r="B51" s="67" t="s">
        <v>53</v>
      </c>
      <c r="C51" s="39" t="s">
        <v>130</v>
      </c>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6"/>
      <c r="IA51" s="22">
        <v>8</v>
      </c>
      <c r="IB51" s="22" t="s">
        <v>53</v>
      </c>
      <c r="IC51" s="22" t="s">
        <v>130</v>
      </c>
      <c r="IE51" s="23"/>
      <c r="IF51" s="23"/>
      <c r="IG51" s="23"/>
      <c r="IH51" s="23"/>
      <c r="II51" s="23"/>
    </row>
    <row r="52" spans="1:243" s="22" customFormat="1" ht="19.5" customHeight="1">
      <c r="A52" s="66">
        <v>8.01</v>
      </c>
      <c r="B52" s="67" t="s">
        <v>224</v>
      </c>
      <c r="C52" s="39" t="s">
        <v>131</v>
      </c>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6"/>
      <c r="IA52" s="22">
        <v>8.01</v>
      </c>
      <c r="IB52" s="22" t="s">
        <v>224</v>
      </c>
      <c r="IC52" s="22" t="s">
        <v>131</v>
      </c>
      <c r="IE52" s="23"/>
      <c r="IF52" s="23"/>
      <c r="IG52" s="23"/>
      <c r="IH52" s="23"/>
      <c r="II52" s="23"/>
    </row>
    <row r="53" spans="1:243" s="22" customFormat="1" ht="21" customHeight="1">
      <c r="A53" s="66">
        <v>8.02</v>
      </c>
      <c r="B53" s="67" t="s">
        <v>182</v>
      </c>
      <c r="C53" s="39" t="s">
        <v>132</v>
      </c>
      <c r="D53" s="68">
        <v>2.9</v>
      </c>
      <c r="E53" s="69" t="s">
        <v>52</v>
      </c>
      <c r="F53" s="70">
        <v>258.08</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 t="shared" si="1"/>
        <v>748</v>
      </c>
      <c r="BB53" s="60">
        <f t="shared" si="2"/>
        <v>748</v>
      </c>
      <c r="BC53" s="56" t="str">
        <f t="shared" si="3"/>
        <v>INR  Seven Hundred &amp; Forty Eight  Only</v>
      </c>
      <c r="IA53" s="22">
        <v>8.02</v>
      </c>
      <c r="IB53" s="22" t="s">
        <v>182</v>
      </c>
      <c r="IC53" s="22" t="s">
        <v>132</v>
      </c>
      <c r="ID53" s="22">
        <v>2.9</v>
      </c>
      <c r="IE53" s="23" t="s">
        <v>52</v>
      </c>
      <c r="IF53" s="23"/>
      <c r="IG53" s="23"/>
      <c r="IH53" s="23"/>
      <c r="II53" s="23"/>
    </row>
    <row r="54" spans="1:243" s="22" customFormat="1" ht="45.75" customHeight="1">
      <c r="A54" s="66">
        <v>8.03</v>
      </c>
      <c r="B54" s="67" t="s">
        <v>181</v>
      </c>
      <c r="C54" s="39" t="s">
        <v>133</v>
      </c>
      <c r="D54" s="74"/>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6"/>
      <c r="IA54" s="22">
        <v>8.03</v>
      </c>
      <c r="IB54" s="22" t="s">
        <v>181</v>
      </c>
      <c r="IC54" s="22" t="s">
        <v>133</v>
      </c>
      <c r="IE54" s="23"/>
      <c r="IF54" s="23"/>
      <c r="IG54" s="23"/>
      <c r="IH54" s="23"/>
      <c r="II54" s="23"/>
    </row>
    <row r="55" spans="1:243" s="22" customFormat="1" ht="20.25" customHeight="1">
      <c r="A55" s="66">
        <v>8.04</v>
      </c>
      <c r="B55" s="71" t="s">
        <v>182</v>
      </c>
      <c r="C55" s="39" t="s">
        <v>134</v>
      </c>
      <c r="D55" s="68">
        <v>5.6</v>
      </c>
      <c r="E55" s="69" t="s">
        <v>52</v>
      </c>
      <c r="F55" s="70">
        <v>297.32</v>
      </c>
      <c r="G55" s="40"/>
      <c r="H55" s="24"/>
      <c r="I55" s="47" t="s">
        <v>38</v>
      </c>
      <c r="J55" s="48">
        <f t="shared" si="0"/>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 t="shared" si="1"/>
        <v>1665</v>
      </c>
      <c r="BB55" s="60">
        <f t="shared" si="2"/>
        <v>1665</v>
      </c>
      <c r="BC55" s="56" t="str">
        <f t="shared" si="3"/>
        <v>INR  One Thousand Six Hundred &amp; Sixty Five  Only</v>
      </c>
      <c r="IA55" s="22">
        <v>8.04</v>
      </c>
      <c r="IB55" s="22" t="s">
        <v>182</v>
      </c>
      <c r="IC55" s="22" t="s">
        <v>134</v>
      </c>
      <c r="ID55" s="22">
        <v>5.6</v>
      </c>
      <c r="IE55" s="23" t="s">
        <v>52</v>
      </c>
      <c r="IF55" s="23"/>
      <c r="IG55" s="23"/>
      <c r="IH55" s="23"/>
      <c r="II55" s="23"/>
    </row>
    <row r="56" spans="1:243" s="22" customFormat="1" ht="30.75" customHeight="1">
      <c r="A56" s="66">
        <v>8.05</v>
      </c>
      <c r="B56" s="71" t="s">
        <v>183</v>
      </c>
      <c r="C56" s="39" t="s">
        <v>135</v>
      </c>
      <c r="D56" s="74"/>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6"/>
      <c r="IA56" s="22">
        <v>8.05</v>
      </c>
      <c r="IB56" s="22" t="s">
        <v>183</v>
      </c>
      <c r="IC56" s="22" t="s">
        <v>135</v>
      </c>
      <c r="IE56" s="23"/>
      <c r="IF56" s="23"/>
      <c r="IG56" s="23"/>
      <c r="IH56" s="23"/>
      <c r="II56" s="23"/>
    </row>
    <row r="57" spans="1:243" s="22" customFormat="1" ht="21.75" customHeight="1">
      <c r="A57" s="70">
        <v>8.06</v>
      </c>
      <c r="B57" s="67" t="s">
        <v>184</v>
      </c>
      <c r="C57" s="39" t="s">
        <v>136</v>
      </c>
      <c r="D57" s="68">
        <v>1</v>
      </c>
      <c r="E57" s="69" t="s">
        <v>52</v>
      </c>
      <c r="F57" s="70">
        <v>356.07</v>
      </c>
      <c r="G57" s="40"/>
      <c r="H57" s="24"/>
      <c r="I57" s="47" t="s">
        <v>38</v>
      </c>
      <c r="J57" s="48">
        <f t="shared" si="0"/>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 t="shared" si="1"/>
        <v>356</v>
      </c>
      <c r="BB57" s="60">
        <f t="shared" si="2"/>
        <v>356</v>
      </c>
      <c r="BC57" s="56" t="str">
        <f t="shared" si="3"/>
        <v>INR  Three Hundred &amp; Fifty Six  Only</v>
      </c>
      <c r="IA57" s="22">
        <v>8.06</v>
      </c>
      <c r="IB57" s="22" t="s">
        <v>184</v>
      </c>
      <c r="IC57" s="22" t="s">
        <v>136</v>
      </c>
      <c r="ID57" s="22">
        <v>1</v>
      </c>
      <c r="IE57" s="23" t="s">
        <v>52</v>
      </c>
      <c r="IF57" s="23"/>
      <c r="IG57" s="23"/>
      <c r="IH57" s="23"/>
      <c r="II57" s="23"/>
    </row>
    <row r="58" spans="1:243" s="22" customFormat="1" ht="15.75">
      <c r="A58" s="66">
        <v>8.07</v>
      </c>
      <c r="B58" s="67" t="s">
        <v>75</v>
      </c>
      <c r="C58" s="39" t="s">
        <v>137</v>
      </c>
      <c r="D58" s="74"/>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6"/>
      <c r="IA58" s="22">
        <v>8.07</v>
      </c>
      <c r="IB58" s="22" t="s">
        <v>75</v>
      </c>
      <c r="IC58" s="22" t="s">
        <v>137</v>
      </c>
      <c r="IE58" s="23"/>
      <c r="IF58" s="23"/>
      <c r="IG58" s="23"/>
      <c r="IH58" s="23"/>
      <c r="II58" s="23"/>
    </row>
    <row r="59" spans="1:243" s="22" customFormat="1" ht="22.5" customHeight="1">
      <c r="A59" s="66">
        <v>8.08</v>
      </c>
      <c r="B59" s="67" t="s">
        <v>76</v>
      </c>
      <c r="C59" s="39" t="s">
        <v>138</v>
      </c>
      <c r="D59" s="68">
        <v>2.35</v>
      </c>
      <c r="E59" s="69" t="s">
        <v>52</v>
      </c>
      <c r="F59" s="70">
        <v>221.87</v>
      </c>
      <c r="G59" s="40"/>
      <c r="H59" s="24"/>
      <c r="I59" s="47" t="s">
        <v>38</v>
      </c>
      <c r="J59" s="48">
        <f t="shared" si="0"/>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9"/>
      <c r="BA59" s="42">
        <f t="shared" si="1"/>
        <v>521</v>
      </c>
      <c r="BB59" s="60">
        <f t="shared" si="2"/>
        <v>521</v>
      </c>
      <c r="BC59" s="56" t="str">
        <f t="shared" si="3"/>
        <v>INR  Five Hundred &amp; Twenty One  Only</v>
      </c>
      <c r="IA59" s="22">
        <v>8.08</v>
      </c>
      <c r="IB59" s="22" t="s">
        <v>76</v>
      </c>
      <c r="IC59" s="22" t="s">
        <v>138</v>
      </c>
      <c r="ID59" s="22">
        <v>2.35</v>
      </c>
      <c r="IE59" s="23" t="s">
        <v>52</v>
      </c>
      <c r="IF59" s="23"/>
      <c r="IG59" s="23"/>
      <c r="IH59" s="23"/>
      <c r="II59" s="23"/>
    </row>
    <row r="60" spans="1:243" s="22" customFormat="1" ht="74.25" customHeight="1">
      <c r="A60" s="70">
        <v>8.09</v>
      </c>
      <c r="B60" s="67" t="s">
        <v>86</v>
      </c>
      <c r="C60" s="39" t="s">
        <v>139</v>
      </c>
      <c r="D60" s="74"/>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6"/>
      <c r="IA60" s="22">
        <v>8.09</v>
      </c>
      <c r="IB60" s="22" t="s">
        <v>86</v>
      </c>
      <c r="IC60" s="22" t="s">
        <v>139</v>
      </c>
      <c r="IE60" s="23"/>
      <c r="IF60" s="23"/>
      <c r="IG60" s="23"/>
      <c r="IH60" s="23"/>
      <c r="II60" s="23"/>
    </row>
    <row r="61" spans="1:243" s="22" customFormat="1" ht="20.25" customHeight="1">
      <c r="A61" s="66">
        <v>8.1</v>
      </c>
      <c r="B61" s="71" t="s">
        <v>77</v>
      </c>
      <c r="C61" s="39" t="s">
        <v>140</v>
      </c>
      <c r="D61" s="68">
        <v>41.5</v>
      </c>
      <c r="E61" s="69" t="s">
        <v>52</v>
      </c>
      <c r="F61" s="70">
        <v>81.32</v>
      </c>
      <c r="G61" s="40"/>
      <c r="H61" s="24"/>
      <c r="I61" s="47" t="s">
        <v>38</v>
      </c>
      <c r="J61" s="48">
        <f t="shared" si="0"/>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9"/>
      <c r="BA61" s="42">
        <f t="shared" si="1"/>
        <v>3375</v>
      </c>
      <c r="BB61" s="60">
        <f t="shared" si="2"/>
        <v>3375</v>
      </c>
      <c r="BC61" s="56" t="str">
        <f t="shared" si="3"/>
        <v>INR  Three Thousand Three Hundred &amp; Seventy Five  Only</v>
      </c>
      <c r="IA61" s="22">
        <v>8.1</v>
      </c>
      <c r="IB61" s="22" t="s">
        <v>77</v>
      </c>
      <c r="IC61" s="22" t="s">
        <v>140</v>
      </c>
      <c r="ID61" s="22">
        <v>41.5</v>
      </c>
      <c r="IE61" s="23" t="s">
        <v>52</v>
      </c>
      <c r="IF61" s="23"/>
      <c r="IG61" s="23"/>
      <c r="IH61" s="23"/>
      <c r="II61" s="23"/>
    </row>
    <row r="62" spans="1:243" s="22" customFormat="1" ht="85.5">
      <c r="A62" s="66">
        <v>8.11</v>
      </c>
      <c r="B62" s="71" t="s">
        <v>88</v>
      </c>
      <c r="C62" s="39" t="s">
        <v>141</v>
      </c>
      <c r="D62" s="68">
        <v>41.5</v>
      </c>
      <c r="E62" s="69" t="s">
        <v>52</v>
      </c>
      <c r="F62" s="70">
        <v>108.59</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 t="shared" si="1"/>
        <v>4506</v>
      </c>
      <c r="BB62" s="60">
        <f t="shared" si="2"/>
        <v>4506</v>
      </c>
      <c r="BC62" s="56" t="str">
        <f t="shared" si="3"/>
        <v>INR  Four Thousand Five Hundred &amp; Six  Only</v>
      </c>
      <c r="IA62" s="22">
        <v>8.11</v>
      </c>
      <c r="IB62" s="22" t="s">
        <v>88</v>
      </c>
      <c r="IC62" s="22" t="s">
        <v>141</v>
      </c>
      <c r="ID62" s="22">
        <v>41.5</v>
      </c>
      <c r="IE62" s="23" t="s">
        <v>52</v>
      </c>
      <c r="IF62" s="23"/>
      <c r="IG62" s="23"/>
      <c r="IH62" s="23"/>
      <c r="II62" s="23"/>
    </row>
    <row r="63" spans="1:243" s="22" customFormat="1" ht="28.5">
      <c r="A63" s="70">
        <v>8.12</v>
      </c>
      <c r="B63" s="67" t="s">
        <v>225</v>
      </c>
      <c r="C63" s="39" t="s">
        <v>142</v>
      </c>
      <c r="D63" s="74"/>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6"/>
      <c r="IA63" s="22">
        <v>8.12</v>
      </c>
      <c r="IB63" s="22" t="s">
        <v>225</v>
      </c>
      <c r="IC63" s="22" t="s">
        <v>142</v>
      </c>
      <c r="IE63" s="23"/>
      <c r="IF63" s="23"/>
      <c r="IG63" s="23"/>
      <c r="IH63" s="23"/>
      <c r="II63" s="23"/>
    </row>
    <row r="64" spans="1:243" s="22" customFormat="1" ht="47.25" customHeight="1">
      <c r="A64" s="66">
        <v>8.13</v>
      </c>
      <c r="B64" s="67" t="s">
        <v>226</v>
      </c>
      <c r="C64" s="39" t="s">
        <v>143</v>
      </c>
      <c r="D64" s="68">
        <v>96.92</v>
      </c>
      <c r="E64" s="69" t="s">
        <v>52</v>
      </c>
      <c r="F64" s="70">
        <v>16.65</v>
      </c>
      <c r="G64" s="40"/>
      <c r="H64" s="24"/>
      <c r="I64" s="47" t="s">
        <v>38</v>
      </c>
      <c r="J64" s="48">
        <f t="shared" si="0"/>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 t="shared" si="1"/>
        <v>1614</v>
      </c>
      <c r="BB64" s="60">
        <f t="shared" si="2"/>
        <v>1614</v>
      </c>
      <c r="BC64" s="56" t="str">
        <f t="shared" si="3"/>
        <v>INR  One Thousand Six Hundred &amp; Fourteen  Only</v>
      </c>
      <c r="IA64" s="22">
        <v>8.13</v>
      </c>
      <c r="IB64" s="22" t="s">
        <v>226</v>
      </c>
      <c r="IC64" s="22" t="s">
        <v>143</v>
      </c>
      <c r="ID64" s="22">
        <v>96.92</v>
      </c>
      <c r="IE64" s="23" t="s">
        <v>52</v>
      </c>
      <c r="IF64" s="23"/>
      <c r="IG64" s="23"/>
      <c r="IH64" s="23"/>
      <c r="II64" s="23"/>
    </row>
    <row r="65" spans="1:243" s="22" customFormat="1" ht="71.25">
      <c r="A65" s="66">
        <v>8.14</v>
      </c>
      <c r="B65" s="67" t="s">
        <v>185</v>
      </c>
      <c r="C65" s="39" t="s">
        <v>144</v>
      </c>
      <c r="D65" s="68">
        <v>97</v>
      </c>
      <c r="E65" s="69" t="s">
        <v>52</v>
      </c>
      <c r="F65" s="70">
        <v>14.33</v>
      </c>
      <c r="G65" s="40"/>
      <c r="H65" s="24"/>
      <c r="I65" s="47" t="s">
        <v>38</v>
      </c>
      <c r="J65" s="48">
        <f t="shared" si="0"/>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9"/>
      <c r="BA65" s="42">
        <f t="shared" si="1"/>
        <v>1390</v>
      </c>
      <c r="BB65" s="60">
        <f t="shared" si="2"/>
        <v>1390</v>
      </c>
      <c r="BC65" s="56" t="str">
        <f t="shared" si="3"/>
        <v>INR  One Thousand Three Hundred &amp; Ninety  Only</v>
      </c>
      <c r="IA65" s="22">
        <v>8.14</v>
      </c>
      <c r="IB65" s="22" t="s">
        <v>185</v>
      </c>
      <c r="IC65" s="22" t="s">
        <v>144</v>
      </c>
      <c r="ID65" s="22">
        <v>97</v>
      </c>
      <c r="IE65" s="23" t="s">
        <v>52</v>
      </c>
      <c r="IF65" s="23"/>
      <c r="IG65" s="23"/>
      <c r="IH65" s="23"/>
      <c r="II65" s="23"/>
    </row>
    <row r="66" spans="1:243" s="22" customFormat="1" ht="33" customHeight="1">
      <c r="A66" s="70">
        <v>8.15</v>
      </c>
      <c r="B66" s="67" t="s">
        <v>227</v>
      </c>
      <c r="C66" s="39" t="s">
        <v>145</v>
      </c>
      <c r="D66" s="74"/>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6"/>
      <c r="IA66" s="22">
        <v>8.15</v>
      </c>
      <c r="IB66" s="22" t="s">
        <v>227</v>
      </c>
      <c r="IC66" s="22" t="s">
        <v>145</v>
      </c>
      <c r="IE66" s="23"/>
      <c r="IF66" s="23"/>
      <c r="IG66" s="23"/>
      <c r="IH66" s="23"/>
      <c r="II66" s="23"/>
    </row>
    <row r="67" spans="1:243" s="22" customFormat="1" ht="28.5">
      <c r="A67" s="66">
        <v>8.16</v>
      </c>
      <c r="B67" s="71" t="s">
        <v>228</v>
      </c>
      <c r="C67" s="39" t="s">
        <v>146</v>
      </c>
      <c r="D67" s="68">
        <v>304</v>
      </c>
      <c r="E67" s="69" t="s">
        <v>52</v>
      </c>
      <c r="F67" s="70">
        <v>49.8</v>
      </c>
      <c r="G67" s="40"/>
      <c r="H67" s="24"/>
      <c r="I67" s="47" t="s">
        <v>38</v>
      </c>
      <c r="J67" s="48">
        <f t="shared" si="0"/>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 t="shared" si="1"/>
        <v>15139</v>
      </c>
      <c r="BB67" s="60">
        <f t="shared" si="2"/>
        <v>15139</v>
      </c>
      <c r="BC67" s="56" t="str">
        <f t="shared" si="3"/>
        <v>INR  Fifteen Thousand One Hundred &amp; Thirty Nine  Only</v>
      </c>
      <c r="IA67" s="22">
        <v>8.16</v>
      </c>
      <c r="IB67" s="22" t="s">
        <v>228</v>
      </c>
      <c r="IC67" s="22" t="s">
        <v>146</v>
      </c>
      <c r="ID67" s="22">
        <v>304</v>
      </c>
      <c r="IE67" s="23" t="s">
        <v>52</v>
      </c>
      <c r="IF67" s="23"/>
      <c r="IG67" s="23"/>
      <c r="IH67" s="23"/>
      <c r="II67" s="23"/>
    </row>
    <row r="68" spans="1:243" s="22" customFormat="1" ht="79.5" customHeight="1">
      <c r="A68" s="66">
        <v>8.17</v>
      </c>
      <c r="B68" s="71" t="s">
        <v>89</v>
      </c>
      <c r="C68" s="39" t="s">
        <v>147</v>
      </c>
      <c r="D68" s="68">
        <v>41.5</v>
      </c>
      <c r="E68" s="69" t="s">
        <v>52</v>
      </c>
      <c r="F68" s="70">
        <v>18.28</v>
      </c>
      <c r="G68" s="40"/>
      <c r="H68" s="24"/>
      <c r="I68" s="47" t="s">
        <v>38</v>
      </c>
      <c r="J68" s="48">
        <f t="shared" si="0"/>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9"/>
      <c r="BA68" s="42">
        <f t="shared" si="1"/>
        <v>759</v>
      </c>
      <c r="BB68" s="60">
        <f t="shared" si="2"/>
        <v>759</v>
      </c>
      <c r="BC68" s="56" t="str">
        <f t="shared" si="3"/>
        <v>INR  Seven Hundred &amp; Fifty Nine  Only</v>
      </c>
      <c r="IA68" s="22">
        <v>8.17</v>
      </c>
      <c r="IB68" s="22" t="s">
        <v>89</v>
      </c>
      <c r="IC68" s="22" t="s">
        <v>147</v>
      </c>
      <c r="ID68" s="22">
        <v>41.5</v>
      </c>
      <c r="IE68" s="23" t="s">
        <v>52</v>
      </c>
      <c r="IF68" s="23"/>
      <c r="IG68" s="23"/>
      <c r="IH68" s="23"/>
      <c r="II68" s="23"/>
    </row>
    <row r="69" spans="1:243" s="22" customFormat="1" ht="57">
      <c r="A69" s="70">
        <v>8.18</v>
      </c>
      <c r="B69" s="67" t="s">
        <v>87</v>
      </c>
      <c r="C69" s="39" t="s">
        <v>148</v>
      </c>
      <c r="D69" s="74"/>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6"/>
      <c r="IA69" s="22">
        <v>8.18</v>
      </c>
      <c r="IB69" s="22" t="s">
        <v>87</v>
      </c>
      <c r="IC69" s="22" t="s">
        <v>148</v>
      </c>
      <c r="IE69" s="23"/>
      <c r="IF69" s="23"/>
      <c r="IG69" s="23"/>
      <c r="IH69" s="23"/>
      <c r="II69" s="23"/>
    </row>
    <row r="70" spans="1:243" s="22" customFormat="1" ht="15.75">
      <c r="A70" s="66">
        <v>8.19</v>
      </c>
      <c r="B70" s="67" t="s">
        <v>90</v>
      </c>
      <c r="C70" s="39" t="s">
        <v>149</v>
      </c>
      <c r="D70" s="68">
        <v>131.8</v>
      </c>
      <c r="E70" s="69" t="s">
        <v>52</v>
      </c>
      <c r="F70" s="70">
        <v>75.88</v>
      </c>
      <c r="G70" s="40"/>
      <c r="H70" s="24"/>
      <c r="I70" s="47" t="s">
        <v>38</v>
      </c>
      <c r="J70" s="48">
        <f t="shared" si="0"/>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 t="shared" si="1"/>
        <v>10001</v>
      </c>
      <c r="BB70" s="60">
        <f t="shared" si="2"/>
        <v>10001</v>
      </c>
      <c r="BC70" s="56" t="str">
        <f t="shared" si="3"/>
        <v>INR  Ten Thousand  &amp;One  Only</v>
      </c>
      <c r="IA70" s="22">
        <v>8.19</v>
      </c>
      <c r="IB70" s="22" t="s">
        <v>90</v>
      </c>
      <c r="IC70" s="22" t="s">
        <v>149</v>
      </c>
      <c r="ID70" s="22">
        <v>131.8</v>
      </c>
      <c r="IE70" s="23" t="s">
        <v>52</v>
      </c>
      <c r="IF70" s="23"/>
      <c r="IG70" s="23"/>
      <c r="IH70" s="23"/>
      <c r="II70" s="23"/>
    </row>
    <row r="71" spans="1:243" s="22" customFormat="1" ht="55.5" customHeight="1">
      <c r="A71" s="66">
        <v>8.2</v>
      </c>
      <c r="B71" s="67" t="s">
        <v>229</v>
      </c>
      <c r="C71" s="39" t="s">
        <v>150</v>
      </c>
      <c r="D71" s="74"/>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6"/>
      <c r="IA71" s="22">
        <v>8.2</v>
      </c>
      <c r="IB71" s="22" t="s">
        <v>229</v>
      </c>
      <c r="IC71" s="22" t="s">
        <v>150</v>
      </c>
      <c r="IE71" s="23"/>
      <c r="IF71" s="23"/>
      <c r="IG71" s="23"/>
      <c r="IH71" s="23"/>
      <c r="II71" s="23"/>
    </row>
    <row r="72" spans="1:243" s="22" customFormat="1" ht="28.5">
      <c r="A72" s="70">
        <v>8.21</v>
      </c>
      <c r="B72" s="67" t="s">
        <v>230</v>
      </c>
      <c r="C72" s="39" t="s">
        <v>151</v>
      </c>
      <c r="D72" s="68">
        <v>21.5</v>
      </c>
      <c r="E72" s="69" t="s">
        <v>52</v>
      </c>
      <c r="F72" s="70">
        <v>64.97</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 t="shared" si="1"/>
        <v>1397</v>
      </c>
      <c r="BB72" s="60">
        <f t="shared" si="2"/>
        <v>1397</v>
      </c>
      <c r="BC72" s="56" t="str">
        <f t="shared" si="3"/>
        <v>INR  One Thousand Three Hundred &amp; Ninety Seven  Only</v>
      </c>
      <c r="IA72" s="22">
        <v>8.21</v>
      </c>
      <c r="IB72" s="22" t="s">
        <v>230</v>
      </c>
      <c r="IC72" s="22" t="s">
        <v>151</v>
      </c>
      <c r="ID72" s="22">
        <v>21.5</v>
      </c>
      <c r="IE72" s="23" t="s">
        <v>52</v>
      </c>
      <c r="IF72" s="23"/>
      <c r="IG72" s="23"/>
      <c r="IH72" s="23"/>
      <c r="II72" s="23"/>
    </row>
    <row r="73" spans="1:243" s="22" customFormat="1" ht="15.75">
      <c r="A73" s="66">
        <v>9</v>
      </c>
      <c r="B73" s="71" t="s">
        <v>91</v>
      </c>
      <c r="C73" s="39" t="s">
        <v>152</v>
      </c>
      <c r="D73" s="74"/>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6"/>
      <c r="IA73" s="22">
        <v>9</v>
      </c>
      <c r="IB73" s="22" t="s">
        <v>91</v>
      </c>
      <c r="IC73" s="22" t="s">
        <v>152</v>
      </c>
      <c r="IE73" s="23"/>
      <c r="IF73" s="23"/>
      <c r="IG73" s="23"/>
      <c r="IH73" s="23"/>
      <c r="II73" s="23"/>
    </row>
    <row r="74" spans="1:243" s="22" customFormat="1" ht="142.5">
      <c r="A74" s="66">
        <v>9.01</v>
      </c>
      <c r="B74" s="71" t="s">
        <v>92</v>
      </c>
      <c r="C74" s="39" t="s">
        <v>153</v>
      </c>
      <c r="D74" s="74"/>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6"/>
      <c r="IA74" s="22">
        <v>9.01</v>
      </c>
      <c r="IB74" s="22" t="s">
        <v>92</v>
      </c>
      <c r="IC74" s="22" t="s">
        <v>153</v>
      </c>
      <c r="IE74" s="23"/>
      <c r="IF74" s="23"/>
      <c r="IG74" s="23"/>
      <c r="IH74" s="23"/>
      <c r="II74" s="23"/>
    </row>
    <row r="75" spans="1:243" s="22" customFormat="1" ht="28.5">
      <c r="A75" s="70">
        <v>9.02</v>
      </c>
      <c r="B75" s="67" t="s">
        <v>93</v>
      </c>
      <c r="C75" s="39" t="s">
        <v>154</v>
      </c>
      <c r="D75" s="68">
        <v>1.95</v>
      </c>
      <c r="E75" s="69" t="s">
        <v>52</v>
      </c>
      <c r="F75" s="70">
        <v>419.11</v>
      </c>
      <c r="G75" s="40"/>
      <c r="H75" s="24"/>
      <c r="I75" s="47" t="s">
        <v>38</v>
      </c>
      <c r="J75" s="48">
        <f t="shared" si="0"/>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9"/>
      <c r="BA75" s="42">
        <f t="shared" si="1"/>
        <v>817</v>
      </c>
      <c r="BB75" s="60">
        <f t="shared" si="2"/>
        <v>817</v>
      </c>
      <c r="BC75" s="56" t="str">
        <f t="shared" si="3"/>
        <v>INR  Eight Hundred &amp; Seventeen  Only</v>
      </c>
      <c r="IA75" s="22">
        <v>9.02</v>
      </c>
      <c r="IB75" s="22" t="s">
        <v>93</v>
      </c>
      <c r="IC75" s="22" t="s">
        <v>154</v>
      </c>
      <c r="ID75" s="22">
        <v>1.95</v>
      </c>
      <c r="IE75" s="23" t="s">
        <v>52</v>
      </c>
      <c r="IF75" s="23"/>
      <c r="IG75" s="23"/>
      <c r="IH75" s="23"/>
      <c r="II75" s="23"/>
    </row>
    <row r="76" spans="1:243" s="22" customFormat="1" ht="34.5" customHeight="1">
      <c r="A76" s="66">
        <v>9.03</v>
      </c>
      <c r="B76" s="67" t="s">
        <v>231</v>
      </c>
      <c r="C76" s="39" t="s">
        <v>155</v>
      </c>
      <c r="D76" s="74"/>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6"/>
      <c r="IA76" s="22">
        <v>9.03</v>
      </c>
      <c r="IB76" s="22" t="s">
        <v>231</v>
      </c>
      <c r="IC76" s="22" t="s">
        <v>155</v>
      </c>
      <c r="IE76" s="23"/>
      <c r="IF76" s="23"/>
      <c r="IG76" s="23"/>
      <c r="IH76" s="23"/>
      <c r="II76" s="23"/>
    </row>
    <row r="77" spans="1:243" s="22" customFormat="1" ht="42.75">
      <c r="A77" s="66">
        <v>9.04</v>
      </c>
      <c r="B77" s="67" t="s">
        <v>94</v>
      </c>
      <c r="C77" s="39" t="s">
        <v>156</v>
      </c>
      <c r="D77" s="68">
        <v>1.2</v>
      </c>
      <c r="E77" s="69" t="s">
        <v>52</v>
      </c>
      <c r="F77" s="70">
        <v>1184.69</v>
      </c>
      <c r="G77" s="40"/>
      <c r="H77" s="24"/>
      <c r="I77" s="47" t="s">
        <v>38</v>
      </c>
      <c r="J77" s="48">
        <f t="shared" si="0"/>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9"/>
      <c r="BA77" s="42">
        <f t="shared" si="1"/>
        <v>1422</v>
      </c>
      <c r="BB77" s="60">
        <f t="shared" si="2"/>
        <v>1422</v>
      </c>
      <c r="BC77" s="56" t="str">
        <f t="shared" si="3"/>
        <v>INR  One Thousand Four Hundred &amp; Twenty Two  Only</v>
      </c>
      <c r="IA77" s="22">
        <v>9.04</v>
      </c>
      <c r="IB77" s="22" t="s">
        <v>94</v>
      </c>
      <c r="IC77" s="22" t="s">
        <v>156</v>
      </c>
      <c r="ID77" s="22">
        <v>1.2</v>
      </c>
      <c r="IE77" s="23" t="s">
        <v>52</v>
      </c>
      <c r="IF77" s="23"/>
      <c r="IG77" s="23"/>
      <c r="IH77" s="23"/>
      <c r="II77" s="23"/>
    </row>
    <row r="78" spans="1:243" s="22" customFormat="1" ht="57">
      <c r="A78" s="70">
        <v>9.05</v>
      </c>
      <c r="B78" s="67" t="s">
        <v>232</v>
      </c>
      <c r="C78" s="39" t="s">
        <v>157</v>
      </c>
      <c r="D78" s="68">
        <v>99.8</v>
      </c>
      <c r="E78" s="69" t="s">
        <v>52</v>
      </c>
      <c r="F78" s="70">
        <v>2.49</v>
      </c>
      <c r="G78" s="40"/>
      <c r="H78" s="24"/>
      <c r="I78" s="47" t="s">
        <v>38</v>
      </c>
      <c r="J78" s="48">
        <f t="shared" si="0"/>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9"/>
      <c r="BA78" s="42">
        <f t="shared" si="1"/>
        <v>249</v>
      </c>
      <c r="BB78" s="60">
        <f t="shared" si="2"/>
        <v>249</v>
      </c>
      <c r="BC78" s="56" t="str">
        <f t="shared" si="3"/>
        <v>INR  Two Hundred &amp; Forty Nine  Only</v>
      </c>
      <c r="IA78" s="22">
        <v>9.05</v>
      </c>
      <c r="IB78" s="22" t="s">
        <v>232</v>
      </c>
      <c r="IC78" s="22" t="s">
        <v>157</v>
      </c>
      <c r="ID78" s="22">
        <v>99.8</v>
      </c>
      <c r="IE78" s="23" t="s">
        <v>52</v>
      </c>
      <c r="IF78" s="23"/>
      <c r="IG78" s="23"/>
      <c r="IH78" s="23"/>
      <c r="II78" s="23"/>
    </row>
    <row r="79" spans="1:243" s="22" customFormat="1" ht="114">
      <c r="A79" s="66">
        <v>9.06</v>
      </c>
      <c r="B79" s="71" t="s">
        <v>233</v>
      </c>
      <c r="C79" s="39" t="s">
        <v>158</v>
      </c>
      <c r="D79" s="68">
        <v>14</v>
      </c>
      <c r="E79" s="69" t="s">
        <v>65</v>
      </c>
      <c r="F79" s="70">
        <v>285.79</v>
      </c>
      <c r="G79" s="40"/>
      <c r="H79" s="24"/>
      <c r="I79" s="47" t="s">
        <v>38</v>
      </c>
      <c r="J79" s="48">
        <f t="shared" si="0"/>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9"/>
      <c r="BA79" s="42">
        <f t="shared" si="1"/>
        <v>4001</v>
      </c>
      <c r="BB79" s="60">
        <f t="shared" si="2"/>
        <v>4001</v>
      </c>
      <c r="BC79" s="56" t="str">
        <f t="shared" si="3"/>
        <v>INR  Four Thousand  &amp;One  Only</v>
      </c>
      <c r="IA79" s="22">
        <v>9.06</v>
      </c>
      <c r="IB79" s="22" t="s">
        <v>233</v>
      </c>
      <c r="IC79" s="22" t="s">
        <v>158</v>
      </c>
      <c r="ID79" s="22">
        <v>14</v>
      </c>
      <c r="IE79" s="23" t="s">
        <v>65</v>
      </c>
      <c r="IF79" s="23"/>
      <c r="IG79" s="23"/>
      <c r="IH79" s="23"/>
      <c r="II79" s="23"/>
    </row>
    <row r="80" spans="1:243" s="22" customFormat="1" ht="15.75">
      <c r="A80" s="66">
        <v>10</v>
      </c>
      <c r="B80" s="71" t="s">
        <v>234</v>
      </c>
      <c r="C80" s="39" t="s">
        <v>159</v>
      </c>
      <c r="D80" s="74"/>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6"/>
      <c r="IA80" s="22">
        <v>10</v>
      </c>
      <c r="IB80" s="22" t="s">
        <v>234</v>
      </c>
      <c r="IC80" s="22" t="s">
        <v>159</v>
      </c>
      <c r="IE80" s="23"/>
      <c r="IF80" s="23"/>
      <c r="IG80" s="23"/>
      <c r="IH80" s="23"/>
      <c r="II80" s="23"/>
    </row>
    <row r="81" spans="1:243" s="22" customFormat="1" ht="71.25">
      <c r="A81" s="70">
        <v>10.01</v>
      </c>
      <c r="B81" s="67" t="s">
        <v>186</v>
      </c>
      <c r="C81" s="39" t="s">
        <v>160</v>
      </c>
      <c r="D81" s="74"/>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6"/>
      <c r="IA81" s="22">
        <v>10.01</v>
      </c>
      <c r="IB81" s="22" t="s">
        <v>186</v>
      </c>
      <c r="IC81" s="22" t="s">
        <v>160</v>
      </c>
      <c r="IE81" s="23"/>
      <c r="IF81" s="23"/>
      <c r="IG81" s="23"/>
      <c r="IH81" s="23"/>
      <c r="II81" s="23"/>
    </row>
    <row r="82" spans="1:243" s="22" customFormat="1" ht="35.25" customHeight="1">
      <c r="A82" s="66">
        <v>10.02</v>
      </c>
      <c r="B82" s="67" t="s">
        <v>187</v>
      </c>
      <c r="C82" s="39" t="s">
        <v>161</v>
      </c>
      <c r="D82" s="68">
        <v>0.08</v>
      </c>
      <c r="E82" s="69" t="s">
        <v>64</v>
      </c>
      <c r="F82" s="70">
        <v>1759.84</v>
      </c>
      <c r="G82" s="40"/>
      <c r="H82" s="24"/>
      <c r="I82" s="47" t="s">
        <v>38</v>
      </c>
      <c r="J82" s="48">
        <f t="shared" si="0"/>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 t="shared" si="1"/>
        <v>141</v>
      </c>
      <c r="BB82" s="60">
        <f t="shared" si="2"/>
        <v>141</v>
      </c>
      <c r="BC82" s="56" t="str">
        <f t="shared" si="3"/>
        <v>INR  One Hundred &amp; Forty One  Only</v>
      </c>
      <c r="IA82" s="22">
        <v>10.02</v>
      </c>
      <c r="IB82" s="22" t="s">
        <v>187</v>
      </c>
      <c r="IC82" s="22" t="s">
        <v>161</v>
      </c>
      <c r="ID82" s="22">
        <v>0.08</v>
      </c>
      <c r="IE82" s="23" t="s">
        <v>64</v>
      </c>
      <c r="IF82" s="23"/>
      <c r="IG82" s="23"/>
      <c r="IH82" s="23"/>
      <c r="II82" s="23"/>
    </row>
    <row r="83" spans="1:243" s="22" customFormat="1" ht="28.5">
      <c r="A83" s="66">
        <v>10.03</v>
      </c>
      <c r="B83" s="67" t="s">
        <v>188</v>
      </c>
      <c r="C83" s="39" t="s">
        <v>162</v>
      </c>
      <c r="D83" s="68">
        <v>0.13</v>
      </c>
      <c r="E83" s="69" t="s">
        <v>64</v>
      </c>
      <c r="F83" s="70">
        <v>1086.89</v>
      </c>
      <c r="G83" s="40"/>
      <c r="H83" s="24"/>
      <c r="I83" s="47" t="s">
        <v>38</v>
      </c>
      <c r="J83" s="48">
        <f t="shared" si="0"/>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9"/>
      <c r="BA83" s="42">
        <f t="shared" si="1"/>
        <v>141</v>
      </c>
      <c r="BB83" s="60">
        <f t="shared" si="2"/>
        <v>141</v>
      </c>
      <c r="BC83" s="56" t="str">
        <f t="shared" si="3"/>
        <v>INR  One Hundred &amp; Forty One  Only</v>
      </c>
      <c r="IA83" s="22">
        <v>10.03</v>
      </c>
      <c r="IB83" s="22" t="s">
        <v>188</v>
      </c>
      <c r="IC83" s="22" t="s">
        <v>162</v>
      </c>
      <c r="ID83" s="22">
        <v>0.13</v>
      </c>
      <c r="IE83" s="23" t="s">
        <v>64</v>
      </c>
      <c r="IF83" s="23"/>
      <c r="IG83" s="23"/>
      <c r="IH83" s="23"/>
      <c r="II83" s="23"/>
    </row>
    <row r="84" spans="1:243" s="22" customFormat="1" ht="85.5">
      <c r="A84" s="70">
        <v>10.04</v>
      </c>
      <c r="B84" s="67" t="s">
        <v>235</v>
      </c>
      <c r="C84" s="39" t="s">
        <v>163</v>
      </c>
      <c r="D84" s="68">
        <v>0.23</v>
      </c>
      <c r="E84" s="69" t="s">
        <v>64</v>
      </c>
      <c r="F84" s="70">
        <v>2567.38</v>
      </c>
      <c r="G84" s="40"/>
      <c r="H84" s="24"/>
      <c r="I84" s="47" t="s">
        <v>38</v>
      </c>
      <c r="J84" s="48">
        <f t="shared" si="0"/>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 t="shared" si="1"/>
        <v>590</v>
      </c>
      <c r="BB84" s="60">
        <f t="shared" si="2"/>
        <v>590</v>
      </c>
      <c r="BC84" s="56" t="str">
        <f t="shared" si="3"/>
        <v>INR  Five Hundred &amp; Ninety  Only</v>
      </c>
      <c r="IA84" s="22">
        <v>10.04</v>
      </c>
      <c r="IB84" s="22" t="s">
        <v>235</v>
      </c>
      <c r="IC84" s="22" t="s">
        <v>163</v>
      </c>
      <c r="ID84" s="22">
        <v>0.23</v>
      </c>
      <c r="IE84" s="23" t="s">
        <v>64</v>
      </c>
      <c r="IF84" s="23"/>
      <c r="IG84" s="23"/>
      <c r="IH84" s="23"/>
      <c r="II84" s="23"/>
    </row>
    <row r="85" spans="1:243" s="22" customFormat="1" ht="85.5">
      <c r="A85" s="66">
        <v>10.05</v>
      </c>
      <c r="B85" s="71" t="s">
        <v>236</v>
      </c>
      <c r="C85" s="39" t="s">
        <v>164</v>
      </c>
      <c r="D85" s="74"/>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6"/>
      <c r="IA85" s="22">
        <v>10.05</v>
      </c>
      <c r="IB85" s="22" t="s">
        <v>236</v>
      </c>
      <c r="IC85" s="22" t="s">
        <v>164</v>
      </c>
      <c r="IE85" s="23"/>
      <c r="IF85" s="23"/>
      <c r="IG85" s="23"/>
      <c r="IH85" s="23"/>
      <c r="II85" s="23"/>
    </row>
    <row r="86" spans="1:243" s="22" customFormat="1" ht="15.75">
      <c r="A86" s="66">
        <v>10.06</v>
      </c>
      <c r="B86" s="71" t="s">
        <v>237</v>
      </c>
      <c r="C86" s="39" t="s">
        <v>165</v>
      </c>
      <c r="D86" s="68">
        <v>0.27</v>
      </c>
      <c r="E86" s="69" t="s">
        <v>64</v>
      </c>
      <c r="F86" s="70">
        <v>1489.21</v>
      </c>
      <c r="G86" s="40"/>
      <c r="H86" s="24"/>
      <c r="I86" s="47" t="s">
        <v>38</v>
      </c>
      <c r="J86" s="48">
        <f t="shared" si="0"/>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9"/>
      <c r="BA86" s="42">
        <f t="shared" si="1"/>
        <v>402</v>
      </c>
      <c r="BB86" s="60">
        <f t="shared" si="2"/>
        <v>402</v>
      </c>
      <c r="BC86" s="56" t="str">
        <f t="shared" si="3"/>
        <v>INR  Four Hundred &amp; Two  Only</v>
      </c>
      <c r="IA86" s="22">
        <v>10.06</v>
      </c>
      <c r="IB86" s="22" t="s">
        <v>237</v>
      </c>
      <c r="IC86" s="22" t="s">
        <v>165</v>
      </c>
      <c r="ID86" s="22">
        <v>0.27</v>
      </c>
      <c r="IE86" s="23" t="s">
        <v>64</v>
      </c>
      <c r="IF86" s="23"/>
      <c r="IG86" s="23"/>
      <c r="IH86" s="23"/>
      <c r="II86" s="23"/>
    </row>
    <row r="87" spans="1:243" s="22" customFormat="1" ht="71.25">
      <c r="A87" s="70">
        <v>10.07</v>
      </c>
      <c r="B87" s="67" t="s">
        <v>95</v>
      </c>
      <c r="C87" s="39" t="s">
        <v>166</v>
      </c>
      <c r="D87" s="74"/>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6"/>
      <c r="IA87" s="22">
        <v>10.07</v>
      </c>
      <c r="IB87" s="22" t="s">
        <v>95</v>
      </c>
      <c r="IC87" s="22" t="s">
        <v>166</v>
      </c>
      <c r="IE87" s="23"/>
      <c r="IF87" s="23"/>
      <c r="IG87" s="23"/>
      <c r="IH87" s="23"/>
      <c r="II87" s="23"/>
    </row>
    <row r="88" spans="1:243" s="22" customFormat="1" ht="27" customHeight="1">
      <c r="A88" s="66">
        <v>10.08</v>
      </c>
      <c r="B88" s="67" t="s">
        <v>189</v>
      </c>
      <c r="C88" s="39" t="s">
        <v>167</v>
      </c>
      <c r="D88" s="68">
        <v>1</v>
      </c>
      <c r="E88" s="69" t="s">
        <v>65</v>
      </c>
      <c r="F88" s="70">
        <v>265.4</v>
      </c>
      <c r="G88" s="40"/>
      <c r="H88" s="24"/>
      <c r="I88" s="47" t="s">
        <v>38</v>
      </c>
      <c r="J88" s="48">
        <f t="shared" si="0"/>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9"/>
      <c r="BA88" s="42">
        <f t="shared" si="1"/>
        <v>265</v>
      </c>
      <c r="BB88" s="60">
        <f t="shared" si="2"/>
        <v>265</v>
      </c>
      <c r="BC88" s="56" t="str">
        <f t="shared" si="3"/>
        <v>INR  Two Hundred &amp; Sixty Five  Only</v>
      </c>
      <c r="IA88" s="22">
        <v>10.08</v>
      </c>
      <c r="IB88" s="22" t="s">
        <v>189</v>
      </c>
      <c r="IC88" s="22" t="s">
        <v>167</v>
      </c>
      <c r="ID88" s="22">
        <v>1</v>
      </c>
      <c r="IE88" s="23" t="s">
        <v>65</v>
      </c>
      <c r="IF88" s="23"/>
      <c r="IG88" s="23"/>
      <c r="IH88" s="23"/>
      <c r="II88" s="23"/>
    </row>
    <row r="89" spans="1:243" s="22" customFormat="1" ht="57">
      <c r="A89" s="66">
        <v>10.09</v>
      </c>
      <c r="B89" s="67" t="s">
        <v>238</v>
      </c>
      <c r="C89" s="39" t="s">
        <v>168</v>
      </c>
      <c r="D89" s="74"/>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6"/>
      <c r="IA89" s="22">
        <v>10.09</v>
      </c>
      <c r="IB89" s="22" t="s">
        <v>238</v>
      </c>
      <c r="IC89" s="22" t="s">
        <v>168</v>
      </c>
      <c r="IE89" s="23"/>
      <c r="IF89" s="23"/>
      <c r="IG89" s="23"/>
      <c r="IH89" s="23"/>
      <c r="II89" s="23"/>
    </row>
    <row r="90" spans="1:243" s="22" customFormat="1" ht="15.75" customHeight="1">
      <c r="A90" s="70">
        <v>10.1</v>
      </c>
      <c r="B90" s="67" t="s">
        <v>189</v>
      </c>
      <c r="C90" s="39" t="s">
        <v>169</v>
      </c>
      <c r="D90" s="68">
        <v>1</v>
      </c>
      <c r="E90" s="69" t="s">
        <v>65</v>
      </c>
      <c r="F90" s="70">
        <v>103.72</v>
      </c>
      <c r="G90" s="40"/>
      <c r="H90" s="24"/>
      <c r="I90" s="47" t="s">
        <v>38</v>
      </c>
      <c r="J90" s="48">
        <f t="shared" si="0"/>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9"/>
      <c r="BA90" s="42">
        <f t="shared" si="1"/>
        <v>104</v>
      </c>
      <c r="BB90" s="60">
        <f t="shared" si="2"/>
        <v>104</v>
      </c>
      <c r="BC90" s="56" t="str">
        <f t="shared" si="3"/>
        <v>INR  One Hundred &amp; Four  Only</v>
      </c>
      <c r="IA90" s="22">
        <v>10.1</v>
      </c>
      <c r="IB90" s="22" t="s">
        <v>189</v>
      </c>
      <c r="IC90" s="22" t="s">
        <v>169</v>
      </c>
      <c r="ID90" s="22">
        <v>1</v>
      </c>
      <c r="IE90" s="23" t="s">
        <v>65</v>
      </c>
      <c r="IF90" s="23"/>
      <c r="IG90" s="23"/>
      <c r="IH90" s="23"/>
      <c r="II90" s="23"/>
    </row>
    <row r="91" spans="1:243" s="22" customFormat="1" ht="71.25">
      <c r="A91" s="66">
        <v>10.11</v>
      </c>
      <c r="B91" s="71" t="s">
        <v>190</v>
      </c>
      <c r="C91" s="39" t="s">
        <v>170</v>
      </c>
      <c r="D91" s="68">
        <v>21.19</v>
      </c>
      <c r="E91" s="69" t="s">
        <v>52</v>
      </c>
      <c r="F91" s="70">
        <v>39.5</v>
      </c>
      <c r="G91" s="40"/>
      <c r="H91" s="24"/>
      <c r="I91" s="47" t="s">
        <v>38</v>
      </c>
      <c r="J91" s="48">
        <f t="shared" si="0"/>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9"/>
      <c r="BA91" s="42">
        <f t="shared" si="1"/>
        <v>837</v>
      </c>
      <c r="BB91" s="60">
        <f t="shared" si="2"/>
        <v>837</v>
      </c>
      <c r="BC91" s="56" t="str">
        <f t="shared" si="3"/>
        <v>INR  Eight Hundred &amp; Thirty Seven  Only</v>
      </c>
      <c r="IA91" s="22">
        <v>10.11</v>
      </c>
      <c r="IB91" s="22" t="s">
        <v>190</v>
      </c>
      <c r="IC91" s="22" t="s">
        <v>170</v>
      </c>
      <c r="ID91" s="22">
        <v>21.19</v>
      </c>
      <c r="IE91" s="23" t="s">
        <v>52</v>
      </c>
      <c r="IF91" s="23"/>
      <c r="IG91" s="23"/>
      <c r="IH91" s="23"/>
      <c r="II91" s="23"/>
    </row>
    <row r="92" spans="1:243" s="22" customFormat="1" ht="15.75">
      <c r="A92" s="66">
        <v>11</v>
      </c>
      <c r="B92" s="71" t="s">
        <v>96</v>
      </c>
      <c r="C92" s="39" t="s">
        <v>171</v>
      </c>
      <c r="D92" s="74"/>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6"/>
      <c r="IA92" s="22">
        <v>11</v>
      </c>
      <c r="IB92" s="22" t="s">
        <v>96</v>
      </c>
      <c r="IC92" s="22" t="s">
        <v>171</v>
      </c>
      <c r="IE92" s="23"/>
      <c r="IF92" s="23"/>
      <c r="IG92" s="23"/>
      <c r="IH92" s="23"/>
      <c r="II92" s="23"/>
    </row>
    <row r="93" spans="1:243" s="22" customFormat="1" ht="42.75">
      <c r="A93" s="70">
        <v>11.01</v>
      </c>
      <c r="B93" s="67" t="s">
        <v>239</v>
      </c>
      <c r="C93" s="39" t="s">
        <v>172</v>
      </c>
      <c r="D93" s="74"/>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6"/>
      <c r="IA93" s="22">
        <v>11.01</v>
      </c>
      <c r="IB93" s="22" t="s">
        <v>239</v>
      </c>
      <c r="IC93" s="22" t="s">
        <v>172</v>
      </c>
      <c r="IE93" s="23"/>
      <c r="IF93" s="23"/>
      <c r="IG93" s="23"/>
      <c r="IH93" s="23"/>
      <c r="II93" s="23"/>
    </row>
    <row r="94" spans="1:243" s="22" customFormat="1" ht="28.5">
      <c r="A94" s="66">
        <v>11.02</v>
      </c>
      <c r="B94" s="67" t="s">
        <v>240</v>
      </c>
      <c r="C94" s="39" t="s">
        <v>173</v>
      </c>
      <c r="D94" s="68">
        <v>1</v>
      </c>
      <c r="E94" s="69" t="s">
        <v>65</v>
      </c>
      <c r="F94" s="70">
        <v>2418.41</v>
      </c>
      <c r="G94" s="40"/>
      <c r="H94" s="24"/>
      <c r="I94" s="47" t="s">
        <v>38</v>
      </c>
      <c r="J94" s="48">
        <f t="shared" si="0"/>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 t="shared" si="1"/>
        <v>2418</v>
      </c>
      <c r="BB94" s="60">
        <f t="shared" si="2"/>
        <v>2418</v>
      </c>
      <c r="BC94" s="56" t="str">
        <f t="shared" si="3"/>
        <v>INR  Two Thousand Four Hundred &amp; Eighteen  Only</v>
      </c>
      <c r="IA94" s="22">
        <v>11.02</v>
      </c>
      <c r="IB94" s="22" t="s">
        <v>240</v>
      </c>
      <c r="IC94" s="22" t="s">
        <v>173</v>
      </c>
      <c r="ID94" s="22">
        <v>1</v>
      </c>
      <c r="IE94" s="23" t="s">
        <v>65</v>
      </c>
      <c r="IF94" s="23"/>
      <c r="IG94" s="23"/>
      <c r="IH94" s="23"/>
      <c r="II94" s="23"/>
    </row>
    <row r="95" spans="1:243" s="22" customFormat="1" ht="28.5" customHeight="1">
      <c r="A95" s="66">
        <v>11.03</v>
      </c>
      <c r="B95" s="67" t="s">
        <v>241</v>
      </c>
      <c r="C95" s="39" t="s">
        <v>174</v>
      </c>
      <c r="D95" s="68">
        <v>1</v>
      </c>
      <c r="E95" s="69" t="s">
        <v>65</v>
      </c>
      <c r="F95" s="70">
        <v>2107.54</v>
      </c>
      <c r="G95" s="40"/>
      <c r="H95" s="24"/>
      <c r="I95" s="47" t="s">
        <v>38</v>
      </c>
      <c r="J95" s="48">
        <f t="shared" si="0"/>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1"/>
        <v>2108</v>
      </c>
      <c r="BB95" s="60">
        <f t="shared" si="2"/>
        <v>2108</v>
      </c>
      <c r="BC95" s="56" t="str">
        <f t="shared" si="3"/>
        <v>INR  Two Thousand One Hundred &amp; Eight  Only</v>
      </c>
      <c r="IA95" s="22">
        <v>11.03</v>
      </c>
      <c r="IB95" s="72" t="s">
        <v>241</v>
      </c>
      <c r="IC95" s="22" t="s">
        <v>174</v>
      </c>
      <c r="ID95" s="22">
        <v>1</v>
      </c>
      <c r="IE95" s="23" t="s">
        <v>65</v>
      </c>
      <c r="IF95" s="23"/>
      <c r="IG95" s="23"/>
      <c r="IH95" s="23"/>
      <c r="II95" s="23"/>
    </row>
    <row r="96" spans="1:237" ht="42.75">
      <c r="A96" s="70">
        <v>11.04</v>
      </c>
      <c r="B96" s="67" t="s">
        <v>242</v>
      </c>
      <c r="C96" s="39" t="s">
        <v>279</v>
      </c>
      <c r="D96" s="74"/>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6"/>
      <c r="IA96" s="1">
        <v>11.04</v>
      </c>
      <c r="IB96" s="1" t="s">
        <v>242</v>
      </c>
      <c r="IC96" s="1" t="s">
        <v>279</v>
      </c>
    </row>
    <row r="97" spans="1:239" ht="27.75" customHeight="1">
      <c r="A97" s="66">
        <v>11.05</v>
      </c>
      <c r="B97" s="71" t="s">
        <v>243</v>
      </c>
      <c r="C97" s="39" t="s">
        <v>280</v>
      </c>
      <c r="D97" s="68">
        <v>1</v>
      </c>
      <c r="E97" s="69" t="s">
        <v>65</v>
      </c>
      <c r="F97" s="70">
        <v>514.29</v>
      </c>
      <c r="G97" s="40"/>
      <c r="H97" s="24"/>
      <c r="I97" s="47" t="s">
        <v>38</v>
      </c>
      <c r="J97" s="48">
        <f t="shared" si="0"/>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 t="shared" si="1"/>
        <v>514</v>
      </c>
      <c r="BB97" s="60">
        <f t="shared" si="2"/>
        <v>514</v>
      </c>
      <c r="BC97" s="56" t="str">
        <f t="shared" si="3"/>
        <v>INR  Five Hundred &amp; Fourteen  Only</v>
      </c>
      <c r="IA97" s="1">
        <v>11.05</v>
      </c>
      <c r="IB97" s="1" t="s">
        <v>243</v>
      </c>
      <c r="IC97" s="1" t="s">
        <v>280</v>
      </c>
      <c r="ID97" s="1">
        <v>1</v>
      </c>
      <c r="IE97" s="3" t="s">
        <v>65</v>
      </c>
    </row>
    <row r="98" spans="1:239" ht="57">
      <c r="A98" s="66">
        <v>11.06</v>
      </c>
      <c r="B98" s="71" t="s">
        <v>191</v>
      </c>
      <c r="C98" s="39" t="s">
        <v>281</v>
      </c>
      <c r="D98" s="68">
        <v>2</v>
      </c>
      <c r="E98" s="69" t="s">
        <v>65</v>
      </c>
      <c r="F98" s="70">
        <v>777.07</v>
      </c>
      <c r="G98" s="40"/>
      <c r="H98" s="24"/>
      <c r="I98" s="47" t="s">
        <v>38</v>
      </c>
      <c r="J98" s="48">
        <f t="shared" si="0"/>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9"/>
      <c r="BA98" s="42">
        <f t="shared" si="1"/>
        <v>1554</v>
      </c>
      <c r="BB98" s="60">
        <f t="shared" si="2"/>
        <v>1554</v>
      </c>
      <c r="BC98" s="56" t="str">
        <f t="shared" si="3"/>
        <v>INR  One Thousand Five Hundred &amp; Fifty Four  Only</v>
      </c>
      <c r="IA98" s="1">
        <v>11.06</v>
      </c>
      <c r="IB98" s="1" t="s">
        <v>191</v>
      </c>
      <c r="IC98" s="1" t="s">
        <v>281</v>
      </c>
      <c r="ID98" s="1">
        <v>2</v>
      </c>
      <c r="IE98" s="3" t="s">
        <v>65</v>
      </c>
    </row>
    <row r="99" spans="1:239" ht="57">
      <c r="A99" s="70">
        <v>11.07</v>
      </c>
      <c r="B99" s="67" t="s">
        <v>192</v>
      </c>
      <c r="C99" s="39" t="s">
        <v>282</v>
      </c>
      <c r="D99" s="68">
        <v>1</v>
      </c>
      <c r="E99" s="69" t="s">
        <v>65</v>
      </c>
      <c r="F99" s="70">
        <v>5365.32</v>
      </c>
      <c r="G99" s="40"/>
      <c r="H99" s="24"/>
      <c r="I99" s="47" t="s">
        <v>38</v>
      </c>
      <c r="J99" s="48">
        <f t="shared" si="0"/>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 t="shared" si="1"/>
        <v>5365</v>
      </c>
      <c r="BB99" s="60">
        <f t="shared" si="2"/>
        <v>5365</v>
      </c>
      <c r="BC99" s="56" t="str">
        <f t="shared" si="3"/>
        <v>INR  Five Thousand Three Hundred &amp; Sixty Five  Only</v>
      </c>
      <c r="IA99" s="1">
        <v>11.07</v>
      </c>
      <c r="IB99" s="1" t="s">
        <v>192</v>
      </c>
      <c r="IC99" s="1" t="s">
        <v>282</v>
      </c>
      <c r="ID99" s="1">
        <v>1</v>
      </c>
      <c r="IE99" s="3" t="s">
        <v>65</v>
      </c>
    </row>
    <row r="100" spans="1:237" ht="57">
      <c r="A100" s="66">
        <v>11.08</v>
      </c>
      <c r="B100" s="67" t="s">
        <v>193</v>
      </c>
      <c r="C100" s="39" t="s">
        <v>283</v>
      </c>
      <c r="D100" s="74"/>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6"/>
      <c r="IA100" s="1">
        <v>11.08</v>
      </c>
      <c r="IB100" s="1" t="s">
        <v>193</v>
      </c>
      <c r="IC100" s="1" t="s">
        <v>283</v>
      </c>
    </row>
    <row r="101" spans="1:239" ht="28.5">
      <c r="A101" s="66">
        <v>11.09</v>
      </c>
      <c r="B101" s="67" t="s">
        <v>194</v>
      </c>
      <c r="C101" s="39" t="s">
        <v>284</v>
      </c>
      <c r="D101" s="68">
        <v>2</v>
      </c>
      <c r="E101" s="69" t="s">
        <v>65</v>
      </c>
      <c r="F101" s="70">
        <v>802.67</v>
      </c>
      <c r="G101" s="40"/>
      <c r="H101" s="24"/>
      <c r="I101" s="47" t="s">
        <v>38</v>
      </c>
      <c r="J101" s="48">
        <f t="shared" si="0"/>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9"/>
      <c r="BA101" s="42">
        <f t="shared" si="1"/>
        <v>1605</v>
      </c>
      <c r="BB101" s="60">
        <f aca="true" t="shared" si="4" ref="BB101:BB119">BA101+SUM(N101:AZ101)</f>
        <v>1605</v>
      </c>
      <c r="BC101" s="56" t="str">
        <f aca="true" t="shared" si="5" ref="BC101:BC119">SpellNumber(L101,BB101)</f>
        <v>INR  One Thousand Six Hundred &amp; Five  Only</v>
      </c>
      <c r="IA101" s="1">
        <v>11.09</v>
      </c>
      <c r="IB101" s="1" t="s">
        <v>194</v>
      </c>
      <c r="IC101" s="1" t="s">
        <v>284</v>
      </c>
      <c r="ID101" s="1">
        <v>2</v>
      </c>
      <c r="IE101" s="3" t="s">
        <v>65</v>
      </c>
    </row>
    <row r="102" spans="1:239" ht="85.5">
      <c r="A102" s="70">
        <v>11.1</v>
      </c>
      <c r="B102" s="67" t="s">
        <v>97</v>
      </c>
      <c r="C102" s="39" t="s">
        <v>285</v>
      </c>
      <c r="D102" s="68">
        <v>2</v>
      </c>
      <c r="E102" s="69" t="s">
        <v>65</v>
      </c>
      <c r="F102" s="70">
        <v>1237.3</v>
      </c>
      <c r="G102" s="40"/>
      <c r="H102" s="24"/>
      <c r="I102" s="47" t="s">
        <v>38</v>
      </c>
      <c r="J102" s="48">
        <f t="shared" si="0"/>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 t="shared" si="1"/>
        <v>2475</v>
      </c>
      <c r="BB102" s="60">
        <f t="shared" si="4"/>
        <v>2475</v>
      </c>
      <c r="BC102" s="56" t="str">
        <f t="shared" si="5"/>
        <v>INR  Two Thousand Four Hundred &amp; Seventy Five  Only</v>
      </c>
      <c r="IA102" s="1">
        <v>11.1</v>
      </c>
      <c r="IB102" s="1" t="s">
        <v>97</v>
      </c>
      <c r="IC102" s="1" t="s">
        <v>285</v>
      </c>
      <c r="ID102" s="1">
        <v>2</v>
      </c>
      <c r="IE102" s="3" t="s">
        <v>65</v>
      </c>
    </row>
    <row r="103" spans="1:237" ht="15.75">
      <c r="A103" s="66">
        <v>12</v>
      </c>
      <c r="B103" s="67" t="s">
        <v>98</v>
      </c>
      <c r="C103" s="39" t="s">
        <v>286</v>
      </c>
      <c r="D103" s="74"/>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6"/>
      <c r="IA103" s="1">
        <v>12</v>
      </c>
      <c r="IB103" s="1" t="s">
        <v>98</v>
      </c>
      <c r="IC103" s="1" t="s">
        <v>286</v>
      </c>
    </row>
    <row r="104" spans="1:237" ht="171">
      <c r="A104" s="66">
        <v>12.01</v>
      </c>
      <c r="B104" s="67" t="s">
        <v>244</v>
      </c>
      <c r="C104" s="39" t="s">
        <v>287</v>
      </c>
      <c r="D104" s="74"/>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6"/>
      <c r="IA104" s="1">
        <v>12.01</v>
      </c>
      <c r="IB104" s="1" t="s">
        <v>244</v>
      </c>
      <c r="IC104" s="1" t="s">
        <v>287</v>
      </c>
    </row>
    <row r="105" spans="1:239" ht="28.5">
      <c r="A105" s="66">
        <v>12.02</v>
      </c>
      <c r="B105" s="67" t="s">
        <v>245</v>
      </c>
      <c r="C105" s="39" t="s">
        <v>288</v>
      </c>
      <c r="D105" s="68">
        <v>1</v>
      </c>
      <c r="E105" s="69" t="s">
        <v>73</v>
      </c>
      <c r="F105" s="70">
        <v>285.05</v>
      </c>
      <c r="G105" s="40"/>
      <c r="H105" s="24"/>
      <c r="I105" s="47" t="s">
        <v>38</v>
      </c>
      <c r="J105" s="48">
        <f t="shared" si="0"/>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 t="shared" si="1"/>
        <v>285</v>
      </c>
      <c r="BB105" s="60">
        <f t="shared" si="4"/>
        <v>285</v>
      </c>
      <c r="BC105" s="56" t="str">
        <f t="shared" si="5"/>
        <v>INR  Two Hundred &amp; Eighty Five  Only</v>
      </c>
      <c r="IA105" s="1">
        <v>12.02</v>
      </c>
      <c r="IB105" s="1" t="s">
        <v>245</v>
      </c>
      <c r="IC105" s="1" t="s">
        <v>288</v>
      </c>
      <c r="ID105" s="1">
        <v>1</v>
      </c>
      <c r="IE105" s="3" t="s">
        <v>73</v>
      </c>
    </row>
    <row r="106" spans="1:237" ht="213.75">
      <c r="A106" s="66">
        <v>12.03</v>
      </c>
      <c r="B106" s="67" t="s">
        <v>246</v>
      </c>
      <c r="C106" s="39" t="s">
        <v>289</v>
      </c>
      <c r="D106" s="74"/>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6"/>
      <c r="IA106" s="1">
        <v>12.03</v>
      </c>
      <c r="IB106" s="1" t="s">
        <v>246</v>
      </c>
      <c r="IC106" s="1" t="s">
        <v>289</v>
      </c>
    </row>
    <row r="107" spans="1:239" ht="28.5">
      <c r="A107" s="66">
        <v>12.04</v>
      </c>
      <c r="B107" s="67" t="s">
        <v>245</v>
      </c>
      <c r="C107" s="39" t="s">
        <v>290</v>
      </c>
      <c r="D107" s="68">
        <v>7.2</v>
      </c>
      <c r="E107" s="69" t="s">
        <v>73</v>
      </c>
      <c r="F107" s="70">
        <v>450.46</v>
      </c>
      <c r="G107" s="40"/>
      <c r="H107" s="24"/>
      <c r="I107" s="47" t="s">
        <v>38</v>
      </c>
      <c r="J107" s="48">
        <f t="shared" si="0"/>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9"/>
      <c r="BA107" s="42">
        <f t="shared" si="1"/>
        <v>3243</v>
      </c>
      <c r="BB107" s="60">
        <f t="shared" si="4"/>
        <v>3243</v>
      </c>
      <c r="BC107" s="56" t="str">
        <f t="shared" si="5"/>
        <v>INR  Three Thousand Two Hundred &amp; Forty Three  Only</v>
      </c>
      <c r="IA107" s="1">
        <v>12.04</v>
      </c>
      <c r="IB107" s="1" t="s">
        <v>245</v>
      </c>
      <c r="IC107" s="1" t="s">
        <v>290</v>
      </c>
      <c r="ID107" s="1">
        <v>7.2</v>
      </c>
      <c r="IE107" s="3" t="s">
        <v>73</v>
      </c>
    </row>
    <row r="108" spans="1:237" ht="57">
      <c r="A108" s="66">
        <v>12.05</v>
      </c>
      <c r="B108" s="67" t="s">
        <v>247</v>
      </c>
      <c r="C108" s="39" t="s">
        <v>291</v>
      </c>
      <c r="D108" s="74"/>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6"/>
      <c r="IA108" s="1">
        <v>12.05</v>
      </c>
      <c r="IB108" s="1" t="s">
        <v>247</v>
      </c>
      <c r="IC108" s="1" t="s">
        <v>291</v>
      </c>
    </row>
    <row r="109" spans="1:239" ht="28.5">
      <c r="A109" s="66">
        <v>12.06</v>
      </c>
      <c r="B109" s="67" t="s">
        <v>195</v>
      </c>
      <c r="C109" s="39" t="s">
        <v>292</v>
      </c>
      <c r="D109" s="68">
        <v>0.6</v>
      </c>
      <c r="E109" s="69" t="s">
        <v>73</v>
      </c>
      <c r="F109" s="70">
        <v>401.31</v>
      </c>
      <c r="G109" s="65">
        <v>20610</v>
      </c>
      <c r="H109" s="50"/>
      <c r="I109" s="51" t="s">
        <v>38</v>
      </c>
      <c r="J109" s="52">
        <f t="shared" si="0"/>
        <v>1</v>
      </c>
      <c r="K109" s="50" t="s">
        <v>39</v>
      </c>
      <c r="L109" s="50" t="s">
        <v>4</v>
      </c>
      <c r="M109" s="53"/>
      <c r="N109" s="50"/>
      <c r="O109" s="50"/>
      <c r="P109" s="54"/>
      <c r="Q109" s="50"/>
      <c r="R109" s="50"/>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42">
        <f t="shared" si="1"/>
        <v>241</v>
      </c>
      <c r="BB109" s="55">
        <f t="shared" si="4"/>
        <v>241</v>
      </c>
      <c r="BC109" s="56" t="str">
        <f t="shared" si="5"/>
        <v>INR  Two Hundred &amp; Forty One  Only</v>
      </c>
      <c r="IA109" s="1">
        <v>12.06</v>
      </c>
      <c r="IB109" s="1" t="s">
        <v>195</v>
      </c>
      <c r="IC109" s="1" t="s">
        <v>292</v>
      </c>
      <c r="ID109" s="1">
        <v>0.6</v>
      </c>
      <c r="IE109" s="3" t="s">
        <v>73</v>
      </c>
    </row>
    <row r="110" spans="1:237" ht="42.75">
      <c r="A110" s="66">
        <v>12.07</v>
      </c>
      <c r="B110" s="67" t="s">
        <v>196</v>
      </c>
      <c r="C110" s="39" t="s">
        <v>293</v>
      </c>
      <c r="D110" s="74"/>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6"/>
      <c r="IA110" s="1">
        <v>12.07</v>
      </c>
      <c r="IB110" s="1" t="s">
        <v>196</v>
      </c>
      <c r="IC110" s="1" t="s">
        <v>293</v>
      </c>
    </row>
    <row r="111" spans="1:237" ht="15.75">
      <c r="A111" s="66">
        <v>12.08</v>
      </c>
      <c r="B111" s="67" t="s">
        <v>197</v>
      </c>
      <c r="C111" s="39" t="s">
        <v>294</v>
      </c>
      <c r="D111" s="74"/>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6"/>
      <c r="IA111" s="1">
        <v>12.08</v>
      </c>
      <c r="IB111" s="1" t="s">
        <v>197</v>
      </c>
      <c r="IC111" s="1" t="s">
        <v>294</v>
      </c>
    </row>
    <row r="112" spans="1:239" ht="28.5">
      <c r="A112" s="66">
        <v>12.09</v>
      </c>
      <c r="B112" s="67" t="s">
        <v>99</v>
      </c>
      <c r="C112" s="39" t="s">
        <v>295</v>
      </c>
      <c r="D112" s="68">
        <v>6</v>
      </c>
      <c r="E112" s="69" t="s">
        <v>65</v>
      </c>
      <c r="F112" s="70">
        <v>74.7</v>
      </c>
      <c r="G112" s="40"/>
      <c r="H112" s="24"/>
      <c r="I112" s="47" t="s">
        <v>38</v>
      </c>
      <c r="J112" s="48">
        <f t="shared" si="0"/>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9"/>
      <c r="BA112" s="42">
        <f t="shared" si="1"/>
        <v>448</v>
      </c>
      <c r="BB112" s="60">
        <f t="shared" si="4"/>
        <v>448</v>
      </c>
      <c r="BC112" s="56" t="str">
        <f t="shared" si="5"/>
        <v>INR  Four Hundred &amp; Forty Eight  Only</v>
      </c>
      <c r="IA112" s="1">
        <v>12.09</v>
      </c>
      <c r="IB112" s="1" t="s">
        <v>99</v>
      </c>
      <c r="IC112" s="1" t="s">
        <v>295</v>
      </c>
      <c r="ID112" s="1">
        <v>6</v>
      </c>
      <c r="IE112" s="3" t="s">
        <v>65</v>
      </c>
    </row>
    <row r="113" spans="1:237" ht="42.75">
      <c r="A113" s="66">
        <v>12.1</v>
      </c>
      <c r="B113" s="67" t="s">
        <v>198</v>
      </c>
      <c r="C113" s="39" t="s">
        <v>296</v>
      </c>
      <c r="D113" s="74"/>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6"/>
      <c r="IA113" s="1">
        <v>12.1</v>
      </c>
      <c r="IB113" s="1" t="s">
        <v>198</v>
      </c>
      <c r="IC113" s="1" t="s">
        <v>296</v>
      </c>
    </row>
    <row r="114" spans="1:239" ht="28.5">
      <c r="A114" s="66">
        <v>12.11</v>
      </c>
      <c r="B114" s="67" t="s">
        <v>99</v>
      </c>
      <c r="C114" s="39" t="s">
        <v>297</v>
      </c>
      <c r="D114" s="68">
        <v>2</v>
      </c>
      <c r="E114" s="69" t="s">
        <v>65</v>
      </c>
      <c r="F114" s="70">
        <v>380.71</v>
      </c>
      <c r="G114" s="40"/>
      <c r="H114" s="24"/>
      <c r="I114" s="47" t="s">
        <v>38</v>
      </c>
      <c r="J114" s="48">
        <f t="shared" si="0"/>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9"/>
      <c r="BA114" s="42">
        <f t="shared" si="1"/>
        <v>761</v>
      </c>
      <c r="BB114" s="60">
        <f t="shared" si="4"/>
        <v>761</v>
      </c>
      <c r="BC114" s="56" t="str">
        <f t="shared" si="5"/>
        <v>INR  Seven Hundred &amp; Sixty One  Only</v>
      </c>
      <c r="IA114" s="1">
        <v>12.11</v>
      </c>
      <c r="IB114" s="1" t="s">
        <v>99</v>
      </c>
      <c r="IC114" s="1" t="s">
        <v>297</v>
      </c>
      <c r="ID114" s="1">
        <v>2</v>
      </c>
      <c r="IE114" s="3" t="s">
        <v>65</v>
      </c>
    </row>
    <row r="115" spans="1:237" ht="57">
      <c r="A115" s="66">
        <v>12.12</v>
      </c>
      <c r="B115" s="67" t="s">
        <v>248</v>
      </c>
      <c r="C115" s="39" t="s">
        <v>298</v>
      </c>
      <c r="D115" s="74"/>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6"/>
      <c r="IA115" s="1">
        <v>12.12</v>
      </c>
      <c r="IB115" s="1" t="s">
        <v>248</v>
      </c>
      <c r="IC115" s="1" t="s">
        <v>298</v>
      </c>
    </row>
    <row r="116" spans="1:239" ht="28.5">
      <c r="A116" s="66">
        <v>12.13</v>
      </c>
      <c r="B116" s="67" t="s">
        <v>99</v>
      </c>
      <c r="C116" s="39" t="s">
        <v>299</v>
      </c>
      <c r="D116" s="68">
        <v>1</v>
      </c>
      <c r="E116" s="69" t="s">
        <v>65</v>
      </c>
      <c r="F116" s="70">
        <v>626.96</v>
      </c>
      <c r="G116" s="40"/>
      <c r="H116" s="24"/>
      <c r="I116" s="47" t="s">
        <v>38</v>
      </c>
      <c r="J116" s="48">
        <f t="shared" si="0"/>
        <v>1</v>
      </c>
      <c r="K116" s="24" t="s">
        <v>39</v>
      </c>
      <c r="L116" s="24" t="s">
        <v>4</v>
      </c>
      <c r="M116" s="41"/>
      <c r="N116" s="24"/>
      <c r="O116" s="24"/>
      <c r="P116" s="46"/>
      <c r="Q116" s="24"/>
      <c r="R116" s="2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59"/>
      <c r="BA116" s="42">
        <f t="shared" si="1"/>
        <v>627</v>
      </c>
      <c r="BB116" s="60">
        <f t="shared" si="4"/>
        <v>627</v>
      </c>
      <c r="BC116" s="56" t="str">
        <f t="shared" si="5"/>
        <v>INR  Six Hundred &amp; Twenty Seven  Only</v>
      </c>
      <c r="IA116" s="1">
        <v>12.13</v>
      </c>
      <c r="IB116" s="1" t="s">
        <v>99</v>
      </c>
      <c r="IC116" s="1" t="s">
        <v>299</v>
      </c>
      <c r="ID116" s="1">
        <v>1</v>
      </c>
      <c r="IE116" s="3" t="s">
        <v>65</v>
      </c>
    </row>
    <row r="117" spans="1:237" ht="57">
      <c r="A117" s="66">
        <v>12.14</v>
      </c>
      <c r="B117" s="67" t="s">
        <v>249</v>
      </c>
      <c r="C117" s="39" t="s">
        <v>300</v>
      </c>
      <c r="D117" s="74"/>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6"/>
      <c r="IA117" s="1">
        <v>12.14</v>
      </c>
      <c r="IB117" s="1" t="s">
        <v>249</v>
      </c>
      <c r="IC117" s="1" t="s">
        <v>300</v>
      </c>
    </row>
    <row r="118" spans="1:239" ht="28.5">
      <c r="A118" s="66">
        <v>12.15</v>
      </c>
      <c r="B118" s="67" t="s">
        <v>250</v>
      </c>
      <c r="C118" s="39" t="s">
        <v>301</v>
      </c>
      <c r="D118" s="68">
        <v>9</v>
      </c>
      <c r="E118" s="69" t="s">
        <v>65</v>
      </c>
      <c r="F118" s="70">
        <v>438.71</v>
      </c>
      <c r="G118" s="65">
        <v>37800</v>
      </c>
      <c r="H118" s="50"/>
      <c r="I118" s="51" t="s">
        <v>38</v>
      </c>
      <c r="J118" s="52">
        <f t="shared" si="0"/>
        <v>1</v>
      </c>
      <c r="K118" s="50" t="s">
        <v>39</v>
      </c>
      <c r="L118" s="50" t="s">
        <v>4</v>
      </c>
      <c r="M118" s="53"/>
      <c r="N118" s="50"/>
      <c r="O118" s="50"/>
      <c r="P118" s="54"/>
      <c r="Q118" s="50"/>
      <c r="R118" s="50"/>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42">
        <f t="shared" si="1"/>
        <v>3948</v>
      </c>
      <c r="BB118" s="55">
        <f t="shared" si="4"/>
        <v>3948</v>
      </c>
      <c r="BC118" s="56" t="str">
        <f t="shared" si="5"/>
        <v>INR  Three Thousand Nine Hundred &amp; Forty Eight  Only</v>
      </c>
      <c r="IA118" s="1">
        <v>12.15</v>
      </c>
      <c r="IB118" s="1" t="s">
        <v>250</v>
      </c>
      <c r="IC118" s="1" t="s">
        <v>301</v>
      </c>
      <c r="ID118" s="1">
        <v>9</v>
      </c>
      <c r="IE118" s="3" t="s">
        <v>65</v>
      </c>
    </row>
    <row r="119" spans="1:239" ht="57">
      <c r="A119" s="66">
        <v>12.16</v>
      </c>
      <c r="B119" s="67" t="s">
        <v>251</v>
      </c>
      <c r="C119" s="39" t="s">
        <v>302</v>
      </c>
      <c r="D119" s="68">
        <v>11</v>
      </c>
      <c r="E119" s="69" t="s">
        <v>65</v>
      </c>
      <c r="F119" s="70">
        <v>54.09</v>
      </c>
      <c r="G119" s="65">
        <v>37800</v>
      </c>
      <c r="H119" s="50"/>
      <c r="I119" s="51" t="s">
        <v>38</v>
      </c>
      <c r="J119" s="52">
        <f t="shared" si="0"/>
        <v>1</v>
      </c>
      <c r="K119" s="50" t="s">
        <v>39</v>
      </c>
      <c r="L119" s="50" t="s">
        <v>4</v>
      </c>
      <c r="M119" s="53"/>
      <c r="N119" s="50"/>
      <c r="O119" s="50"/>
      <c r="P119" s="54"/>
      <c r="Q119" s="50"/>
      <c r="R119" s="50"/>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42">
        <f t="shared" si="1"/>
        <v>595</v>
      </c>
      <c r="BB119" s="55">
        <f t="shared" si="4"/>
        <v>595</v>
      </c>
      <c r="BC119" s="56" t="str">
        <f t="shared" si="5"/>
        <v>INR  Five Hundred &amp; Ninety Five  Only</v>
      </c>
      <c r="IA119" s="1">
        <v>12.16</v>
      </c>
      <c r="IB119" s="1" t="s">
        <v>251</v>
      </c>
      <c r="IC119" s="1" t="s">
        <v>302</v>
      </c>
      <c r="ID119" s="1">
        <v>11</v>
      </c>
      <c r="IE119" s="3" t="s">
        <v>65</v>
      </c>
    </row>
    <row r="120" spans="1:237" ht="28.5">
      <c r="A120" s="66">
        <v>12.17</v>
      </c>
      <c r="B120" s="67" t="s">
        <v>199</v>
      </c>
      <c r="C120" s="39" t="s">
        <v>303</v>
      </c>
      <c r="D120" s="74"/>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6"/>
      <c r="IA120" s="1">
        <v>12.17</v>
      </c>
      <c r="IB120" s="1" t="s">
        <v>199</v>
      </c>
      <c r="IC120" s="1" t="s">
        <v>303</v>
      </c>
    </row>
    <row r="121" spans="1:239" ht="28.5">
      <c r="A121" s="66">
        <v>12.18</v>
      </c>
      <c r="B121" s="67" t="s">
        <v>200</v>
      </c>
      <c r="C121" s="39" t="s">
        <v>304</v>
      </c>
      <c r="D121" s="68">
        <v>1</v>
      </c>
      <c r="E121" s="69" t="s">
        <v>65</v>
      </c>
      <c r="F121" s="70">
        <v>317.75</v>
      </c>
      <c r="G121" s="40"/>
      <c r="H121" s="24"/>
      <c r="I121" s="47" t="s">
        <v>38</v>
      </c>
      <c r="J121" s="48">
        <f t="shared" si="0"/>
        <v>1</v>
      </c>
      <c r="K121" s="24" t="s">
        <v>39</v>
      </c>
      <c r="L121" s="24" t="s">
        <v>4</v>
      </c>
      <c r="M121" s="41"/>
      <c r="N121" s="24"/>
      <c r="O121" s="24"/>
      <c r="P121" s="46"/>
      <c r="Q121" s="24"/>
      <c r="R121" s="24"/>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59"/>
      <c r="BA121" s="42">
        <f>ROUND(total_amount_ba($B$2,$D$2,D121,F121,J121,K121,M121),0)</f>
        <v>318</v>
      </c>
      <c r="BB121" s="60">
        <f>BA121+SUM(N121:AZ121)</f>
        <v>318</v>
      </c>
      <c r="BC121" s="56" t="str">
        <f>SpellNumber(L121,BB121)</f>
        <v>INR  Three Hundred &amp; Eighteen  Only</v>
      </c>
      <c r="IA121" s="1">
        <v>12.18</v>
      </c>
      <c r="IB121" s="1" t="s">
        <v>200</v>
      </c>
      <c r="IC121" s="1" t="s">
        <v>304</v>
      </c>
      <c r="ID121" s="1">
        <v>1</v>
      </c>
      <c r="IE121" s="3" t="s">
        <v>65</v>
      </c>
    </row>
    <row r="122" spans="1:239" ht="120" customHeight="1">
      <c r="A122" s="66">
        <v>12.19</v>
      </c>
      <c r="B122" s="67" t="s">
        <v>252</v>
      </c>
      <c r="C122" s="39" t="s">
        <v>305</v>
      </c>
      <c r="D122" s="68">
        <v>1</v>
      </c>
      <c r="E122" s="69" t="s">
        <v>65</v>
      </c>
      <c r="F122" s="70">
        <v>330.64</v>
      </c>
      <c r="G122" s="40"/>
      <c r="H122" s="24"/>
      <c r="I122" s="47" t="s">
        <v>38</v>
      </c>
      <c r="J122" s="48">
        <f t="shared" si="0"/>
        <v>1</v>
      </c>
      <c r="K122" s="24" t="s">
        <v>39</v>
      </c>
      <c r="L122" s="24" t="s">
        <v>4</v>
      </c>
      <c r="M122" s="41"/>
      <c r="N122" s="24"/>
      <c r="O122" s="24"/>
      <c r="P122" s="46"/>
      <c r="Q122" s="24"/>
      <c r="R122" s="24"/>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59"/>
      <c r="BA122" s="42">
        <f>ROUND(total_amount_ba($B$2,$D$2,D122,F122,J122,K122,M122),0)</f>
        <v>331</v>
      </c>
      <c r="BB122" s="60">
        <f>BA122+SUM(N122:AZ122)</f>
        <v>331</v>
      </c>
      <c r="BC122" s="56" t="str">
        <f>SpellNumber(L122,BB122)</f>
        <v>INR  Three Hundred &amp; Thirty One  Only</v>
      </c>
      <c r="IA122" s="1">
        <v>12.19</v>
      </c>
      <c r="IB122" s="1" t="s">
        <v>252</v>
      </c>
      <c r="IC122" s="1" t="s">
        <v>305</v>
      </c>
      <c r="ID122" s="1">
        <v>1</v>
      </c>
      <c r="IE122" s="3" t="s">
        <v>65</v>
      </c>
    </row>
    <row r="123" spans="1:239" ht="57">
      <c r="A123" s="70">
        <v>12.2</v>
      </c>
      <c r="B123" s="67" t="s">
        <v>253</v>
      </c>
      <c r="C123" s="39" t="s">
        <v>306</v>
      </c>
      <c r="D123" s="68">
        <v>6.06</v>
      </c>
      <c r="E123" s="69" t="s">
        <v>73</v>
      </c>
      <c r="F123" s="70">
        <v>150.63</v>
      </c>
      <c r="G123" s="40"/>
      <c r="H123" s="24"/>
      <c r="I123" s="47" t="s">
        <v>38</v>
      </c>
      <c r="J123" s="48">
        <f t="shared" si="0"/>
        <v>1</v>
      </c>
      <c r="K123" s="24" t="s">
        <v>39</v>
      </c>
      <c r="L123" s="24" t="s">
        <v>4</v>
      </c>
      <c r="M123" s="41"/>
      <c r="N123" s="24"/>
      <c r="O123" s="24"/>
      <c r="P123" s="46"/>
      <c r="Q123" s="24"/>
      <c r="R123" s="24"/>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59"/>
      <c r="BA123" s="42">
        <f>ROUND(total_amount_ba($B$2,$D$2,D123,F123,J123,K123,M123),0)</f>
        <v>913</v>
      </c>
      <c r="BB123" s="60">
        <f>BA123+SUM(N123:AZ123)</f>
        <v>913</v>
      </c>
      <c r="BC123" s="56" t="str">
        <f>SpellNumber(L123,BB123)</f>
        <v>INR  Nine Hundred &amp; Thirteen  Only</v>
      </c>
      <c r="IA123" s="1">
        <v>12.2</v>
      </c>
      <c r="IB123" s="1" t="s">
        <v>253</v>
      </c>
      <c r="IC123" s="1" t="s">
        <v>306</v>
      </c>
      <c r="ID123" s="1">
        <v>6.06</v>
      </c>
      <c r="IE123" s="3" t="s">
        <v>73</v>
      </c>
    </row>
    <row r="124" spans="1:237" ht="15.75">
      <c r="A124" s="66">
        <v>13</v>
      </c>
      <c r="B124" s="67" t="s">
        <v>254</v>
      </c>
      <c r="C124" s="39" t="s">
        <v>307</v>
      </c>
      <c r="D124" s="74"/>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6"/>
      <c r="IA124" s="1">
        <v>13</v>
      </c>
      <c r="IB124" s="1" t="s">
        <v>254</v>
      </c>
      <c r="IC124" s="1" t="s">
        <v>307</v>
      </c>
    </row>
    <row r="125" spans="1:237" ht="171">
      <c r="A125" s="66">
        <v>13.01</v>
      </c>
      <c r="B125" s="67" t="s">
        <v>255</v>
      </c>
      <c r="C125" s="39" t="s">
        <v>308</v>
      </c>
      <c r="D125" s="74"/>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6"/>
      <c r="IA125" s="1">
        <v>13.01</v>
      </c>
      <c r="IB125" s="1" t="s">
        <v>255</v>
      </c>
      <c r="IC125" s="1" t="s">
        <v>308</v>
      </c>
    </row>
    <row r="126" spans="1:239" ht="28.5">
      <c r="A126" s="66">
        <v>13.02</v>
      </c>
      <c r="B126" s="67" t="s">
        <v>256</v>
      </c>
      <c r="C126" s="39" t="s">
        <v>309</v>
      </c>
      <c r="D126" s="68">
        <v>1</v>
      </c>
      <c r="E126" s="69" t="s">
        <v>65</v>
      </c>
      <c r="F126" s="70">
        <v>599.47</v>
      </c>
      <c r="G126" s="40"/>
      <c r="H126" s="24"/>
      <c r="I126" s="47" t="s">
        <v>38</v>
      </c>
      <c r="J126" s="48">
        <f t="shared" si="0"/>
        <v>1</v>
      </c>
      <c r="K126" s="24" t="s">
        <v>39</v>
      </c>
      <c r="L126" s="24" t="s">
        <v>4</v>
      </c>
      <c r="M126" s="41"/>
      <c r="N126" s="24"/>
      <c r="O126" s="24"/>
      <c r="P126" s="46"/>
      <c r="Q126" s="24"/>
      <c r="R126" s="24"/>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59"/>
      <c r="BA126" s="42">
        <f>ROUND(total_amount_ba($B$2,$D$2,D126,F126,J126,K126,M126),0)</f>
        <v>599</v>
      </c>
      <c r="BB126" s="60">
        <f>BA126+SUM(N126:AZ126)</f>
        <v>599</v>
      </c>
      <c r="BC126" s="56" t="str">
        <f>SpellNumber(L126,BB126)</f>
        <v>INR  Five Hundred &amp; Ninety Nine  Only</v>
      </c>
      <c r="IA126" s="1">
        <v>13.02</v>
      </c>
      <c r="IB126" s="1" t="s">
        <v>256</v>
      </c>
      <c r="IC126" s="1" t="s">
        <v>309</v>
      </c>
      <c r="ID126" s="1">
        <v>1</v>
      </c>
      <c r="IE126" s="3" t="s">
        <v>65</v>
      </c>
    </row>
    <row r="127" spans="1:237" ht="15.75">
      <c r="A127" s="66">
        <v>14</v>
      </c>
      <c r="B127" s="67" t="s">
        <v>257</v>
      </c>
      <c r="C127" s="39" t="s">
        <v>310</v>
      </c>
      <c r="D127" s="74"/>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6"/>
      <c r="IA127" s="1">
        <v>14</v>
      </c>
      <c r="IB127" s="1" t="s">
        <v>257</v>
      </c>
      <c r="IC127" s="1" t="s">
        <v>310</v>
      </c>
    </row>
    <row r="128" spans="1:237" ht="327.75">
      <c r="A128" s="66">
        <v>14.01</v>
      </c>
      <c r="B128" s="67" t="s">
        <v>258</v>
      </c>
      <c r="C128" s="39" t="s">
        <v>311</v>
      </c>
      <c r="D128" s="74"/>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6"/>
      <c r="IA128" s="1">
        <v>14.01</v>
      </c>
      <c r="IB128" s="1" t="s">
        <v>258</v>
      </c>
      <c r="IC128" s="1" t="s">
        <v>311</v>
      </c>
    </row>
    <row r="129" spans="1:237" ht="15.75">
      <c r="A129" s="66">
        <v>14.02</v>
      </c>
      <c r="B129" s="67" t="s">
        <v>259</v>
      </c>
      <c r="C129" s="39" t="s">
        <v>312</v>
      </c>
      <c r="D129" s="74"/>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6"/>
      <c r="IA129" s="1">
        <v>14.02</v>
      </c>
      <c r="IB129" s="1" t="s">
        <v>259</v>
      </c>
      <c r="IC129" s="1" t="s">
        <v>312</v>
      </c>
    </row>
    <row r="130" spans="1:239" ht="42.75">
      <c r="A130" s="70">
        <v>14.03</v>
      </c>
      <c r="B130" s="67" t="s">
        <v>260</v>
      </c>
      <c r="C130" s="39" t="s">
        <v>313</v>
      </c>
      <c r="D130" s="68">
        <v>77</v>
      </c>
      <c r="E130" s="69" t="s">
        <v>66</v>
      </c>
      <c r="F130" s="70">
        <v>408.85</v>
      </c>
      <c r="G130" s="40"/>
      <c r="H130" s="24"/>
      <c r="I130" s="47" t="s">
        <v>38</v>
      </c>
      <c r="J130" s="48">
        <f t="shared" si="0"/>
        <v>1</v>
      </c>
      <c r="K130" s="24" t="s">
        <v>39</v>
      </c>
      <c r="L130" s="24" t="s">
        <v>4</v>
      </c>
      <c r="M130" s="41"/>
      <c r="N130" s="24"/>
      <c r="O130" s="24"/>
      <c r="P130" s="46"/>
      <c r="Q130" s="24"/>
      <c r="R130" s="24"/>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59"/>
      <c r="BA130" s="42">
        <f>ROUND(total_amount_ba($B$2,$D$2,D130,F130,J130,K130,M130),0)</f>
        <v>31481</v>
      </c>
      <c r="BB130" s="60">
        <f>BA130+SUM(N130:AZ130)</f>
        <v>31481</v>
      </c>
      <c r="BC130" s="56" t="str">
        <f>SpellNumber(L130,BB130)</f>
        <v>INR  Thirty One Thousand Four Hundred &amp; Eighty One  Only</v>
      </c>
      <c r="IA130" s="1">
        <v>14.03</v>
      </c>
      <c r="IB130" s="1" t="s">
        <v>260</v>
      </c>
      <c r="IC130" s="1" t="s">
        <v>313</v>
      </c>
      <c r="ID130" s="1">
        <v>77</v>
      </c>
      <c r="IE130" s="3" t="s">
        <v>66</v>
      </c>
    </row>
    <row r="131" spans="1:237" ht="47.25" customHeight="1">
      <c r="A131" s="66">
        <v>14.04</v>
      </c>
      <c r="B131" s="67" t="s">
        <v>261</v>
      </c>
      <c r="C131" s="39" t="s">
        <v>314</v>
      </c>
      <c r="D131" s="74"/>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6"/>
      <c r="IA131" s="1">
        <v>14.04</v>
      </c>
      <c r="IB131" s="1" t="s">
        <v>261</v>
      </c>
      <c r="IC131" s="1" t="s">
        <v>314</v>
      </c>
    </row>
    <row r="132" spans="1:239" ht="42.75">
      <c r="A132" s="66">
        <v>14.05</v>
      </c>
      <c r="B132" s="67" t="s">
        <v>260</v>
      </c>
      <c r="C132" s="39" t="s">
        <v>315</v>
      </c>
      <c r="D132" s="68">
        <v>130</v>
      </c>
      <c r="E132" s="69" t="s">
        <v>66</v>
      </c>
      <c r="F132" s="70">
        <v>495.22</v>
      </c>
      <c r="G132" s="40"/>
      <c r="H132" s="24"/>
      <c r="I132" s="47" t="s">
        <v>38</v>
      </c>
      <c r="J132" s="48">
        <f aca="true" t="shared" si="6" ref="J132:J147">IF(I132="Less(-)",-1,1)</f>
        <v>1</v>
      </c>
      <c r="K132" s="24" t="s">
        <v>39</v>
      </c>
      <c r="L132" s="24" t="s">
        <v>4</v>
      </c>
      <c r="M132" s="41"/>
      <c r="N132" s="24"/>
      <c r="O132" s="24"/>
      <c r="P132" s="46"/>
      <c r="Q132" s="24"/>
      <c r="R132" s="24"/>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59"/>
      <c r="BA132" s="42">
        <f aca="true" t="shared" si="7" ref="BA132:BA147">ROUND(total_amount_ba($B$2,$D$2,D132,F132,J132,K132,M132),0)</f>
        <v>64379</v>
      </c>
      <c r="BB132" s="60">
        <f aca="true" t="shared" si="8" ref="BB132:BB147">BA132+SUM(N132:AZ132)</f>
        <v>64379</v>
      </c>
      <c r="BC132" s="56" t="str">
        <f aca="true" t="shared" si="9" ref="BC132:BC147">SpellNumber(L132,BB132)</f>
        <v>INR  Sixty Four Thousand Three Hundred &amp; Seventy Nine  Only</v>
      </c>
      <c r="IA132" s="1">
        <v>14.05</v>
      </c>
      <c r="IB132" s="1" t="s">
        <v>260</v>
      </c>
      <c r="IC132" s="1" t="s">
        <v>315</v>
      </c>
      <c r="ID132" s="1">
        <v>130</v>
      </c>
      <c r="IE132" s="3" t="s">
        <v>66</v>
      </c>
    </row>
    <row r="133" spans="1:237" ht="15.75">
      <c r="A133" s="66">
        <v>15</v>
      </c>
      <c r="B133" s="67" t="s">
        <v>262</v>
      </c>
      <c r="C133" s="39" t="s">
        <v>316</v>
      </c>
      <c r="D133" s="74"/>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6"/>
      <c r="IA133" s="1">
        <v>15</v>
      </c>
      <c r="IB133" s="1" t="s">
        <v>262</v>
      </c>
      <c r="IC133" s="1" t="s">
        <v>316</v>
      </c>
    </row>
    <row r="134" spans="1:239" ht="117.75" customHeight="1">
      <c r="A134" s="66">
        <v>15.01</v>
      </c>
      <c r="B134" s="67" t="s">
        <v>201</v>
      </c>
      <c r="C134" s="39" t="s">
        <v>317</v>
      </c>
      <c r="D134" s="68">
        <v>0.13</v>
      </c>
      <c r="E134" s="69" t="s">
        <v>203</v>
      </c>
      <c r="F134" s="70">
        <v>4985.92</v>
      </c>
      <c r="G134" s="40"/>
      <c r="H134" s="24"/>
      <c r="I134" s="47" t="s">
        <v>38</v>
      </c>
      <c r="J134" s="48">
        <f t="shared" si="6"/>
        <v>1</v>
      </c>
      <c r="K134" s="24" t="s">
        <v>39</v>
      </c>
      <c r="L134" s="24" t="s">
        <v>4</v>
      </c>
      <c r="M134" s="41"/>
      <c r="N134" s="24"/>
      <c r="O134" s="24"/>
      <c r="P134" s="46"/>
      <c r="Q134" s="24"/>
      <c r="R134" s="24"/>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59"/>
      <c r="BA134" s="42">
        <f t="shared" si="7"/>
        <v>648</v>
      </c>
      <c r="BB134" s="60">
        <f t="shared" si="8"/>
        <v>648</v>
      </c>
      <c r="BC134" s="56" t="str">
        <f t="shared" si="9"/>
        <v>INR  Six Hundred &amp; Forty Eight  Only</v>
      </c>
      <c r="IA134" s="1">
        <v>15.01</v>
      </c>
      <c r="IB134" s="73" t="s">
        <v>201</v>
      </c>
      <c r="IC134" s="1" t="s">
        <v>317</v>
      </c>
      <c r="ID134" s="1">
        <v>0.13</v>
      </c>
      <c r="IE134" s="3" t="s">
        <v>203</v>
      </c>
    </row>
    <row r="135" spans="1:239" ht="65.25" customHeight="1">
      <c r="A135" s="66">
        <v>15.02</v>
      </c>
      <c r="B135" s="67" t="s">
        <v>263</v>
      </c>
      <c r="C135" s="39" t="s">
        <v>318</v>
      </c>
      <c r="D135" s="68">
        <v>2</v>
      </c>
      <c r="E135" s="69" t="s">
        <v>204</v>
      </c>
      <c r="F135" s="70">
        <v>457.51</v>
      </c>
      <c r="G135" s="40"/>
      <c r="H135" s="24"/>
      <c r="I135" s="47" t="s">
        <v>38</v>
      </c>
      <c r="J135" s="48">
        <f t="shared" si="6"/>
        <v>1</v>
      </c>
      <c r="K135" s="24" t="s">
        <v>39</v>
      </c>
      <c r="L135" s="24" t="s">
        <v>4</v>
      </c>
      <c r="M135" s="41"/>
      <c r="N135" s="24"/>
      <c r="O135" s="24"/>
      <c r="P135" s="46"/>
      <c r="Q135" s="24"/>
      <c r="R135" s="24"/>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59"/>
      <c r="BA135" s="42">
        <f t="shared" si="7"/>
        <v>915</v>
      </c>
      <c r="BB135" s="60">
        <f t="shared" si="8"/>
        <v>915</v>
      </c>
      <c r="BC135" s="56" t="str">
        <f t="shared" si="9"/>
        <v>INR  Nine Hundred &amp; Fifteen  Only</v>
      </c>
      <c r="IA135" s="1">
        <v>15.02</v>
      </c>
      <c r="IB135" s="73" t="s">
        <v>263</v>
      </c>
      <c r="IC135" s="1" t="s">
        <v>318</v>
      </c>
      <c r="ID135" s="1">
        <v>2</v>
      </c>
      <c r="IE135" s="3" t="s">
        <v>204</v>
      </c>
    </row>
    <row r="136" spans="1:239" ht="59.25" customHeight="1">
      <c r="A136" s="66">
        <v>15.03</v>
      </c>
      <c r="B136" s="67" t="s">
        <v>264</v>
      </c>
      <c r="C136" s="39" t="s">
        <v>319</v>
      </c>
      <c r="D136" s="68">
        <v>4</v>
      </c>
      <c r="E136" s="69" t="s">
        <v>204</v>
      </c>
      <c r="F136" s="70">
        <v>51.61</v>
      </c>
      <c r="G136" s="40"/>
      <c r="H136" s="24"/>
      <c r="I136" s="47" t="s">
        <v>38</v>
      </c>
      <c r="J136" s="48">
        <f t="shared" si="6"/>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 t="shared" si="7"/>
        <v>206</v>
      </c>
      <c r="BB136" s="60">
        <f t="shared" si="8"/>
        <v>206</v>
      </c>
      <c r="BC136" s="56" t="str">
        <f t="shared" si="9"/>
        <v>INR  Two Hundred &amp; Six  Only</v>
      </c>
      <c r="IA136" s="1">
        <v>15.03</v>
      </c>
      <c r="IB136" s="73" t="s">
        <v>264</v>
      </c>
      <c r="IC136" s="1" t="s">
        <v>319</v>
      </c>
      <c r="ID136" s="1">
        <v>4</v>
      </c>
      <c r="IE136" s="3" t="s">
        <v>204</v>
      </c>
    </row>
    <row r="137" spans="1:239" ht="33.75" customHeight="1">
      <c r="A137" s="66">
        <v>15.04</v>
      </c>
      <c r="B137" s="67" t="s">
        <v>265</v>
      </c>
      <c r="C137" s="39" t="s">
        <v>320</v>
      </c>
      <c r="D137" s="68">
        <v>11</v>
      </c>
      <c r="E137" s="69" t="s">
        <v>204</v>
      </c>
      <c r="F137" s="70">
        <v>29.32</v>
      </c>
      <c r="G137" s="40"/>
      <c r="H137" s="24"/>
      <c r="I137" s="47" t="s">
        <v>38</v>
      </c>
      <c r="J137" s="48">
        <f t="shared" si="6"/>
        <v>1</v>
      </c>
      <c r="K137" s="24" t="s">
        <v>39</v>
      </c>
      <c r="L137" s="24" t="s">
        <v>4</v>
      </c>
      <c r="M137" s="41"/>
      <c r="N137" s="24"/>
      <c r="O137" s="24"/>
      <c r="P137" s="46"/>
      <c r="Q137" s="24"/>
      <c r="R137" s="24"/>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59"/>
      <c r="BA137" s="42">
        <f t="shared" si="7"/>
        <v>323</v>
      </c>
      <c r="BB137" s="60">
        <f t="shared" si="8"/>
        <v>323</v>
      </c>
      <c r="BC137" s="56" t="str">
        <f t="shared" si="9"/>
        <v>INR  Three Hundred &amp; Twenty Three  Only</v>
      </c>
      <c r="IA137" s="1">
        <v>15.04</v>
      </c>
      <c r="IB137" s="73" t="s">
        <v>265</v>
      </c>
      <c r="IC137" s="1" t="s">
        <v>320</v>
      </c>
      <c r="ID137" s="1">
        <v>11</v>
      </c>
      <c r="IE137" s="3" t="s">
        <v>204</v>
      </c>
    </row>
    <row r="138" spans="1:239" ht="46.5" customHeight="1">
      <c r="A138" s="66">
        <v>15.05</v>
      </c>
      <c r="B138" s="67" t="s">
        <v>266</v>
      </c>
      <c r="C138" s="39" t="s">
        <v>321</v>
      </c>
      <c r="D138" s="68">
        <v>1</v>
      </c>
      <c r="E138" s="69" t="s">
        <v>204</v>
      </c>
      <c r="F138" s="70">
        <v>504.43</v>
      </c>
      <c r="G138" s="40"/>
      <c r="H138" s="24"/>
      <c r="I138" s="47" t="s">
        <v>38</v>
      </c>
      <c r="J138" s="48">
        <f t="shared" si="6"/>
        <v>1</v>
      </c>
      <c r="K138" s="24" t="s">
        <v>39</v>
      </c>
      <c r="L138" s="24" t="s">
        <v>4</v>
      </c>
      <c r="M138" s="41"/>
      <c r="N138" s="24"/>
      <c r="O138" s="24"/>
      <c r="P138" s="46"/>
      <c r="Q138" s="24"/>
      <c r="R138" s="24"/>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59"/>
      <c r="BA138" s="42">
        <f t="shared" si="7"/>
        <v>504</v>
      </c>
      <c r="BB138" s="60">
        <f t="shared" si="8"/>
        <v>504</v>
      </c>
      <c r="BC138" s="56" t="str">
        <f t="shared" si="9"/>
        <v>INR  Five Hundred &amp; Four  Only</v>
      </c>
      <c r="IA138" s="1">
        <v>15.05</v>
      </c>
      <c r="IB138" s="73" t="s">
        <v>266</v>
      </c>
      <c r="IC138" s="1" t="s">
        <v>321</v>
      </c>
      <c r="ID138" s="1">
        <v>1</v>
      </c>
      <c r="IE138" s="3" t="s">
        <v>204</v>
      </c>
    </row>
    <row r="139" spans="1:239" ht="65.25" customHeight="1">
      <c r="A139" s="66">
        <v>15.06</v>
      </c>
      <c r="B139" s="67" t="s">
        <v>267</v>
      </c>
      <c r="C139" s="39" t="s">
        <v>322</v>
      </c>
      <c r="D139" s="68">
        <v>8.2</v>
      </c>
      <c r="E139" s="69" t="s">
        <v>100</v>
      </c>
      <c r="F139" s="70">
        <v>155.8</v>
      </c>
      <c r="G139" s="40"/>
      <c r="H139" s="24"/>
      <c r="I139" s="47" t="s">
        <v>38</v>
      </c>
      <c r="J139" s="48">
        <f t="shared" si="6"/>
        <v>1</v>
      </c>
      <c r="K139" s="24" t="s">
        <v>39</v>
      </c>
      <c r="L139" s="24" t="s">
        <v>4</v>
      </c>
      <c r="M139" s="41"/>
      <c r="N139" s="24"/>
      <c r="O139" s="24"/>
      <c r="P139" s="46"/>
      <c r="Q139" s="24"/>
      <c r="R139" s="24"/>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59"/>
      <c r="BA139" s="42">
        <f t="shared" si="7"/>
        <v>1278</v>
      </c>
      <c r="BB139" s="60">
        <f t="shared" si="8"/>
        <v>1278</v>
      </c>
      <c r="BC139" s="56" t="str">
        <f t="shared" si="9"/>
        <v>INR  One Thousand Two Hundred &amp; Seventy Eight  Only</v>
      </c>
      <c r="IA139" s="1">
        <v>15.06</v>
      </c>
      <c r="IB139" s="73" t="s">
        <v>267</v>
      </c>
      <c r="IC139" s="1" t="s">
        <v>322</v>
      </c>
      <c r="ID139" s="1">
        <v>8.2</v>
      </c>
      <c r="IE139" s="3" t="s">
        <v>100</v>
      </c>
    </row>
    <row r="140" spans="1:239" ht="46.5" customHeight="1">
      <c r="A140" s="66">
        <v>15.07</v>
      </c>
      <c r="B140" s="67" t="s">
        <v>268</v>
      </c>
      <c r="C140" s="39" t="s">
        <v>323</v>
      </c>
      <c r="D140" s="68">
        <v>1</v>
      </c>
      <c r="E140" s="69" t="s">
        <v>204</v>
      </c>
      <c r="F140" s="70">
        <v>293.29</v>
      </c>
      <c r="G140" s="40"/>
      <c r="H140" s="24"/>
      <c r="I140" s="47" t="s">
        <v>38</v>
      </c>
      <c r="J140" s="48">
        <f t="shared" si="6"/>
        <v>1</v>
      </c>
      <c r="K140" s="24" t="s">
        <v>39</v>
      </c>
      <c r="L140" s="24" t="s">
        <v>4</v>
      </c>
      <c r="M140" s="41"/>
      <c r="N140" s="24"/>
      <c r="O140" s="24"/>
      <c r="P140" s="46"/>
      <c r="Q140" s="24"/>
      <c r="R140" s="24"/>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59"/>
      <c r="BA140" s="42">
        <f t="shared" si="7"/>
        <v>293</v>
      </c>
      <c r="BB140" s="60">
        <f t="shared" si="8"/>
        <v>293</v>
      </c>
      <c r="BC140" s="56" t="str">
        <f t="shared" si="9"/>
        <v>INR  Two Hundred &amp; Ninety Three  Only</v>
      </c>
      <c r="IA140" s="1">
        <v>15.07</v>
      </c>
      <c r="IB140" s="73" t="s">
        <v>268</v>
      </c>
      <c r="IC140" s="1" t="s">
        <v>323</v>
      </c>
      <c r="ID140" s="1">
        <v>1</v>
      </c>
      <c r="IE140" s="3" t="s">
        <v>204</v>
      </c>
    </row>
    <row r="141" spans="1:239" ht="54" customHeight="1">
      <c r="A141" s="66">
        <v>15.08</v>
      </c>
      <c r="B141" s="67" t="s">
        <v>269</v>
      </c>
      <c r="C141" s="39" t="s">
        <v>324</v>
      </c>
      <c r="D141" s="68">
        <v>1</v>
      </c>
      <c r="E141" s="69" t="s">
        <v>204</v>
      </c>
      <c r="F141" s="70">
        <v>2053.04</v>
      </c>
      <c r="G141" s="40"/>
      <c r="H141" s="24"/>
      <c r="I141" s="47" t="s">
        <v>38</v>
      </c>
      <c r="J141" s="48">
        <f t="shared" si="6"/>
        <v>1</v>
      </c>
      <c r="K141" s="24" t="s">
        <v>39</v>
      </c>
      <c r="L141" s="24" t="s">
        <v>4</v>
      </c>
      <c r="M141" s="41"/>
      <c r="N141" s="24"/>
      <c r="O141" s="24"/>
      <c r="P141" s="46"/>
      <c r="Q141" s="24"/>
      <c r="R141" s="2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59"/>
      <c r="BA141" s="42">
        <f t="shared" si="7"/>
        <v>2053</v>
      </c>
      <c r="BB141" s="60">
        <f t="shared" si="8"/>
        <v>2053</v>
      </c>
      <c r="BC141" s="56" t="str">
        <f t="shared" si="9"/>
        <v>INR  Two Thousand  &amp;Fifty Three  Only</v>
      </c>
      <c r="IA141" s="1">
        <v>15.08</v>
      </c>
      <c r="IB141" s="73" t="s">
        <v>269</v>
      </c>
      <c r="IC141" s="1" t="s">
        <v>324</v>
      </c>
      <c r="ID141" s="1">
        <v>1</v>
      </c>
      <c r="IE141" s="3" t="s">
        <v>204</v>
      </c>
    </row>
    <row r="142" spans="1:239" ht="48.75" customHeight="1">
      <c r="A142" s="66">
        <v>15.09</v>
      </c>
      <c r="B142" s="71" t="s">
        <v>270</v>
      </c>
      <c r="C142" s="39" t="s">
        <v>325</v>
      </c>
      <c r="D142" s="68">
        <v>1</v>
      </c>
      <c r="E142" s="69" t="s">
        <v>204</v>
      </c>
      <c r="F142" s="70">
        <v>1125.82</v>
      </c>
      <c r="G142" s="40"/>
      <c r="H142" s="24"/>
      <c r="I142" s="47" t="s">
        <v>38</v>
      </c>
      <c r="J142" s="48">
        <f t="shared" si="6"/>
        <v>1</v>
      </c>
      <c r="K142" s="24" t="s">
        <v>39</v>
      </c>
      <c r="L142" s="24" t="s">
        <v>4</v>
      </c>
      <c r="M142" s="41"/>
      <c r="N142" s="24"/>
      <c r="O142" s="24"/>
      <c r="P142" s="46"/>
      <c r="Q142" s="24"/>
      <c r="R142" s="24"/>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59"/>
      <c r="BA142" s="42">
        <f t="shared" si="7"/>
        <v>1126</v>
      </c>
      <c r="BB142" s="60">
        <f t="shared" si="8"/>
        <v>1126</v>
      </c>
      <c r="BC142" s="56" t="str">
        <f t="shared" si="9"/>
        <v>INR  One Thousand One Hundred &amp; Twenty Six  Only</v>
      </c>
      <c r="IA142" s="1">
        <v>15.09</v>
      </c>
      <c r="IB142" s="73" t="s">
        <v>270</v>
      </c>
      <c r="IC142" s="1" t="s">
        <v>325</v>
      </c>
      <c r="ID142" s="1">
        <v>1</v>
      </c>
      <c r="IE142" s="3" t="s">
        <v>204</v>
      </c>
    </row>
    <row r="143" spans="1:239" ht="49.5" customHeight="1">
      <c r="A143" s="66">
        <v>15.1</v>
      </c>
      <c r="B143" s="71" t="s">
        <v>271</v>
      </c>
      <c r="C143" s="39" t="s">
        <v>326</v>
      </c>
      <c r="D143" s="68">
        <v>2</v>
      </c>
      <c r="E143" s="69" t="s">
        <v>275</v>
      </c>
      <c r="F143" s="70">
        <v>181.85</v>
      </c>
      <c r="G143" s="40"/>
      <c r="H143" s="24"/>
      <c r="I143" s="47" t="s">
        <v>38</v>
      </c>
      <c r="J143" s="48">
        <f t="shared" si="6"/>
        <v>1</v>
      </c>
      <c r="K143" s="24" t="s">
        <v>39</v>
      </c>
      <c r="L143" s="24" t="s">
        <v>4</v>
      </c>
      <c r="M143" s="41"/>
      <c r="N143" s="24"/>
      <c r="O143" s="24"/>
      <c r="P143" s="46"/>
      <c r="Q143" s="24"/>
      <c r="R143" s="24"/>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59"/>
      <c r="BA143" s="42">
        <f t="shared" si="7"/>
        <v>364</v>
      </c>
      <c r="BB143" s="60">
        <f t="shared" si="8"/>
        <v>364</v>
      </c>
      <c r="BC143" s="56" t="str">
        <f t="shared" si="9"/>
        <v>INR  Three Hundred &amp; Sixty Four  Only</v>
      </c>
      <c r="IA143" s="1">
        <v>15.1</v>
      </c>
      <c r="IB143" s="73" t="s">
        <v>271</v>
      </c>
      <c r="IC143" s="1" t="s">
        <v>326</v>
      </c>
      <c r="ID143" s="1">
        <v>2</v>
      </c>
      <c r="IE143" s="3" t="s">
        <v>275</v>
      </c>
    </row>
    <row r="144" spans="1:239" ht="81" customHeight="1">
      <c r="A144" s="70">
        <v>15.11</v>
      </c>
      <c r="B144" s="67" t="s">
        <v>202</v>
      </c>
      <c r="C144" s="39" t="s">
        <v>327</v>
      </c>
      <c r="D144" s="68">
        <v>2</v>
      </c>
      <c r="E144" s="69" t="s">
        <v>204</v>
      </c>
      <c r="F144" s="70">
        <v>815.75</v>
      </c>
      <c r="G144" s="40"/>
      <c r="H144" s="24"/>
      <c r="I144" s="47" t="s">
        <v>38</v>
      </c>
      <c r="J144" s="48">
        <f t="shared" si="6"/>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59"/>
      <c r="BA144" s="42">
        <f t="shared" si="7"/>
        <v>1632</v>
      </c>
      <c r="BB144" s="60">
        <f t="shared" si="8"/>
        <v>1632</v>
      </c>
      <c r="BC144" s="56" t="str">
        <f t="shared" si="9"/>
        <v>INR  One Thousand Six Hundred &amp; Thirty Two  Only</v>
      </c>
      <c r="IA144" s="1">
        <v>15.11</v>
      </c>
      <c r="IB144" s="73" t="s">
        <v>202</v>
      </c>
      <c r="IC144" s="1" t="s">
        <v>327</v>
      </c>
      <c r="ID144" s="1">
        <v>2</v>
      </c>
      <c r="IE144" s="3" t="s">
        <v>204</v>
      </c>
    </row>
    <row r="145" spans="1:239" ht="409.5">
      <c r="A145" s="66">
        <v>15.12</v>
      </c>
      <c r="B145" s="67" t="s">
        <v>272</v>
      </c>
      <c r="C145" s="39" t="s">
        <v>328</v>
      </c>
      <c r="D145" s="68">
        <v>1</v>
      </c>
      <c r="E145" s="69" t="s">
        <v>276</v>
      </c>
      <c r="F145" s="70">
        <v>119382.72</v>
      </c>
      <c r="G145" s="40"/>
      <c r="H145" s="24"/>
      <c r="I145" s="47" t="s">
        <v>38</v>
      </c>
      <c r="J145" s="48">
        <f t="shared" si="6"/>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9"/>
      <c r="BA145" s="42">
        <f t="shared" si="7"/>
        <v>119383</v>
      </c>
      <c r="BB145" s="60">
        <f t="shared" si="8"/>
        <v>119383</v>
      </c>
      <c r="BC145" s="56" t="str">
        <f t="shared" si="9"/>
        <v>INR  One Lakh Nineteen Thousand Three Hundred &amp; Eighty Three  Only</v>
      </c>
      <c r="IA145" s="1">
        <v>15.12</v>
      </c>
      <c r="IB145" s="73" t="s">
        <v>272</v>
      </c>
      <c r="IC145" s="1" t="s">
        <v>328</v>
      </c>
      <c r="ID145" s="1">
        <v>1</v>
      </c>
      <c r="IE145" s="3" t="s">
        <v>276</v>
      </c>
    </row>
    <row r="146" spans="1:239" ht="128.25">
      <c r="A146" s="66">
        <v>15.13</v>
      </c>
      <c r="B146" s="67" t="s">
        <v>273</v>
      </c>
      <c r="C146" s="39" t="s">
        <v>329</v>
      </c>
      <c r="D146" s="68">
        <v>31</v>
      </c>
      <c r="E146" s="69" t="s">
        <v>204</v>
      </c>
      <c r="F146" s="70">
        <v>325.21</v>
      </c>
      <c r="G146" s="40"/>
      <c r="H146" s="24"/>
      <c r="I146" s="47" t="s">
        <v>38</v>
      </c>
      <c r="J146" s="48">
        <f t="shared" si="6"/>
        <v>1</v>
      </c>
      <c r="K146" s="24" t="s">
        <v>39</v>
      </c>
      <c r="L146" s="24" t="s">
        <v>4</v>
      </c>
      <c r="M146" s="41"/>
      <c r="N146" s="24"/>
      <c r="O146" s="24"/>
      <c r="P146" s="46"/>
      <c r="Q146" s="24"/>
      <c r="R146" s="24"/>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59"/>
      <c r="BA146" s="42">
        <f>ROUND(total_amount_ba($B$2,$D$2,D146,F146,J146,K146,M146),0)</f>
        <v>10082</v>
      </c>
      <c r="BB146" s="60">
        <f t="shared" si="8"/>
        <v>10082</v>
      </c>
      <c r="BC146" s="56" t="str">
        <f t="shared" si="9"/>
        <v>INR  Ten Thousand  &amp;Eighty Two  Only</v>
      </c>
      <c r="IA146" s="1">
        <v>15.13</v>
      </c>
      <c r="IB146" s="1" t="s">
        <v>273</v>
      </c>
      <c r="IC146" s="1" t="s">
        <v>329</v>
      </c>
      <c r="ID146" s="1">
        <v>31</v>
      </c>
      <c r="IE146" s="3" t="s">
        <v>204</v>
      </c>
    </row>
    <row r="147" spans="1:239" ht="46.5" customHeight="1">
      <c r="A147" s="70">
        <v>15.14</v>
      </c>
      <c r="B147" s="67" t="s">
        <v>274</v>
      </c>
      <c r="C147" s="39" t="s">
        <v>330</v>
      </c>
      <c r="D147" s="68">
        <v>2</v>
      </c>
      <c r="E147" s="69" t="s">
        <v>204</v>
      </c>
      <c r="F147" s="70">
        <v>305</v>
      </c>
      <c r="G147" s="40"/>
      <c r="H147" s="24"/>
      <c r="I147" s="47" t="s">
        <v>38</v>
      </c>
      <c r="J147" s="48">
        <f t="shared" si="6"/>
        <v>1</v>
      </c>
      <c r="K147" s="24" t="s">
        <v>39</v>
      </c>
      <c r="L147" s="24" t="s">
        <v>4</v>
      </c>
      <c r="M147" s="41"/>
      <c r="N147" s="24"/>
      <c r="O147" s="24"/>
      <c r="P147" s="46"/>
      <c r="Q147" s="24"/>
      <c r="R147" s="24"/>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59"/>
      <c r="BA147" s="42">
        <f t="shared" si="7"/>
        <v>610</v>
      </c>
      <c r="BB147" s="60">
        <f t="shared" si="8"/>
        <v>610</v>
      </c>
      <c r="BC147" s="56" t="str">
        <f t="shared" si="9"/>
        <v>INR  Six Hundred &amp; Ten  Only</v>
      </c>
      <c r="IA147" s="1">
        <v>15.14</v>
      </c>
      <c r="IB147" s="73" t="s">
        <v>274</v>
      </c>
      <c r="IC147" s="1" t="s">
        <v>330</v>
      </c>
      <c r="ID147" s="1">
        <v>2</v>
      </c>
      <c r="IE147" s="3" t="s">
        <v>204</v>
      </c>
    </row>
    <row r="148" spans="1:55" ht="42.75">
      <c r="A148" s="25" t="s">
        <v>46</v>
      </c>
      <c r="B148" s="26"/>
      <c r="C148" s="27"/>
      <c r="D148" s="43"/>
      <c r="E148" s="43"/>
      <c r="F148" s="43"/>
      <c r="G148" s="43"/>
      <c r="H148" s="61"/>
      <c r="I148" s="61"/>
      <c r="J148" s="61"/>
      <c r="K148" s="61"/>
      <c r="L148" s="6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63">
        <f>SUM(BA13:BA147)</f>
        <v>491525</v>
      </c>
      <c r="BB148" s="64">
        <f>SUM(BB13:BB147)</f>
        <v>491525</v>
      </c>
      <c r="BC148" s="56" t="str">
        <f>SpellNumber(L148,BB148)</f>
        <v>  Four Lakh Ninety One Thousand Five Hundred &amp; Twenty Five  Only</v>
      </c>
    </row>
    <row r="149" spans="1:55" ht="29.25" customHeight="1">
      <c r="A149" s="26" t="s">
        <v>47</v>
      </c>
      <c r="B149" s="28"/>
      <c r="C149" s="29"/>
      <c r="D149" s="30"/>
      <c r="E149" s="44" t="s">
        <v>54</v>
      </c>
      <c r="F149" s="45"/>
      <c r="G149" s="31"/>
      <c r="H149" s="32"/>
      <c r="I149" s="32"/>
      <c r="J149" s="32"/>
      <c r="K149" s="33"/>
      <c r="L149" s="34"/>
      <c r="M149" s="35"/>
      <c r="N149" s="36"/>
      <c r="O149" s="22"/>
      <c r="P149" s="22"/>
      <c r="Q149" s="22"/>
      <c r="R149" s="22"/>
      <c r="S149" s="22"/>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7">
        <f>IF(ISBLANK(F149),0,IF(E149="Excess (+)",ROUND(BA148+(BA148*F149),2),IF(E149="Less (-)",ROUND(BA148+(BA148*F149*(-1)),2),IF(E149="At Par",BA148,0))))</f>
        <v>0</v>
      </c>
      <c r="BB149" s="38">
        <f>ROUND(BA149,0)</f>
        <v>0</v>
      </c>
      <c r="BC149" s="21" t="str">
        <f>SpellNumber($E$2,BB149)</f>
        <v>INR Zero Only</v>
      </c>
    </row>
    <row r="150" spans="1:55" ht="18">
      <c r="A150" s="25" t="s">
        <v>48</v>
      </c>
      <c r="B150" s="25"/>
      <c r="C150" s="78" t="str">
        <f>SpellNumber($E$2,BB149)</f>
        <v>INR Zero Only</v>
      </c>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row>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60" ht="15"/>
    <row r="462" ht="15"/>
    <row r="464" ht="15"/>
    <row r="466"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sheetData>
  <sheetProtection password="9E83" sheet="1"/>
  <autoFilter ref="A11:BC150"/>
  <mergeCells count="68">
    <mergeCell ref="A9:BC9"/>
    <mergeCell ref="C150:BC150"/>
    <mergeCell ref="A1:L1"/>
    <mergeCell ref="A4:BC4"/>
    <mergeCell ref="A5:BC5"/>
    <mergeCell ref="A6:BC6"/>
    <mergeCell ref="A7:BC7"/>
    <mergeCell ref="B8:BC8"/>
    <mergeCell ref="D13:BC13"/>
    <mergeCell ref="D14:BC14"/>
    <mergeCell ref="D16:BC16"/>
    <mergeCell ref="D17:BC17"/>
    <mergeCell ref="D20:BC20"/>
    <mergeCell ref="D22:BC22"/>
    <mergeCell ref="D24:BC24"/>
    <mergeCell ref="D26:BC26"/>
    <mergeCell ref="D27:BC27"/>
    <mergeCell ref="D30:BC30"/>
    <mergeCell ref="D31:BC31"/>
    <mergeCell ref="D32:BC32"/>
    <mergeCell ref="D35:BC35"/>
    <mergeCell ref="D36:BC36"/>
    <mergeCell ref="D38:BC38"/>
    <mergeCell ref="D40:BC40"/>
    <mergeCell ref="D42:BC42"/>
    <mergeCell ref="D44:BC44"/>
    <mergeCell ref="D45:BC45"/>
    <mergeCell ref="D47:BC47"/>
    <mergeCell ref="D49:BC49"/>
    <mergeCell ref="D51:BC51"/>
    <mergeCell ref="D52:BC52"/>
    <mergeCell ref="D54:BC54"/>
    <mergeCell ref="D56:BC56"/>
    <mergeCell ref="D58:BC58"/>
    <mergeCell ref="D60:BC60"/>
    <mergeCell ref="D63:BC63"/>
    <mergeCell ref="D66:BC66"/>
    <mergeCell ref="D69:BC69"/>
    <mergeCell ref="D71:BC71"/>
    <mergeCell ref="D73:BC73"/>
    <mergeCell ref="D74:BC74"/>
    <mergeCell ref="D76:BC76"/>
    <mergeCell ref="D80:BC80"/>
    <mergeCell ref="D81:BC81"/>
    <mergeCell ref="D85:BC85"/>
    <mergeCell ref="D87:BC87"/>
    <mergeCell ref="D89:BC89"/>
    <mergeCell ref="D92:BC92"/>
    <mergeCell ref="D93:BC93"/>
    <mergeCell ref="D96:BC96"/>
    <mergeCell ref="D100:BC100"/>
    <mergeCell ref="D103:BC103"/>
    <mergeCell ref="D104:BC104"/>
    <mergeCell ref="D106:BC106"/>
    <mergeCell ref="D108:BC108"/>
    <mergeCell ref="D110:BC110"/>
    <mergeCell ref="D111:BC111"/>
    <mergeCell ref="D113:BC113"/>
    <mergeCell ref="D128:BC128"/>
    <mergeCell ref="D129:BC129"/>
    <mergeCell ref="D131:BC131"/>
    <mergeCell ref="D133:BC133"/>
    <mergeCell ref="D115:BC115"/>
    <mergeCell ref="D117:BC117"/>
    <mergeCell ref="D120:BC120"/>
    <mergeCell ref="D124:BC124"/>
    <mergeCell ref="D125:BC125"/>
    <mergeCell ref="D127:BC127"/>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49">
      <formula1>IF(E149="Select",-1,IF(E149="At Par",0,0))</formula1>
      <formula2>IF(E149="Select",-1,IF(E149="At Par",0,0.99))</formula2>
    </dataValidation>
    <dataValidation type="list" allowBlank="1" showErrorMessage="1" sqref="E14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9">
      <formula1>0</formula1>
      <formula2>99.9</formula2>
    </dataValidation>
    <dataValidation type="list" allowBlank="1" showErrorMessage="1" sqref="D13:D14 K15 D16:D17 K18:K19 D20 K21 D22 K23 D24 K25 D26:D27 K28:K29 D30:D32 K33:K34 D35:D36 K37 D38 K39 D40 K41 D42 K43 D44:D45 K46 D47 K48 D49 K50 D51:D52 K53 D54 K55 D56 K57 D58 K59 D60 K61:K62 D63 K64:K65 D66 K67:K68 D69 K70 D71 K72 D73:D74 K75 D76 K77:K79 D80:D81 K82:K84 D85 K86 D87 K88 D89 K90:K91 D92:D93 K94:K95 D96 K97:K99 D100 K101:K102 D103:D104 K105 D106 K107 D108 K109 D110:D111 K112 D113 K114 D115 K116 D117 K118:K119 D120 K121:K123 D124:D125 K126 D127:D129 K130 D131 K132 K134:K147 D13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1:H21 G23:H23 G25:H25 G28:H29 G33:H34 G37:H37 G39:H39 G41:H41 G43:H43 G46:H46 G48:H48 G50:H50 G53:H53 G55:H55 G57:H57 G59:H59 G61:H62 G64:H65 G67:H68 G70:H70 G72:H72 G75:H75 G77:H79 G82:H84 G86:H86 G88:H88 G90:H91 G94:H95 G97:H99 G101:H102 G105:H105 G107:H107 G109:H109 G112:H112 G114:H114 G116:H116 G118:H119 G121:H123 G126:H126 G130:H130 G132:H132 G134:H147">
      <formula1>0</formula1>
      <formula2>999999999999999</formula2>
    </dataValidation>
    <dataValidation allowBlank="1" showInputMessage="1" showErrorMessage="1" promptTitle="Addition / Deduction" prompt="Please Choose the correct One" sqref="J15 J18:J19 J21 J23 J25 J28:J29 J33:J34 J37 J39 J41 J43 J46 J48 J50 J53 J55 J57 J59 J61:J62 J64:J65 J67:J68 J70 J72 J75 J77:J79 J82:J84 J86 J88 J90:J91 J94:J95 J97:J99 J101:J102 J105 J107 J109 J112 J114 J116 J118:J119 J121:J123 J126 J130 J132 J134:J147">
      <formula1>0</formula1>
      <formula2>0</formula2>
    </dataValidation>
    <dataValidation type="list" showErrorMessage="1" sqref="I15 I18:I19 I21 I23 I25 I28:I29 I33:I34 I37 I39 I41 I43 I46 I48 I50 I53 I55 I57 I59 I61:I62 I64:I65 I67:I68 I70 I72 I75 I77:I79 I82:I84 I86 I88 I90:I91 I94:I95 I97:I99 I101:I102 I105 I107 I109 I112 I114 I116 I118:I119 I121:I123 I126 I130 I132 I134:I14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1:O21 N23:O23 N25:O25 N28:O29 N33:O34 N37:O37 N39:O39 N41:O41 N43:O43 N46:O46 N48:O48 N50:O50 N53:O53 N55:O55 N57:O57 N59:O59 N61:O62 N64:O65 N67:O68 N70:O70 N72:O72 N75:O75 N77:O79 N82:O84 N86:O86 N88:O88 N90:O91 N94:O95 N97:O99 N101:O102 N105:O105 N107:O107 N109:O109 N112:O112 N114:O114 N116:O116 N118:O119 N121:O123 N126:O126 N130:O130 N132:O132 N134:O14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1 R23 R25 R28:R29 R33:R34 R37 R39 R41 R43 R46 R48 R50 R53 R55 R57 R59 R61:R62 R64:R65 R67:R68 R70 R72 R75 R77:R79 R82:R84 R86 R88 R90:R91 R94:R95 R97:R99 R101:R102 R105 R107 R109 R112 R114 R116 R118:R119 R121:R123 R126 R130 R132 R134:R14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1 Q23 Q25 Q28:Q29 Q33:Q34 Q37 Q39 Q41 Q43 Q46 Q48 Q50 Q53 Q55 Q57 Q59 Q61:Q62 Q64:Q65 Q67:Q68 Q70 Q72 Q75 Q77:Q79 Q82:Q84 Q86 Q88 Q90:Q91 Q94:Q95 Q97:Q99 Q101:Q102 Q105 Q107 Q109 Q112 Q114 Q116 Q118:Q119 Q121:Q123 Q126 Q130 Q132 Q134:Q14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1 M23 M25 M28:M29 M33:M34 M37 M39 M41 M43 M46 M48 M50 M53 M55 M57 M59 M61:M62 M64:M65 M67:M68 M70 M72 M75 M77:M79 M82:M84 M86 M88 M90:M91 M94:M95 M97:M99 M101:M102 M105 M107 M109 M112 M114 M116 M118:M119 M121:M123 M126 M130 M132 M134:M147">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D19 D21 D23 D25 D28:D29 D33:D34 D37 D39 D41 D43 D46 D48 D50 D53 D55 D57 D59 D61:D62 D64:D65 D67:D68 D70 D72 D75 D77:D79 D82:D84 D86 D88 D90:D91 D94:D95 D97:D99 D101:D102 D105 D107 D109 D112 D114 D116 D118:D119 D121:D123 D126 D130 D132 D134:D14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F19 F21 F23 F25 F28:F29 F33:F34 F37 F39 F41 F43 F46 F48 F50 F53 F55 F57 F59 F61:F62 F64:F65 F67:F68 F70 F72 F75 F77:F79 F82:F84 F86 F88 F90:F91 F94:F95 F97:F99 F101:F102 F105 F107 F109 F112 F114 F116 F118:F119 F121:F123 F126 F130 F132 F134:F147">
      <formula1>0</formula1>
      <formula2>999999999999999</formula2>
    </dataValidation>
    <dataValidation type="list" allowBlank="1" showInputMessage="1" showErrorMessage="1" sqref="L14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7 L146">
      <formula1>"INR"</formula1>
    </dataValidation>
    <dataValidation allowBlank="1" showInputMessage="1" showErrorMessage="1" promptTitle="Itemcode/Make" prompt="Please enter text" sqref="C13:C147">
      <formula1>0</formula1>
      <formula2>0</formula2>
    </dataValidation>
    <dataValidation type="decimal" allowBlank="1" showInputMessage="1" showErrorMessage="1" errorTitle="Invalid Entry" error="Only Numeric Values are allowed. " sqref="A13:A147">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3" t="s">
        <v>49</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2022-06-15T07:27:40Z</cp:lastPrinted>
  <dcterms:created xsi:type="dcterms:W3CDTF">2009-01-30T06:42:42Z</dcterms:created>
  <dcterms:modified xsi:type="dcterms:W3CDTF">2022-06-15T07:28:06Z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