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'BoQ1'!$A$11:$BC$297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<sst xmlns="http://schemas.openxmlformats.org/spreadsheetml/2006/main" count="2025" uniqueCount="607">
  <si>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</si>
  <si>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</si>
  <si>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</si>
  <si>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</si>
  <si>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</si>
  <si>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</si>
  <si>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</si>
  <si>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</si>
  <si>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</si>
  <si>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</si>
  <si>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</si>
  <si>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</si>
  <si>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</si>
  <si>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</si>
  <si>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</si>
  <si>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</si>
  <si>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</si>
  <si>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</si>
  <si>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</si>
  <si>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</si>
  <si>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</si>
  <si>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</si>
  <si>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</si>
  <si>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</si>
  <si>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</si>
  <si>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</si>
  <si>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</si>
  <si>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</si>
  <si>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</si>
  <si>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</si>
  <si>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</si>
  <si>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</si>
  <si>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</si>
  <si>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</si>
  <si>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</si>
  <si>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</si>
  <si>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</si>
  <si>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</si>
  <si>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</si>
  <si>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</si>
  <si>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</si>
  <si>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</si>
  <si>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</si>
  <si>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</si>
  <si>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</si>
  <si>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</si>
  <si>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</si>
  <si>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</si>
  <si>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</si>
  <si>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</si>
  <si>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</si>
  <si>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</si>
  <si>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</si>
  <si>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</si>
  <si>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</si>
  <si>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</si>
  <si>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</si>
  <si>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</si>
  <si>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</si>
  <si>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</si>
  <si>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</si>
  <si>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</si>
  <si>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</si>
  <si>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</si>
  <si>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</si>
  <si>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</si>
  <si>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</si>
  <si>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</si>
  <si>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</si>
  <si>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</si>
  <si>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</si>
  <si>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</si>
  <si>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</si>
  <si>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</si>
  <si>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</si>
  <si>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</si>
  <si>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</si>
  <si>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</si>
  <si>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</si>
  <si>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</si>
  <si>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</si>
  <si>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</si>
  <si>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</si>
  <si>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</si>
  <si>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</si>
  <si>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</si>
  <si>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</si>
  <si>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</si>
  <si>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</si>
  <si>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</si>
  <si>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</si>
  <si>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</si>
  <si>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</si>
  <si>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</si>
  <si>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</si>
  <si>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</si>
  <si>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</si>
  <si>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</si>
  <si>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</si>
  <si>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</si>
  <si>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</si>
  <si>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</si>
  <si>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</si>
  <si>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</si>
  <si>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</si>
  <si>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</si>
  <si>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</si>
  <si>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</si>
  <si>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</si>
  <si>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</si>
  <si>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</si>
  <si>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</si>
  <si>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</si>
  <si>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</si>
  <si>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</si>
  <si>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</si>
  <si>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</si>
  <si>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</si>
  <si>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</si>
  <si>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</si>
  <si>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</si>
  <si>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</si>
  <si>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</si>
  <si>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</si>
  <si>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</si>
  <si>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</si>
  <si>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</si>
  <si>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</si>
  <si>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</si>
  <si>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</si>
  <si>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</si>
  <si>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</si>
  <si>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</si>
  <si>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</si>
  <si>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</si>
  <si>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</si>
  <si>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</si>
  <si>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</si>
  <si>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</si>
  <si>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</si>
  <si>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</si>
  <si>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</si>
  <si>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</si>
  <si>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</si>
  <si>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</si>
  <si>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</si>
  <si>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</si>
  <si>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</si>
  <si>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</si>
  <si>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</si>
  <si>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</si>
  <si>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</si>
  <si>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</si>
  <si>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</si>
  <si>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</si>
  <si>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</si>
  <si>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</si>
  <si>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</si>
  <si>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</si>
  <si>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</si>
  <si>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</si>
  <si>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</si>
  <si>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</si>
  <si>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</si>
  <si>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</si>
  <si>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</si>
  <si>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</si>
  <si>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</si>
  <si>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</si>
  <si>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</si>
  <si>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</si>
  <si>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</si>
  <si>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</si>
  <si>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</si>
  <si>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</si>
  <si>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</si>
  <si>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</si>
  <si>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</si>
  <si>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</si>
  <si>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</si>
  <si>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</si>
  <si>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</si>
  <si>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</si>
  <si>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</si>
  <si>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</si>
  <si>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</si>
  <si>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</si>
  <si>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</si>
  <si>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</si>
  <si>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</si>
  <si>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</si>
  <si>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</si>
  <si>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</si>
  <si>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</si>
  <si>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</si>
  <si>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</si>
  <si>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</si>
  <si>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</si>
  <si>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</si>
  <si>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</si>
  <si>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</si>
  <si>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</si>
  <si>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</si>
  <si>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</si>
  <si>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</si>
  <si>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</si>
  <si>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</si>
  <si>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</si>
  <si>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</si>
  <si>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</si>
  <si>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</si>
  <si>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</si>
  <si>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</si>
  <si>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</si>
  <si>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</si>
  <si>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</si>
  <si>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</si>
  <si>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</si>
  <si>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</si>
  <si>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</si>
  <si>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</si>
  <si>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</si>
  <si>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</si>
  <si>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</si>
  <si>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</si>
  <si>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</si>
  <si>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</si>
  <si>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</si>
  <si>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</si>
  <si>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</si>
  <si>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</si>
  <si>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</si>
  <si>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</si>
  <si>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</si>
  <si>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</si>
  <si>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</si>
  <si>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</si>
  <si>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</si>
  <si>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</si>
  <si>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</si>
  <si>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</si>
  <si>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</si>
  <si>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</si>
  <si>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</si>
  <si>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</si>
  <si>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</si>
  <si>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</si>
  <si>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</si>
  <si>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</si>
  <si>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</si>
  <si>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</si>
  <si>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</si>
  <si>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</si>
  <si>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</si>
  <si>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</si>
  <si>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</si>
  <si>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</si>
  <si>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</si>
  <si>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</si>
  <si>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</si>
  <si>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</si>
  <si>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</si>
  <si>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</si>
  <si>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</si>
  <si>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</si>
  <si>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</si>
  <si>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</si>
  <si>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</si>
  <si>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</si>
  <si>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</si>
  <si>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</si>
  <si>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</si>
  <si>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</si>
  <si>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</si>
  <si>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</si>
  <si>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</si>
  <si>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</si>
  <si>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</si>
  <si>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</si>
  <si>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</si>
  <si>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</si>
  <si>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</si>
  <si>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</si>
  <si>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</si>
  <si>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</si>
  <si>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</si>
  <si>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</si>
  <si>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</si>
  <si>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</si>
  <si>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</si>
  <si>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</si>
  <si>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</si>
  <si>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</si>
  <si>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</si>
  <si>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</si>
  <si>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</si>
  <si>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</si>
  <si>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</si>
  <si>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</si>
  <si>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</si>
  <si>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</si>
  <si>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</si>
  <si>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</si>
  <si>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</si>
  <si>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</si>
  <si>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</si>
  <si>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</si>
  <si>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</si>
  <si>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</si>
  <si>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</si>
  <si>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</si>
  <si>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</si>
  <si>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</si>
  <si>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</si>
  <si>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</si>
  <si>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</si>
  <si>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</si>
  <si>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</si>
  <si>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</si>
  <si>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</si>
  <si>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</si>
  <si>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</si>
  <si>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</si>
  <si>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</si>
  <si>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</si>
  <si>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</si>
  <si>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</si>
  <si>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</si>
  <si>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</si>
  <si>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</si>
  <si>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</si>
  <si>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</si>
  <si>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</si>
  <si>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item no.280</t>
  </si>
  <si>
    <t>item no.281</t>
  </si>
  <si>
    <t>Providing and fixing following sizes of PVC casing and capping on surface as reqd.</t>
  </si>
  <si>
    <t>200 mm x 150 mm</t>
  </si>
  <si>
    <t>EARTH WORK</t>
  </si>
  <si>
    <t>All kinds of soil</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</si>
  <si>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</si>
  <si>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</si>
  <si>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</si>
  <si>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</si>
  <si>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Shelves (Cast in situ)</t>
  </si>
  <si>
    <t>Lintels, beams, plinth beams, girders, bressumers and cantilevers</t>
  </si>
  <si>
    <t>Thermo-Mechanically Treated bars of grade Fe-500D or more.</t>
  </si>
  <si>
    <t>Steel reinforcement for R.C.C. work including straightening, cutting, bending, placing in position and binding all complete above plinth level.</t>
  </si>
  <si>
    <t>MASONRY WORK</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</si>
  <si>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</si>
  <si>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</si>
  <si>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</si>
  <si>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</si>
  <si>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</si>
  <si>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</si>
  <si>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</si>
  <si>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</si>
  <si>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</si>
  <si>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</si>
  <si>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</si>
  <si>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</si>
  <si>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</si>
  <si>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Sal wood</t>
  </si>
  <si>
    <t>Providing and fixing M.S. grills of required pattern in frames of windows etc. with M.S. flats, square or round bars etc. including priming coat with approved steel primer all complete.</t>
  </si>
  <si>
    <t>Fixed to steel windows by welding</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</si>
  <si>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</si>
  <si>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</si>
  <si>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</si>
  <si>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</si>
  <si>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Providing and fixing ISI marked oxidised M.S. handles conforming to IS:4992 with necessary screws etc. complete :</t>
  </si>
  <si>
    <t>125 mm</t>
  </si>
  <si>
    <t>100 mm</t>
  </si>
  <si>
    <t>200x10 mm</t>
  </si>
  <si>
    <t>150x10 mm</t>
  </si>
  <si>
    <t>100x10 mm</t>
  </si>
  <si>
    <t>75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</si>
  <si>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</si>
  <si>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</si>
  <si>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</si>
  <si>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</si>
  <si>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</si>
  <si>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</si>
  <si>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</si>
  <si>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</si>
  <si>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</si>
  <si>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</si>
  <si>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</si>
  <si>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</si>
  <si>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</si>
  <si>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</si>
  <si>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</si>
  <si>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</si>
  <si>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</si>
  <si>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&amp; fixing fly proof wire gauze to windows, clerestory windows &amp; doors with M.S. Flat 15x3 mm and nuts &amp; bolts complete.</t>
  </si>
  <si>
    <t>Stainless steel (grade 304) wire gauze of 0.5 mm dia wire and 1.4 mm aperture on both sides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</si>
  <si>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</si>
  <si>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</si>
  <si>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</si>
  <si>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</si>
  <si>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</si>
  <si>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</si>
  <si>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</si>
  <si>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</si>
  <si>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</si>
  <si>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</si>
  <si>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gola 75x75 mm in cement concrete 1:2:4 (1 cement : 2 coarse sand : 4 stone aggregate 10 mm and down gauge), including finishing with cement mortar 1:3 (1 cement : 3 fine sand) as per standard design :</t>
  </si>
  <si>
    <t>In 75x75 mm deep chase</t>
  </si>
  <si>
    <t>FINISHING</t>
  </si>
  <si>
    <t>12 mm cement plaster of mix :</t>
  </si>
  <si>
    <t>1:6 (1 cement: 6 coarse sand)</t>
  </si>
  <si>
    <t>15 mm cement plaster on rough side of single or half brick wall of mix:</t>
  </si>
  <si>
    <t>6 mm cement plaster of mix :</t>
  </si>
  <si>
    <t>1:3 (1 cement : 3 fine sand)</t>
  </si>
  <si>
    <t>Pointing on brick work or brick flooring with cement mortar 1:3 (1 cement : 3 fine sand):</t>
  </si>
  <si>
    <t>Flush / Ruled/ Struck or weathered pointing</t>
  </si>
  <si>
    <t>White washing with lime to give an even shade :</t>
  </si>
  <si>
    <t>Distempering with 1st quality acrylic distemper (ready mixed) having VOC content less than 50 gms/litre, of approved manufacturer, of required shade and colour complete, as per manufacturer's specification.</t>
  </si>
  <si>
    <t>Two or more coats on new work</t>
  </si>
  <si>
    <t>Finishing walls with Acrylic Smooth exterior paint of required shade :</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</si>
  <si>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</si>
  <si>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</si>
  <si>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</si>
  <si>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</si>
  <si>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(two or more coats)</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</si>
  <si>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</si>
  <si>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</si>
  <si>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</si>
  <si>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</si>
  <si>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</si>
  <si>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</si>
  <si>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</si>
  <si>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</si>
  <si>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</si>
  <si>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</si>
  <si>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Window chowkhats</t>
  </si>
  <si>
    <t>Hacking of CC flooring including cleaning for surface etc. complete as per direction of the Engineer-in-Charge.</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</si>
  <si>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</si>
  <si>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</si>
  <si>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</si>
  <si>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</si>
  <si>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</si>
  <si>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</si>
  <si>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</si>
  <si>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</si>
  <si>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Of area beyond 3 sq. metres</t>
  </si>
  <si>
    <t>Taking out doors, windows and clerestory window shutters (steel or wood) including stacking within 50 metres lead :</t>
  </si>
  <si>
    <t>Dismantling tile work in floors and roofs laid in cement mortar including stacking material within 50 metres lead.</t>
  </si>
  <si>
    <t>For thickness of tiles above 25 mm and up to 40 mm</t>
  </si>
  <si>
    <t>Dismantling barbed wire or flexible wire rope in fencing including making rolls and stacking within 50 metres lead.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</si>
  <si>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</si>
  <si>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</si>
  <si>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</si>
  <si>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</si>
  <si>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</si>
  <si>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</si>
  <si>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</si>
  <si>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</si>
  <si>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</si>
  <si>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</si>
  <si>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</si>
  <si>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</si>
  <si>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</si>
  <si>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</si>
  <si>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Providing and fixing P.V.C. waste pipe for sink or wash basin including P.V.C. waste fittings complete.</t>
  </si>
  <si>
    <t>32 mm dia</t>
  </si>
  <si>
    <t>Flexible pipe</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</si>
  <si>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</si>
  <si>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</si>
  <si>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</si>
  <si>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Sand cast iron S&amp;S pipe as per IS: 1729</t>
  </si>
  <si>
    <t>75 mm diameter :</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</si>
  <si>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</si>
  <si>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</si>
  <si>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Sand cast iron S&amp;S as per IS - 1729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</si>
  <si>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</si>
  <si>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</si>
  <si>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</si>
  <si>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</si>
  <si>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</si>
  <si>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</si>
  <si>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</si>
  <si>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75 mm outlet</t>
  </si>
  <si>
    <t>WATER SUPPLY</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</si>
  <si>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</si>
  <si>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</si>
  <si>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</si>
  <si>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15 mm nominal bore</t>
  </si>
  <si>
    <t>20 mm nominal bore</t>
  </si>
  <si>
    <t>Providing and fixing gun metal gate valve with C.I. wheel of approved quality (screwed end) :</t>
  </si>
  <si>
    <t>Providing and fixing uplasticised PVC connection pipe with brass unions :</t>
  </si>
  <si>
    <t>45 cm length</t>
  </si>
  <si>
    <t>Providing and fixing G.I. Union in G.I. pipe including cutting and threading the pipe and making long screws etc. complete (New work)  :</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</si>
  <si>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</si>
  <si>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</si>
  <si>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</si>
  <si>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</si>
  <si>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</si>
  <si>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</si>
  <si>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</si>
  <si>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</si>
  <si>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</si>
  <si>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</si>
  <si>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</si>
  <si>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</si>
  <si>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</si>
  <si>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</si>
  <si>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255 X 19 mm</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</si>
  <si>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</si>
  <si>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</si>
  <si>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</si>
  <si>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</si>
  <si>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MINOR CIVIL MAINTENANCE WORK:</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</si>
  <si>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</si>
  <si>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</si>
  <si>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</si>
  <si>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</si>
  <si>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cum</t>
  </si>
  <si>
    <t>sqm</t>
  </si>
  <si>
    <t>metre</t>
  </si>
  <si>
    <t>each</t>
  </si>
  <si>
    <t>kg</t>
  </si>
  <si>
    <t>Each</t>
  </si>
  <si>
    <t>Sqm</t>
  </si>
  <si>
    <t>CEMENT CONCRETE (CAST IN SITU)</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</si>
  <si>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</si>
  <si>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</si>
  <si>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</si>
  <si>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</si>
  <si>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</si>
  <si>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WOOD AND P. V. C. WORK</t>
  </si>
  <si>
    <t>Providing and fixing glazed shutters for doors, windows and clerestory windows using 4 mm thick float glass panes, including ISI marked M.S. pressed butt hinges bright finished of required size with necessary screws.</t>
  </si>
  <si>
    <t>35 mm thick</t>
  </si>
  <si>
    <t>Extra for providing frosted glass panes 4 mm thick instead of ordinary float glass panes 4 mm thick in doors, windows and clerestory window shutters. (Area of opening for glass panes excluding portion inside rebate shall be measured).</t>
  </si>
  <si>
    <t>Providing and fixing aluminium extruded section body tubular type universal hydraulic door closer (having brand logo with ISi, IS : 3564, embossed on the body, door weight upto 36 kg to 80 kg and door width from 701 mm to 1000 mm), with double speed adjustment with necessary accessories and screws etc. complete.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</si>
  <si>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</si>
  <si>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</si>
  <si>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15 mm cement plaster on rough side of single or half brick wall finished with a floating coat of neat cement of mix :</t>
  </si>
  <si>
    <t>1:4 (1 cement: 4 fine sand)</t>
  </si>
  <si>
    <t>Cement plaster 1:3 (1 cement: 3 coarse sand) finished with a floating coat of neat cement.</t>
  </si>
  <si>
    <t>12 mm cement plaster</t>
  </si>
  <si>
    <t>Old work (Two or more coat applied @ 1.67 ltr/ 10 sqm) on existing cement paint surface</t>
  </si>
  <si>
    <t>Dismantling and Demolishing</t>
  </si>
  <si>
    <t>Providing and fixing G.I. pipes complete with G.I. fittings and clamps, i/c cutting and making good the walls etc.   Internal work - Exposed on wall</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</si>
  <si>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</si>
  <si>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</si>
  <si>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</si>
  <si>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</si>
  <si>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</si>
  <si>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</si>
  <si>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</si>
  <si>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gun metal gate valve with C.I. wheel of approved quality (screwed end) :    (a) 15mm nominal bore.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</si>
  <si>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</si>
  <si>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aluminium sliding door bolts, ISI marked anodised (anodic coating not less than grade AC 10 as per IS : 1868), transparent or dyed to required colour or shade, with nuts and screws etc. complete :
200x10 mm</t>
  </si>
  <si>
    <t>Providing &amp; fiixing Ebco male Aluminium Hanlde and hook for window etc. power coated in required colour with necessary stainless steel screws etc. to the side hung window as per directions of the Engineer-ib-charge complete.</t>
  </si>
  <si>
    <t xml:space="preserve">Rewiring for light point/ fan point/ exhaust fan point/ call bell point with 1.5 sq.mm FRLS PVC insulated copper conductor single core cable and 1.5 sq.mm FRLS PVC insulated copper conductor single core cable as earth wire in existing surface/recessed steel/PVC conduit including dismantling as required.
</t>
  </si>
  <si>
    <t xml:space="preserve"> Group A</t>
  </si>
  <si>
    <t>Supplying &amp; drawing following sizes of FRLS PVC insulated  copper conductor single core cable in / on the existing surface / recessed, PVC / steel conduit as reqd.</t>
  </si>
  <si>
    <t>1 x 1.5 Sq.mm..</t>
  </si>
  <si>
    <t>3 x 1.5 Sq.mm..</t>
  </si>
  <si>
    <t>3 x 4 Sq.mm..</t>
  </si>
  <si>
    <t>Supply and drawing following 0.5 mm dia FRLS PVC insulated annealed copper conductor , inarmoured telephone cable in existing surface//recessed conduit as required.</t>
  </si>
  <si>
    <t>2 Pair</t>
  </si>
  <si>
    <t>Supplying and fixing wooden board of following sizes on surface  or in recessed with suitable size of phenolic laminated sheet cover in the front etc as reqd.</t>
  </si>
  <si>
    <t xml:space="preserve">100 mm x 100 mm </t>
  </si>
  <si>
    <t>175 mm x 100 mm</t>
  </si>
  <si>
    <t>200 mm x 250 mm</t>
  </si>
  <si>
    <t>Supplyand &amp; fixing following rating  piano type switch /socket /fan regulator on the existing switch box/cover I/c connection etc. as reqd.</t>
  </si>
  <si>
    <t>5/6 amp one way switch</t>
  </si>
  <si>
    <t>5/6 amp 2 way switch</t>
  </si>
  <si>
    <t>15/16 amp one way switch</t>
  </si>
  <si>
    <t>3/5 pin 5/6 Amp. Socket outlet.</t>
  </si>
  <si>
    <t>6 pin 15/16 Amp. Socket outlet</t>
  </si>
  <si>
    <t>Telephone socket / jack outlet</t>
  </si>
  <si>
    <t>Bell push</t>
  </si>
  <si>
    <t>Supply and fixing 3 pin ,5  A ceiling rose on the exissting junction/box including connection etc. as required.</t>
  </si>
  <si>
    <t>Supply and fixing brass batten/angle  holder on the exissting junction/box including connection etc. as required.</t>
  </si>
  <si>
    <t>Supply and fixing call bell/ buzzer suitable for single phase, 230V including connection etc. as required.</t>
  </si>
  <si>
    <t>Supply and fixing Fan regulator rotary step type ( socket type)  including connection etc. as required.</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</si>
  <si>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</si>
  <si>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12-way , Double door</t>
  </si>
  <si>
    <t xml:space="preserve">S &amp; F MCB of following pole and rating 240/415 volts 'C' series in the existing MCB DB complete with connection, testing &amp; commissioning etc as reqd.         ( legrand)         </t>
  </si>
  <si>
    <t xml:space="preserve">Single Pole 6 amp to 32 amp </t>
  </si>
  <si>
    <t>Supplying and fixing following rating and pole, 240/440 V, residual current circuit breaker (RCCB), having a sensitivity current 30 mA in the existing MCB DB complete with connections, testing and commissioning etc. as required.</t>
  </si>
  <si>
    <t xml:space="preserve">25-32 amp  double  pole RCCB </t>
  </si>
  <si>
    <t>Supply,Installation,Testing and commissioning LED light fittings integrated (with lamps) or without lamps including connection,nut bolts,washer and screw etc. after removing old complete as requiired.</t>
  </si>
  <si>
    <t>LED Bulkhead fitting 6.5 -7 watt, 700lm, IP65   Make- Philips(Vistaglow) (Cat No. WT140W LED7S CW PSU S1 PC) or approved Make.</t>
  </si>
  <si>
    <t>20 x 12 mm</t>
  </si>
  <si>
    <t>25 x 16 mm</t>
  </si>
  <si>
    <t>32x 16 mm</t>
  </si>
  <si>
    <t>Supply, Installation, testing &amp; commissioning of AC ceiling fan of following sweeps, alluminium die cast body , copper wound, double bearing, less than 70 watts  220 volts 50 Hz without  regulator I/c wiring the down rods of standard length up to 30 cm with 1.5 sq.mm. PVC insulated copper conductor single core cable etc as reqd. ( ISI marked.)</t>
  </si>
  <si>
    <t>1200 mm Make_Bajaj Kassels/or approved Make.</t>
  </si>
  <si>
    <t>S &amp; F 3 mm thick phenolic laminated sheet on existing board with brass screw &amp; cup washer etc as reqd.</t>
  </si>
  <si>
    <t>Dismantling of switch board/MS/PVC boxes of any size up to 250x300x100 mm on surface/ recessed  including making good and  painting with enamel paint etc as reqd</t>
  </si>
  <si>
    <t>Dismantling of old/damaged DB/ TPN switch Box etc. on surface/ recessed  including making good and  painting with enamel paint etc as reqd</t>
  </si>
  <si>
    <t>Dismantling the old wood batten/PVC casing caping of all sizes from surface &amp; making good the damages I/c filling the holes of the surface  and depositing the same as reqd.</t>
  </si>
  <si>
    <t>Dismantling, disconnecting 3x1.5 /2.5 /4.0 /6.0 /10.0 sqmm wire from existing conduit pipe casing and caping and making role and depositing in store as reqd.</t>
  </si>
  <si>
    <t xml:space="preserve">Drawing of optical/ RG-6 cable / network cable/ wiring cable/ telephone cable   in existing surface /concealed conduits reqd.  </t>
  </si>
  <si>
    <t>Cum</t>
  </si>
  <si>
    <t xml:space="preserve"> Points </t>
  </si>
  <si>
    <t>Mtr.</t>
  </si>
  <si>
    <t xml:space="preserve">Nos. </t>
  </si>
  <si>
    <t>Nos.</t>
  </si>
  <si>
    <t>No.</t>
  </si>
  <si>
    <t>Sq.in.</t>
  </si>
  <si>
    <t>Mtrs</t>
  </si>
  <si>
    <t>Name of Work: Renovation of various Type 1 houses (SH: Civil \&amp; Electrical)</t>
  </si>
  <si>
    <t>NIT No:  Composite/16/08/2023-1</t>
  </si>
  <si>
    <t>Tender Inviting Authority: DOIP, IIT Kanpur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</si>
</sst>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sz val="12"/>
      <color indexed="8"/>
      <name val="Calibri"/>
      <family val="2"/>
    </font>
    <font>
      <sz val="12"/>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hair"/>
      <right style="hair"/>
      <top style="hair"/>
      <bottom/>
    </border>
    <border>
      <left style="hair"/>
      <right style="hair"/>
      <top/>
      <bottom style="hair"/>
    </border>
    <border>
      <left style="hair"/>
      <right style="hair"/>
      <top style="hair"/>
      <bottom style="hair"/>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23" fillId="0" borderId="17" xfId="56" applyNumberFormat="1" applyFont="1" applyFill="1" applyBorder="1" applyAlignment="1">
      <alignment horizontal="center" vertical="top" wrapText="1"/>
      <protection/>
    </xf>
    <xf numFmtId="0" fontId="65" fillId="0" borderId="17" xfId="0" applyFont="1" applyFill="1" applyBorder="1" applyAlignment="1">
      <alignment horizontal="center" vertical="center"/>
    </xf>
    <xf numFmtId="0" fontId="25" fillId="0" borderId="17" xfId="0" applyFont="1" applyFill="1" applyBorder="1" applyAlignment="1">
      <alignment horizontal="justify" vertical="top" wrapText="1"/>
    </xf>
    <xf numFmtId="0" fontId="66" fillId="0" borderId="17" xfId="0" applyFont="1" applyFill="1" applyBorder="1" applyAlignment="1">
      <alignment horizontal="justify" vertical="justify" wrapText="1"/>
    </xf>
    <xf numFmtId="0" fontId="27" fillId="0" borderId="17" xfId="0" applyFont="1" applyFill="1" applyBorder="1" applyAlignment="1">
      <alignment horizontal="justify" vertical="top" wrapText="1"/>
    </xf>
    <xf numFmtId="0" fontId="25" fillId="0" borderId="17" xfId="0" applyFont="1" applyFill="1" applyBorder="1" applyAlignment="1">
      <alignment vertical="top" wrapText="1"/>
    </xf>
    <xf numFmtId="0" fontId="25" fillId="0" borderId="17" xfId="0" applyFont="1" applyFill="1" applyBorder="1" applyAlignment="1">
      <alignment horizontal="left" wrapText="1"/>
    </xf>
    <xf numFmtId="0" fontId="66" fillId="0" borderId="18" xfId="0" applyFont="1" applyFill="1" applyBorder="1" applyAlignment="1">
      <alignment horizontal="justify" vertical="justify" wrapText="1"/>
    </xf>
    <xf numFmtId="0" fontId="25" fillId="0" borderId="19" xfId="0" applyFont="1" applyFill="1" applyBorder="1" applyAlignment="1">
      <alignment horizontal="justify" vertical="top" wrapText="1"/>
    </xf>
    <xf numFmtId="0" fontId="66" fillId="0" borderId="20" xfId="0" applyFont="1" applyFill="1" applyBorder="1" applyAlignment="1">
      <alignment horizontal="justify" vertical="justify" wrapText="1"/>
    </xf>
    <xf numFmtId="0" fontId="25" fillId="0" borderId="17" xfId="0" applyFont="1" applyFill="1" applyBorder="1" applyAlignment="1">
      <alignment horizontal="justify" vertical="justify" wrapText="1"/>
    </xf>
    <xf numFmtId="0" fontId="25" fillId="0" borderId="17" xfId="0" applyFont="1" applyFill="1" applyBorder="1" applyAlignment="1">
      <alignment horizontal="center" vertical="center"/>
    </xf>
    <xf numFmtId="2" fontId="25" fillId="0" borderId="17" xfId="0" applyNumberFormat="1" applyFont="1" applyFill="1" applyBorder="1" applyAlignment="1">
      <alignment horizontal="center" vertical="center"/>
    </xf>
    <xf numFmtId="2" fontId="66" fillId="0" borderId="17" xfId="0" applyNumberFormat="1" applyFont="1" applyFill="1" applyBorder="1" applyAlignment="1">
      <alignment horizontal="center" vertical="center"/>
    </xf>
    <xf numFmtId="2" fontId="25" fillId="0" borderId="19" xfId="0" applyNumberFormat="1" applyFont="1" applyFill="1" applyBorder="1" applyAlignment="1">
      <alignment horizontal="center" vertical="center"/>
    </xf>
    <xf numFmtId="2" fontId="66" fillId="0" borderId="20" xfId="0" applyNumberFormat="1" applyFont="1" applyFill="1" applyBorder="1" applyAlignment="1">
      <alignment horizontal="center" vertical="center"/>
    </xf>
    <xf numFmtId="2" fontId="27" fillId="0" borderId="17" xfId="0" applyNumberFormat="1" applyFont="1" applyFill="1" applyBorder="1" applyAlignment="1">
      <alignment horizontal="center" vertical="center"/>
    </xf>
    <xf numFmtId="2" fontId="26" fillId="0" borderId="17" xfId="0" applyNumberFormat="1" applyFont="1" applyFill="1" applyBorder="1" applyAlignment="1">
      <alignment horizontal="center" vertical="center"/>
    </xf>
    <xf numFmtId="2" fontId="28" fillId="0" borderId="17" xfId="56" applyNumberFormat="1" applyFont="1" applyFill="1" applyBorder="1" applyAlignment="1" applyProtection="1">
      <alignment horizontal="center" vertical="center"/>
      <protection locked="0"/>
    </xf>
    <xf numFmtId="2" fontId="29" fillId="0" borderId="17" xfId="59" applyNumberFormat="1" applyFont="1" applyFill="1" applyBorder="1" applyAlignment="1">
      <alignment horizontal="center" vertical="center"/>
      <protection/>
    </xf>
    <xf numFmtId="2" fontId="29" fillId="0" borderId="17" xfId="56" applyNumberFormat="1" applyFont="1" applyFill="1" applyBorder="1" applyAlignment="1">
      <alignment horizontal="center" vertical="center"/>
      <protection/>
    </xf>
    <xf numFmtId="2" fontId="28" fillId="33" borderId="17" xfId="56" applyNumberFormat="1" applyFont="1" applyFill="1" applyBorder="1" applyAlignment="1" applyProtection="1">
      <alignment horizontal="center" vertical="center"/>
      <protection locked="0"/>
    </xf>
    <xf numFmtId="2" fontId="28" fillId="0" borderId="17" xfId="56" applyNumberFormat="1" applyFont="1" applyFill="1" applyBorder="1" applyAlignment="1" applyProtection="1">
      <alignment horizontal="center" vertical="center" wrapText="1"/>
      <protection locked="0"/>
    </xf>
    <xf numFmtId="2" fontId="28" fillId="0" borderId="17" xfId="59" applyNumberFormat="1" applyFont="1" applyFill="1" applyBorder="1" applyAlignment="1">
      <alignment horizontal="center" vertical="center"/>
      <protection/>
    </xf>
    <xf numFmtId="2" fontId="28" fillId="0" borderId="17" xfId="58" applyNumberFormat="1" applyFont="1" applyFill="1" applyBorder="1" applyAlignment="1">
      <alignment horizontal="left" vertical="center"/>
      <protection/>
    </xf>
    <xf numFmtId="0" fontId="29" fillId="0" borderId="17" xfId="59" applyNumberFormat="1" applyFont="1" applyFill="1" applyBorder="1" applyAlignment="1">
      <alignment horizontal="left" vertical="center" wrapText="1"/>
      <protection/>
    </xf>
    <xf numFmtId="0" fontId="27" fillId="0" borderId="17" xfId="0" applyFont="1" applyFill="1" applyBorder="1" applyAlignment="1">
      <alignment horizontal="justify" vertical="top" wrapText="1"/>
    </xf>
    <xf numFmtId="0" fontId="26" fillId="0" borderId="17" xfId="0" applyFont="1" applyFill="1" applyBorder="1" applyAlignment="1">
      <alignment horizontal="justify" vertical="justify"/>
    </xf>
    <xf numFmtId="0" fontId="28" fillId="0" borderId="21" xfId="59" applyNumberFormat="1" applyFont="1" applyFill="1" applyBorder="1" applyAlignment="1">
      <alignment horizontal="left" vertical="top"/>
      <protection/>
    </xf>
    <xf numFmtId="0" fontId="29" fillId="0" borderId="22" xfId="59" applyNumberFormat="1" applyFont="1" applyFill="1" applyBorder="1" applyAlignment="1">
      <alignment vertical="top"/>
      <protection/>
    </xf>
    <xf numFmtId="0" fontId="29" fillId="0" borderId="0" xfId="59" applyNumberFormat="1" applyFont="1" applyFill="1" applyBorder="1" applyAlignment="1">
      <alignment vertical="top"/>
      <protection/>
    </xf>
    <xf numFmtId="0" fontId="16" fillId="0" borderId="23" xfId="59" applyNumberFormat="1" applyFont="1" applyFill="1" applyBorder="1" applyAlignment="1">
      <alignment vertical="top"/>
      <protection/>
    </xf>
    <xf numFmtId="0" fontId="29" fillId="0" borderId="23" xfId="59" applyNumberFormat="1" applyFont="1" applyFill="1" applyBorder="1" applyAlignment="1">
      <alignment vertical="top"/>
      <protection/>
    </xf>
    <xf numFmtId="0" fontId="29" fillId="0" borderId="0" xfId="56" applyNumberFormat="1" applyFont="1" applyFill="1" applyAlignment="1">
      <alignment vertical="top"/>
      <protection/>
    </xf>
    <xf numFmtId="2" fontId="16" fillId="0" borderId="24" xfId="59" applyNumberFormat="1" applyFont="1" applyFill="1" applyBorder="1" applyAlignment="1">
      <alignment vertical="top"/>
      <protection/>
    </xf>
    <xf numFmtId="2" fontId="16" fillId="0" borderId="25" xfId="59" applyNumberFormat="1" applyFont="1" applyFill="1" applyBorder="1" applyAlignment="1">
      <alignment vertical="top"/>
      <protection/>
    </xf>
    <xf numFmtId="0" fontId="29" fillId="0" borderId="26" xfId="59" applyNumberFormat="1" applyFont="1" applyFill="1" applyBorder="1" applyAlignment="1">
      <alignment vertical="top" wrapText="1"/>
      <protection/>
    </xf>
    <xf numFmtId="0" fontId="7" fillId="0" borderId="27" xfId="56" applyNumberFormat="1" applyFont="1" applyFill="1" applyBorder="1" applyAlignment="1" applyProtection="1">
      <alignment horizontal="center" vertical="top"/>
      <protection/>
    </xf>
    <xf numFmtId="0" fontId="7" fillId="0" borderId="28" xfId="56" applyNumberFormat="1" applyFont="1" applyFill="1" applyBorder="1" applyAlignment="1" applyProtection="1">
      <alignment horizontal="center" vertical="top"/>
      <protection/>
    </xf>
    <xf numFmtId="0" fontId="7" fillId="0" borderId="29"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xf numFmtId="0" fontId="4" fillId="0" borderId="17" xfId="0" applyFont="1" applyFill="1" applyBorder="1" applyAlignment="1">
      <alignment horizontal="center" vertical="top"/>
    </xf>
    <xf numFmtId="0" fontId="4" fillId="0" borderId="17" xfId="56" applyNumberFormat="1" applyFont="1" applyFill="1" applyBorder="1" applyAlignment="1">
      <alignment horizontal="center"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2628900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7"/>
  <sheetViews>
    <sheetView showGridLines="0" zoomScale="75" zoomScaleNormal="75" zoomScalePageLayoutView="0" workbookViewId="0" topLeftCell="A241">
      <selection activeCell="BC257" sqref="BC257"/>
    </sheetView>
  </sheetViews>
  <sheetFormatPr defaultColWidth="9.140625" defaultRowHeight="15"/>
  <cols>
    <col min="1" max="1" width="7.8515625" style="1" customWidth="1"/>
    <col min="2" max="2" width="70.00390625" style="1" customWidth="1"/>
    <col min="3" max="3" width="7.0039062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85" t="str">
        <f>B2&amp;" BoQ"</f>
        <v>Percentage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6" t="s">
        <v>606</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8.25" customHeight="1">
      <c r="A5" s="86" t="s">
        <v>604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75" customHeight="1">
      <c r="A6" s="86" t="s">
        <v>605</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58.5" customHeight="1">
      <c r="A8" s="11" t="s">
        <v>49</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9" t="s">
        <v>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16">
        <v>1</v>
      </c>
      <c r="B12" s="16">
        <v>2</v>
      </c>
      <c r="C12" s="39">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3">
        <v>7</v>
      </c>
      <c r="BB12" s="43">
        <v>54</v>
      </c>
      <c r="BC12" s="43">
        <v>8</v>
      </c>
      <c r="IE12" s="18"/>
      <c r="IF12" s="18"/>
      <c r="IG12" s="18"/>
      <c r="IH12" s="18"/>
      <c r="II12" s="18"/>
    </row>
    <row r="13" spans="1:243" s="17" customFormat="1" ht="18">
      <c r="A13" s="43">
        <v>1</v>
      </c>
      <c r="B13" s="44" t="s">
        <v>71</v>
      </c>
      <c r="C13" s="42"/>
      <c r="D13" s="81"/>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3"/>
      <c r="IA13" s="17">
        <v>1</v>
      </c>
      <c r="IB13" s="17" t="s">
        <v>71</v>
      </c>
      <c r="IE13" s="18"/>
      <c r="IF13" s="18"/>
      <c r="IG13" s="18"/>
      <c r="IH13" s="18"/>
      <c r="II13" s="18"/>
    </row>
    <row r="14" spans="1:243" s="22" customFormat="1" ht="15.75">
      <c r="A14" s="92">
        <v>1.01</v>
      </c>
      <c r="B14" s="46" t="s">
        <v>337</v>
      </c>
      <c r="C14" s="45" t="s">
        <v>52</v>
      </c>
      <c r="D14" s="81"/>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3"/>
      <c r="IA14" s="22">
        <v>1.01</v>
      </c>
      <c r="IB14" s="22" t="s">
        <v>337</v>
      </c>
      <c r="IC14" s="22" t="s">
        <v>52</v>
      </c>
      <c r="IE14" s="23"/>
      <c r="IF14" s="23" t="s">
        <v>34</v>
      </c>
      <c r="IG14" s="23" t="s">
        <v>42</v>
      </c>
      <c r="IH14" s="23">
        <v>10</v>
      </c>
      <c r="II14" s="23" t="s">
        <v>36</v>
      </c>
    </row>
    <row r="15" spans="1:243" s="22" customFormat="1" ht="94.5">
      <c r="A15" s="93">
        <v>1.02</v>
      </c>
      <c r="B15" s="46" t="s">
        <v>339</v>
      </c>
      <c r="C15" s="45" t="s">
        <v>53</v>
      </c>
      <c r="D15" s="81"/>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3"/>
      <c r="IA15" s="22">
        <v>1.02</v>
      </c>
      <c r="IB15" s="22" t="s">
        <v>339</v>
      </c>
      <c r="IC15" s="22" t="s">
        <v>53</v>
      </c>
      <c r="IE15" s="23"/>
      <c r="IF15" s="23"/>
      <c r="IG15" s="23"/>
      <c r="IH15" s="23"/>
      <c r="II15" s="23"/>
    </row>
    <row r="16" spans="1:243" s="22" customFormat="1" ht="15.75">
      <c r="A16" s="92">
        <v>1.03</v>
      </c>
      <c r="B16" s="46" t="s">
        <v>338</v>
      </c>
      <c r="C16" s="45" t="s">
        <v>54</v>
      </c>
      <c r="D16" s="56">
        <v>2</v>
      </c>
      <c r="E16" s="55" t="s">
        <v>518</v>
      </c>
      <c r="F16" s="61">
        <v>78.83</v>
      </c>
      <c r="G16" s="62"/>
      <c r="H16" s="62"/>
      <c r="I16" s="63" t="s">
        <v>37</v>
      </c>
      <c r="J16" s="64">
        <f aca="true" t="shared" si="0" ref="J16:J72">IF(I16="Less(-)",-1,1)</f>
        <v>1</v>
      </c>
      <c r="K16" s="62" t="s">
        <v>38</v>
      </c>
      <c r="L16" s="62" t="s">
        <v>4</v>
      </c>
      <c r="M16" s="65"/>
      <c r="N16" s="62"/>
      <c r="O16" s="62"/>
      <c r="P16" s="66"/>
      <c r="Q16" s="62"/>
      <c r="R16" s="62"/>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7">
        <f aca="true" t="shared" si="1" ref="BA16:BA72">ROUND(total_amount_ba($B$2,$D$2,D16,F16,J16,K16,M16),0)</f>
        <v>158</v>
      </c>
      <c r="BB16" s="68">
        <f aca="true" t="shared" si="2" ref="BB16:BB72">BA16+SUM(N16:AZ16)</f>
        <v>158</v>
      </c>
      <c r="BC16" s="69" t="str">
        <f aca="true" t="shared" si="3" ref="BC16:BC72">SpellNumber(L16,BB16)</f>
        <v>INR  One Hundred &amp; Fifty Eight  Only</v>
      </c>
      <c r="IA16" s="22">
        <v>1.03</v>
      </c>
      <c r="IB16" s="22" t="s">
        <v>338</v>
      </c>
      <c r="IC16" s="22" t="s">
        <v>54</v>
      </c>
      <c r="ID16" s="22">
        <v>2</v>
      </c>
      <c r="IE16" s="23" t="s">
        <v>518</v>
      </c>
      <c r="IF16" s="23" t="s">
        <v>39</v>
      </c>
      <c r="IG16" s="23" t="s">
        <v>35</v>
      </c>
      <c r="IH16" s="23">
        <v>123.223</v>
      </c>
      <c r="II16" s="23" t="s">
        <v>36</v>
      </c>
    </row>
    <row r="17" spans="1:243" s="22" customFormat="1" ht="15.75">
      <c r="A17" s="93">
        <v>1.04</v>
      </c>
      <c r="B17" s="46" t="s">
        <v>522</v>
      </c>
      <c r="C17" s="45" t="s">
        <v>60</v>
      </c>
      <c r="D17" s="81"/>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3"/>
      <c r="IA17" s="22">
        <v>1.04</v>
      </c>
      <c r="IB17" s="22" t="s">
        <v>522</v>
      </c>
      <c r="IC17" s="22" t="s">
        <v>60</v>
      </c>
      <c r="IE17" s="23"/>
      <c r="IF17" s="23" t="s">
        <v>43</v>
      </c>
      <c r="IG17" s="23" t="s">
        <v>44</v>
      </c>
      <c r="IH17" s="23">
        <v>10</v>
      </c>
      <c r="II17" s="23" t="s">
        <v>36</v>
      </c>
    </row>
    <row r="18" spans="1:243" s="22" customFormat="1" ht="47.25">
      <c r="A18" s="92">
        <v>1.05</v>
      </c>
      <c r="B18" s="46" t="s">
        <v>340</v>
      </c>
      <c r="C18" s="45" t="s">
        <v>55</v>
      </c>
      <c r="D18" s="81"/>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3"/>
      <c r="IA18" s="22">
        <v>1.05</v>
      </c>
      <c r="IB18" s="22" t="s">
        <v>340</v>
      </c>
      <c r="IC18" s="22" t="s">
        <v>55</v>
      </c>
      <c r="IE18" s="23"/>
      <c r="IF18" s="23" t="s">
        <v>40</v>
      </c>
      <c r="IG18" s="23" t="s">
        <v>41</v>
      </c>
      <c r="IH18" s="23">
        <v>213</v>
      </c>
      <c r="II18" s="23" t="s">
        <v>36</v>
      </c>
    </row>
    <row r="19" spans="1:243" s="22" customFormat="1" ht="47.25">
      <c r="A19" s="93">
        <v>1.06</v>
      </c>
      <c r="B19" s="46" t="s">
        <v>523</v>
      </c>
      <c r="C19" s="45" t="s">
        <v>61</v>
      </c>
      <c r="D19" s="56">
        <v>1.35</v>
      </c>
      <c r="E19" s="55" t="s">
        <v>515</v>
      </c>
      <c r="F19" s="61">
        <v>6457.83</v>
      </c>
      <c r="G19" s="62"/>
      <c r="H19" s="62"/>
      <c r="I19" s="63" t="s">
        <v>37</v>
      </c>
      <c r="J19" s="64">
        <f t="shared" si="0"/>
        <v>1</v>
      </c>
      <c r="K19" s="62" t="s">
        <v>38</v>
      </c>
      <c r="L19" s="62" t="s">
        <v>4</v>
      </c>
      <c r="M19" s="65"/>
      <c r="N19" s="62"/>
      <c r="O19" s="62"/>
      <c r="P19" s="66"/>
      <c r="Q19" s="62"/>
      <c r="R19" s="62"/>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7">
        <f t="shared" si="1"/>
        <v>8718</v>
      </c>
      <c r="BB19" s="68">
        <f t="shared" si="2"/>
        <v>8718</v>
      </c>
      <c r="BC19" s="69" t="str">
        <f t="shared" si="3"/>
        <v>INR  Eight Thousand Seven Hundred &amp; Eighteen  Only</v>
      </c>
      <c r="IA19" s="22">
        <v>1.06</v>
      </c>
      <c r="IB19" s="22" t="s">
        <v>523</v>
      </c>
      <c r="IC19" s="22" t="s">
        <v>61</v>
      </c>
      <c r="ID19" s="22">
        <v>1.35</v>
      </c>
      <c r="IE19" s="23" t="s">
        <v>515</v>
      </c>
      <c r="IF19" s="23"/>
      <c r="IG19" s="23"/>
      <c r="IH19" s="23"/>
      <c r="II19" s="23"/>
    </row>
    <row r="20" spans="1:243" s="22" customFormat="1" ht="126">
      <c r="A20" s="92">
        <v>1.07</v>
      </c>
      <c r="B20" s="47" t="s">
        <v>524</v>
      </c>
      <c r="C20" s="45" t="s">
        <v>62</v>
      </c>
      <c r="D20" s="57">
        <v>0.75</v>
      </c>
      <c r="E20" s="55" t="s">
        <v>516</v>
      </c>
      <c r="F20" s="61">
        <v>597.68</v>
      </c>
      <c r="G20" s="62"/>
      <c r="H20" s="62"/>
      <c r="I20" s="63" t="s">
        <v>37</v>
      </c>
      <c r="J20" s="64">
        <f t="shared" si="0"/>
        <v>1</v>
      </c>
      <c r="K20" s="62" t="s">
        <v>38</v>
      </c>
      <c r="L20" s="62" t="s">
        <v>4</v>
      </c>
      <c r="M20" s="65"/>
      <c r="N20" s="62"/>
      <c r="O20" s="62"/>
      <c r="P20" s="66"/>
      <c r="Q20" s="62"/>
      <c r="R20" s="62"/>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7">
        <f t="shared" si="1"/>
        <v>448</v>
      </c>
      <c r="BB20" s="68">
        <f t="shared" si="2"/>
        <v>448</v>
      </c>
      <c r="BC20" s="69" t="str">
        <f t="shared" si="3"/>
        <v>INR  Four Hundred &amp; Forty Eight  Only</v>
      </c>
      <c r="IA20" s="22">
        <v>1.07</v>
      </c>
      <c r="IB20" s="22" t="s">
        <v>524</v>
      </c>
      <c r="IC20" s="22" t="s">
        <v>62</v>
      </c>
      <c r="ID20" s="22">
        <v>0.75</v>
      </c>
      <c r="IE20" s="23" t="s">
        <v>516</v>
      </c>
      <c r="IF20" s="23"/>
      <c r="IG20" s="23"/>
      <c r="IH20" s="23"/>
      <c r="II20" s="23"/>
    </row>
    <row r="21" spans="1:243" s="22" customFormat="1" ht="15.75">
      <c r="A21" s="93">
        <v>1.08</v>
      </c>
      <c r="B21" s="47" t="s">
        <v>341</v>
      </c>
      <c r="C21" s="45" t="s">
        <v>56</v>
      </c>
      <c r="D21" s="81"/>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3"/>
      <c r="IA21" s="22">
        <v>1.08</v>
      </c>
      <c r="IB21" s="22" t="s">
        <v>341</v>
      </c>
      <c r="IC21" s="22" t="s">
        <v>56</v>
      </c>
      <c r="IE21" s="23"/>
      <c r="IF21" s="23"/>
      <c r="IG21" s="23"/>
      <c r="IH21" s="23"/>
      <c r="II21" s="23"/>
    </row>
    <row r="22" spans="1:243" s="22" customFormat="1" ht="63">
      <c r="A22" s="92">
        <v>1.09</v>
      </c>
      <c r="B22" s="47" t="s">
        <v>525</v>
      </c>
      <c r="C22" s="45" t="s">
        <v>63</v>
      </c>
      <c r="D22" s="81"/>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3"/>
      <c r="IA22" s="22">
        <v>1.09</v>
      </c>
      <c r="IB22" s="22" t="s">
        <v>525</v>
      </c>
      <c r="IC22" s="22" t="s">
        <v>63</v>
      </c>
      <c r="IE22" s="23"/>
      <c r="IF22" s="23"/>
      <c r="IG22" s="23"/>
      <c r="IH22" s="23"/>
      <c r="II22" s="23"/>
    </row>
    <row r="23" spans="1:243" s="22" customFormat="1" ht="47.25">
      <c r="A23" s="93">
        <v>1.1</v>
      </c>
      <c r="B23" s="47" t="s">
        <v>526</v>
      </c>
      <c r="C23" s="45" t="s">
        <v>57</v>
      </c>
      <c r="D23" s="57">
        <v>0.3</v>
      </c>
      <c r="E23" s="55" t="s">
        <v>515</v>
      </c>
      <c r="F23" s="61">
        <v>7333.8</v>
      </c>
      <c r="G23" s="62"/>
      <c r="H23" s="62"/>
      <c r="I23" s="63" t="s">
        <v>37</v>
      </c>
      <c r="J23" s="64">
        <f t="shared" si="0"/>
        <v>1</v>
      </c>
      <c r="K23" s="62" t="s">
        <v>38</v>
      </c>
      <c r="L23" s="62" t="s">
        <v>4</v>
      </c>
      <c r="M23" s="65"/>
      <c r="N23" s="62"/>
      <c r="O23" s="62"/>
      <c r="P23" s="66"/>
      <c r="Q23" s="62"/>
      <c r="R23" s="62"/>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7">
        <f t="shared" si="1"/>
        <v>2200</v>
      </c>
      <c r="BB23" s="68">
        <f t="shared" si="2"/>
        <v>2200</v>
      </c>
      <c r="BC23" s="69" t="str">
        <f t="shared" si="3"/>
        <v>INR  Two Thousand Two Hundred    Only</v>
      </c>
      <c r="IA23" s="22">
        <v>1.1</v>
      </c>
      <c r="IB23" s="22" t="s">
        <v>526</v>
      </c>
      <c r="IC23" s="22" t="s">
        <v>57</v>
      </c>
      <c r="ID23" s="22">
        <v>0.3</v>
      </c>
      <c r="IE23" s="23" t="s">
        <v>515</v>
      </c>
      <c r="IF23" s="23"/>
      <c r="IG23" s="23"/>
      <c r="IH23" s="23"/>
      <c r="II23" s="23"/>
    </row>
    <row r="24" spans="1:243" s="22" customFormat="1" ht="141.75">
      <c r="A24" s="92">
        <v>1.11</v>
      </c>
      <c r="B24" s="47" t="s">
        <v>527</v>
      </c>
      <c r="C24" s="45" t="s">
        <v>64</v>
      </c>
      <c r="D24" s="57">
        <v>0.2</v>
      </c>
      <c r="E24" s="55" t="s">
        <v>515</v>
      </c>
      <c r="F24" s="61">
        <v>9398.77</v>
      </c>
      <c r="G24" s="62"/>
      <c r="H24" s="62"/>
      <c r="I24" s="63" t="s">
        <v>37</v>
      </c>
      <c r="J24" s="64">
        <f t="shared" si="0"/>
        <v>1</v>
      </c>
      <c r="K24" s="62" t="s">
        <v>38</v>
      </c>
      <c r="L24" s="62" t="s">
        <v>4</v>
      </c>
      <c r="M24" s="65"/>
      <c r="N24" s="62"/>
      <c r="O24" s="62"/>
      <c r="P24" s="66"/>
      <c r="Q24" s="62"/>
      <c r="R24" s="62"/>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7">
        <f t="shared" si="1"/>
        <v>1880</v>
      </c>
      <c r="BB24" s="68">
        <f t="shared" si="2"/>
        <v>1880</v>
      </c>
      <c r="BC24" s="69" t="str">
        <f t="shared" si="3"/>
        <v>INR  One Thousand Eight Hundred &amp; Eighty  Only</v>
      </c>
      <c r="IA24" s="22">
        <v>1.11</v>
      </c>
      <c r="IB24" s="22" t="s">
        <v>527</v>
      </c>
      <c r="IC24" s="22" t="s">
        <v>64</v>
      </c>
      <c r="ID24" s="22">
        <v>0.2</v>
      </c>
      <c r="IE24" s="23" t="s">
        <v>515</v>
      </c>
      <c r="IF24" s="23"/>
      <c r="IG24" s="23"/>
      <c r="IH24" s="23"/>
      <c r="II24" s="23"/>
    </row>
    <row r="25" spans="1:243" s="22" customFormat="1" ht="31.5">
      <c r="A25" s="93">
        <v>1.12</v>
      </c>
      <c r="B25" s="48" t="s">
        <v>342</v>
      </c>
      <c r="C25" s="45" t="s">
        <v>65</v>
      </c>
      <c r="D25" s="81"/>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3"/>
      <c r="IA25" s="22">
        <v>1.12</v>
      </c>
      <c r="IB25" s="22" t="s">
        <v>342</v>
      </c>
      <c r="IC25" s="22" t="s">
        <v>65</v>
      </c>
      <c r="IE25" s="23"/>
      <c r="IF25" s="23"/>
      <c r="IG25" s="23"/>
      <c r="IH25" s="23"/>
      <c r="II25" s="23"/>
    </row>
    <row r="26" spans="1:243" s="22" customFormat="1" ht="30">
      <c r="A26" s="92">
        <v>1.13</v>
      </c>
      <c r="B26" s="70" t="s">
        <v>343</v>
      </c>
      <c r="C26" s="45" t="s">
        <v>66</v>
      </c>
      <c r="D26" s="57">
        <v>6.2</v>
      </c>
      <c r="E26" s="55" t="s">
        <v>516</v>
      </c>
      <c r="F26" s="61">
        <v>672.12</v>
      </c>
      <c r="G26" s="62"/>
      <c r="H26" s="62"/>
      <c r="I26" s="63" t="s">
        <v>37</v>
      </c>
      <c r="J26" s="64">
        <f t="shared" si="0"/>
        <v>1</v>
      </c>
      <c r="K26" s="62" t="s">
        <v>38</v>
      </c>
      <c r="L26" s="62" t="s">
        <v>4</v>
      </c>
      <c r="M26" s="65"/>
      <c r="N26" s="62"/>
      <c r="O26" s="62"/>
      <c r="P26" s="66"/>
      <c r="Q26" s="62"/>
      <c r="R26" s="62"/>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7">
        <f t="shared" si="1"/>
        <v>4167</v>
      </c>
      <c r="BB26" s="68">
        <f t="shared" si="2"/>
        <v>4167</v>
      </c>
      <c r="BC26" s="69" t="str">
        <f t="shared" si="3"/>
        <v>INR  Four Thousand One Hundred &amp; Sixty Seven  Only</v>
      </c>
      <c r="IA26" s="22">
        <v>1.13</v>
      </c>
      <c r="IB26" s="22" t="s">
        <v>343</v>
      </c>
      <c r="IC26" s="22" t="s">
        <v>66</v>
      </c>
      <c r="ID26" s="22">
        <v>6.2</v>
      </c>
      <c r="IE26" s="23" t="s">
        <v>516</v>
      </c>
      <c r="IF26" s="23"/>
      <c r="IG26" s="23"/>
      <c r="IH26" s="23"/>
      <c r="II26" s="23"/>
    </row>
    <row r="27" spans="1:243" s="22" customFormat="1" ht="31.5">
      <c r="A27" s="93">
        <v>1.14</v>
      </c>
      <c r="B27" s="70" t="s">
        <v>344</v>
      </c>
      <c r="C27" s="45" t="s">
        <v>67</v>
      </c>
      <c r="D27" s="57">
        <v>1</v>
      </c>
      <c r="E27" s="55" t="s">
        <v>516</v>
      </c>
      <c r="F27" s="61">
        <v>533.41</v>
      </c>
      <c r="G27" s="62"/>
      <c r="H27" s="62"/>
      <c r="I27" s="63" t="s">
        <v>37</v>
      </c>
      <c r="J27" s="64">
        <f t="shared" si="0"/>
        <v>1</v>
      </c>
      <c r="K27" s="62" t="s">
        <v>38</v>
      </c>
      <c r="L27" s="62" t="s">
        <v>4</v>
      </c>
      <c r="M27" s="65"/>
      <c r="N27" s="62"/>
      <c r="O27" s="62"/>
      <c r="P27" s="66"/>
      <c r="Q27" s="62"/>
      <c r="R27" s="62"/>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7">
        <f t="shared" si="1"/>
        <v>533</v>
      </c>
      <c r="BB27" s="68">
        <f t="shared" si="2"/>
        <v>533</v>
      </c>
      <c r="BC27" s="69" t="str">
        <f t="shared" si="3"/>
        <v>INR  Five Hundred &amp; Thirty Three  Only</v>
      </c>
      <c r="IA27" s="22">
        <v>1.14</v>
      </c>
      <c r="IB27" s="22" t="s">
        <v>344</v>
      </c>
      <c r="IC27" s="22" t="s">
        <v>67</v>
      </c>
      <c r="ID27" s="22">
        <v>1</v>
      </c>
      <c r="IE27" s="23" t="s">
        <v>516</v>
      </c>
      <c r="IF27" s="23"/>
      <c r="IG27" s="23"/>
      <c r="IH27" s="23"/>
      <c r="II27" s="23"/>
    </row>
    <row r="28" spans="1:243" s="22" customFormat="1" ht="47.25">
      <c r="A28" s="92">
        <v>1.15</v>
      </c>
      <c r="B28" s="70" t="s">
        <v>346</v>
      </c>
      <c r="C28" s="45" t="s">
        <v>68</v>
      </c>
      <c r="D28" s="81"/>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3"/>
      <c r="IA28" s="22">
        <v>1.15</v>
      </c>
      <c r="IB28" s="22" t="s">
        <v>346</v>
      </c>
      <c r="IC28" s="22" t="s">
        <v>68</v>
      </c>
      <c r="IE28" s="23"/>
      <c r="IF28" s="23"/>
      <c r="IG28" s="23"/>
      <c r="IH28" s="23"/>
      <c r="II28" s="23"/>
    </row>
    <row r="29" spans="1:243" s="22" customFormat="1" ht="31.5">
      <c r="A29" s="93">
        <v>1.16</v>
      </c>
      <c r="B29" s="70" t="s">
        <v>345</v>
      </c>
      <c r="C29" s="45" t="s">
        <v>69</v>
      </c>
      <c r="D29" s="57">
        <v>123</v>
      </c>
      <c r="E29" s="55" t="s">
        <v>519</v>
      </c>
      <c r="F29" s="61">
        <v>78.61</v>
      </c>
      <c r="G29" s="62"/>
      <c r="H29" s="62"/>
      <c r="I29" s="63" t="s">
        <v>37</v>
      </c>
      <c r="J29" s="64">
        <f t="shared" si="0"/>
        <v>1</v>
      </c>
      <c r="K29" s="62" t="s">
        <v>38</v>
      </c>
      <c r="L29" s="62" t="s">
        <v>4</v>
      </c>
      <c r="M29" s="65"/>
      <c r="N29" s="62"/>
      <c r="O29" s="62"/>
      <c r="P29" s="66"/>
      <c r="Q29" s="62"/>
      <c r="R29" s="62"/>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7">
        <f t="shared" si="1"/>
        <v>9669</v>
      </c>
      <c r="BB29" s="68">
        <f t="shared" si="2"/>
        <v>9669</v>
      </c>
      <c r="BC29" s="69" t="str">
        <f t="shared" si="3"/>
        <v>INR  Nine Thousand Six Hundred &amp; Sixty Nine  Only</v>
      </c>
      <c r="IA29" s="22">
        <v>1.16</v>
      </c>
      <c r="IB29" s="22" t="s">
        <v>345</v>
      </c>
      <c r="IC29" s="22" t="s">
        <v>69</v>
      </c>
      <c r="ID29" s="22">
        <v>123</v>
      </c>
      <c r="IE29" s="23" t="s">
        <v>519</v>
      </c>
      <c r="IF29" s="23"/>
      <c r="IG29" s="23"/>
      <c r="IH29" s="23"/>
      <c r="II29" s="23"/>
    </row>
    <row r="30" spans="1:243" s="22" customFormat="1" ht="15.75">
      <c r="A30" s="92">
        <v>1.17</v>
      </c>
      <c r="B30" s="70" t="s">
        <v>347</v>
      </c>
      <c r="C30" s="45" t="s">
        <v>70</v>
      </c>
      <c r="D30" s="81"/>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3"/>
      <c r="IA30" s="22">
        <v>1.17</v>
      </c>
      <c r="IB30" s="22" t="s">
        <v>347</v>
      </c>
      <c r="IC30" s="22" t="s">
        <v>70</v>
      </c>
      <c r="IE30" s="23"/>
      <c r="IF30" s="23"/>
      <c r="IG30" s="23"/>
      <c r="IH30" s="23"/>
      <c r="II30" s="23"/>
    </row>
    <row r="31" spans="1:243" s="22" customFormat="1" ht="47.25">
      <c r="A31" s="93">
        <v>1.18</v>
      </c>
      <c r="B31" s="46" t="s">
        <v>349</v>
      </c>
      <c r="C31" s="45" t="s">
        <v>58</v>
      </c>
      <c r="D31" s="81"/>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3"/>
      <c r="IA31" s="22">
        <v>1.18</v>
      </c>
      <c r="IB31" s="22" t="s">
        <v>349</v>
      </c>
      <c r="IC31" s="22" t="s">
        <v>58</v>
      </c>
      <c r="IE31" s="23"/>
      <c r="IF31" s="23"/>
      <c r="IG31" s="23"/>
      <c r="IH31" s="23"/>
      <c r="II31" s="23"/>
    </row>
    <row r="32" spans="1:243" s="22" customFormat="1" ht="30">
      <c r="A32" s="92">
        <v>1.19</v>
      </c>
      <c r="B32" s="46" t="s">
        <v>348</v>
      </c>
      <c r="C32" s="45" t="s">
        <v>72</v>
      </c>
      <c r="D32" s="56">
        <v>1.15</v>
      </c>
      <c r="E32" s="55" t="s">
        <v>515</v>
      </c>
      <c r="F32" s="61">
        <v>7267.3</v>
      </c>
      <c r="G32" s="62"/>
      <c r="H32" s="62"/>
      <c r="I32" s="63" t="s">
        <v>37</v>
      </c>
      <c r="J32" s="64">
        <f t="shared" si="0"/>
        <v>1</v>
      </c>
      <c r="K32" s="62" t="s">
        <v>38</v>
      </c>
      <c r="L32" s="62" t="s">
        <v>4</v>
      </c>
      <c r="M32" s="65"/>
      <c r="N32" s="62"/>
      <c r="O32" s="62"/>
      <c r="P32" s="66"/>
      <c r="Q32" s="62"/>
      <c r="R32" s="62"/>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7">
        <f t="shared" si="1"/>
        <v>8357</v>
      </c>
      <c r="BB32" s="68">
        <f t="shared" si="2"/>
        <v>8357</v>
      </c>
      <c r="BC32" s="69" t="str">
        <f t="shared" si="3"/>
        <v>INR  Eight Thousand Three Hundred &amp; Fifty Seven  Only</v>
      </c>
      <c r="IA32" s="22">
        <v>1.19</v>
      </c>
      <c r="IB32" s="22" t="s">
        <v>348</v>
      </c>
      <c r="IC32" s="22" t="s">
        <v>72</v>
      </c>
      <c r="ID32" s="22">
        <v>1.15</v>
      </c>
      <c r="IE32" s="23" t="s">
        <v>515</v>
      </c>
      <c r="IF32" s="23"/>
      <c r="IG32" s="23"/>
      <c r="IH32" s="23"/>
      <c r="II32" s="23"/>
    </row>
    <row r="33" spans="1:243" s="22" customFormat="1" ht="47.25">
      <c r="A33" s="93">
        <v>1.2</v>
      </c>
      <c r="B33" s="46" t="s">
        <v>350</v>
      </c>
      <c r="C33" s="45" t="s">
        <v>73</v>
      </c>
      <c r="D33" s="81"/>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3"/>
      <c r="IA33" s="22">
        <v>1.2</v>
      </c>
      <c r="IB33" s="22" t="s">
        <v>350</v>
      </c>
      <c r="IC33" s="22" t="s">
        <v>73</v>
      </c>
      <c r="IE33" s="23"/>
      <c r="IF33" s="23"/>
      <c r="IG33" s="23"/>
      <c r="IH33" s="23"/>
      <c r="II33" s="23"/>
    </row>
    <row r="34" spans="1:243" s="22" customFormat="1" ht="30">
      <c r="A34" s="92">
        <v>1.21</v>
      </c>
      <c r="B34" s="46" t="s">
        <v>351</v>
      </c>
      <c r="C34" s="45" t="s">
        <v>74</v>
      </c>
      <c r="D34" s="56">
        <v>6.1</v>
      </c>
      <c r="E34" s="55" t="s">
        <v>516</v>
      </c>
      <c r="F34" s="61">
        <v>892.63</v>
      </c>
      <c r="G34" s="62"/>
      <c r="H34" s="62"/>
      <c r="I34" s="63" t="s">
        <v>37</v>
      </c>
      <c r="J34" s="64">
        <f t="shared" si="0"/>
        <v>1</v>
      </c>
      <c r="K34" s="62" t="s">
        <v>38</v>
      </c>
      <c r="L34" s="62" t="s">
        <v>4</v>
      </c>
      <c r="M34" s="65"/>
      <c r="N34" s="62"/>
      <c r="O34" s="62"/>
      <c r="P34" s="66"/>
      <c r="Q34" s="62"/>
      <c r="R34" s="62"/>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7">
        <f t="shared" si="1"/>
        <v>5445</v>
      </c>
      <c r="BB34" s="68">
        <f t="shared" si="2"/>
        <v>5445</v>
      </c>
      <c r="BC34" s="69" t="str">
        <f t="shared" si="3"/>
        <v>INR  Five Thousand Four Hundred &amp; Forty Five  Only</v>
      </c>
      <c r="IA34" s="22">
        <v>1.21</v>
      </c>
      <c r="IB34" s="22" t="s">
        <v>351</v>
      </c>
      <c r="IC34" s="22" t="s">
        <v>74</v>
      </c>
      <c r="ID34" s="22">
        <v>6.1</v>
      </c>
      <c r="IE34" s="23" t="s">
        <v>516</v>
      </c>
      <c r="IF34" s="23"/>
      <c r="IG34" s="23"/>
      <c r="IH34" s="23"/>
      <c r="II34" s="23"/>
    </row>
    <row r="35" spans="1:243" s="22" customFormat="1" ht="63">
      <c r="A35" s="93">
        <v>1.22</v>
      </c>
      <c r="B35" s="46" t="s">
        <v>352</v>
      </c>
      <c r="C35" s="45" t="s">
        <v>75</v>
      </c>
      <c r="D35" s="56">
        <v>1.2</v>
      </c>
      <c r="E35" s="55" t="s">
        <v>517</v>
      </c>
      <c r="F35" s="61">
        <v>48.93</v>
      </c>
      <c r="G35" s="62"/>
      <c r="H35" s="62"/>
      <c r="I35" s="63" t="s">
        <v>37</v>
      </c>
      <c r="J35" s="64">
        <f t="shared" si="0"/>
        <v>1</v>
      </c>
      <c r="K35" s="62" t="s">
        <v>38</v>
      </c>
      <c r="L35" s="62" t="s">
        <v>4</v>
      </c>
      <c r="M35" s="65"/>
      <c r="N35" s="62"/>
      <c r="O35" s="62"/>
      <c r="P35" s="66"/>
      <c r="Q35" s="62"/>
      <c r="R35" s="62"/>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7">
        <f t="shared" si="1"/>
        <v>59</v>
      </c>
      <c r="BB35" s="68">
        <f t="shared" si="2"/>
        <v>59</v>
      </c>
      <c r="BC35" s="69" t="str">
        <f t="shared" si="3"/>
        <v>INR  Fifty Nine Only</v>
      </c>
      <c r="IA35" s="22">
        <v>1.22</v>
      </c>
      <c r="IB35" s="22" t="s">
        <v>352</v>
      </c>
      <c r="IC35" s="22" t="s">
        <v>75</v>
      </c>
      <c r="ID35" s="22">
        <v>1.2</v>
      </c>
      <c r="IE35" s="23" t="s">
        <v>517</v>
      </c>
      <c r="IF35" s="23"/>
      <c r="IG35" s="23"/>
      <c r="IH35" s="23"/>
      <c r="II35" s="23"/>
    </row>
    <row r="36" spans="1:243" s="22" customFormat="1" ht="15.75">
      <c r="A36" s="92">
        <v>1.23</v>
      </c>
      <c r="B36" s="46" t="s">
        <v>353</v>
      </c>
      <c r="C36" s="45" t="s">
        <v>76</v>
      </c>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3"/>
      <c r="IA36" s="22">
        <v>1.23</v>
      </c>
      <c r="IB36" s="22" t="s">
        <v>353</v>
      </c>
      <c r="IC36" s="22" t="s">
        <v>76</v>
      </c>
      <c r="IE36" s="23"/>
      <c r="IF36" s="23"/>
      <c r="IG36" s="23"/>
      <c r="IH36" s="23"/>
      <c r="II36" s="23"/>
    </row>
    <row r="37" spans="1:243" s="22" customFormat="1" ht="126" customHeight="1">
      <c r="A37" s="93">
        <v>1.24</v>
      </c>
      <c r="B37" s="47" t="s">
        <v>354</v>
      </c>
      <c r="C37" s="45" t="s">
        <v>77</v>
      </c>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3"/>
      <c r="IA37" s="22">
        <v>1.24</v>
      </c>
      <c r="IB37" s="22" t="s">
        <v>354</v>
      </c>
      <c r="IC37" s="22" t="s">
        <v>77</v>
      </c>
      <c r="IE37" s="23"/>
      <c r="IF37" s="23"/>
      <c r="IG37" s="23"/>
      <c r="IH37" s="23"/>
      <c r="II37" s="23"/>
    </row>
    <row r="38" spans="1:243" s="22" customFormat="1" ht="31.5">
      <c r="A38" s="92">
        <v>1.25</v>
      </c>
      <c r="B38" s="49" t="s">
        <v>355</v>
      </c>
      <c r="C38" s="45" t="s">
        <v>78</v>
      </c>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3"/>
      <c r="IA38" s="22">
        <v>1.25</v>
      </c>
      <c r="IB38" s="22" t="s">
        <v>355</v>
      </c>
      <c r="IC38" s="22" t="s">
        <v>78</v>
      </c>
      <c r="IE38" s="23"/>
      <c r="IF38" s="23"/>
      <c r="IG38" s="23"/>
      <c r="IH38" s="23"/>
      <c r="II38" s="23"/>
    </row>
    <row r="39" spans="1:243" s="22" customFormat="1" ht="15.75">
      <c r="A39" s="93">
        <v>1.26</v>
      </c>
      <c r="B39" s="49" t="s">
        <v>356</v>
      </c>
      <c r="C39" s="45" t="s">
        <v>79</v>
      </c>
      <c r="D39" s="57">
        <v>4.8</v>
      </c>
      <c r="E39" s="55" t="s">
        <v>516</v>
      </c>
      <c r="F39" s="61">
        <v>2314.29</v>
      </c>
      <c r="G39" s="62"/>
      <c r="H39" s="62"/>
      <c r="I39" s="63" t="s">
        <v>37</v>
      </c>
      <c r="J39" s="64">
        <f t="shared" si="0"/>
        <v>1</v>
      </c>
      <c r="K39" s="62" t="s">
        <v>38</v>
      </c>
      <c r="L39" s="62" t="s">
        <v>4</v>
      </c>
      <c r="M39" s="65"/>
      <c r="N39" s="62"/>
      <c r="O39" s="62"/>
      <c r="P39" s="66"/>
      <c r="Q39" s="62"/>
      <c r="R39" s="62"/>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7">
        <f t="shared" si="1"/>
        <v>11109</v>
      </c>
      <c r="BB39" s="68">
        <f t="shared" si="2"/>
        <v>11109</v>
      </c>
      <c r="BC39" s="69" t="str">
        <f t="shared" si="3"/>
        <v>INR  Eleven Thousand One Hundred &amp; Nine  Only</v>
      </c>
      <c r="IA39" s="22">
        <v>1.26</v>
      </c>
      <c r="IB39" s="22" t="s">
        <v>356</v>
      </c>
      <c r="IC39" s="22" t="s">
        <v>79</v>
      </c>
      <c r="ID39" s="22">
        <v>4.8</v>
      </c>
      <c r="IE39" s="23" t="s">
        <v>516</v>
      </c>
      <c r="IF39" s="23"/>
      <c r="IG39" s="23"/>
      <c r="IH39" s="23"/>
      <c r="II39" s="23"/>
    </row>
    <row r="40" spans="1:243" s="22" customFormat="1" ht="78.75">
      <c r="A40" s="92">
        <v>1.27</v>
      </c>
      <c r="B40" s="47" t="s">
        <v>357</v>
      </c>
      <c r="C40" s="45" t="s">
        <v>80</v>
      </c>
      <c r="D40" s="57">
        <v>1</v>
      </c>
      <c r="E40" s="55" t="s">
        <v>518</v>
      </c>
      <c r="F40" s="61">
        <v>708.59</v>
      </c>
      <c r="G40" s="62"/>
      <c r="H40" s="62"/>
      <c r="I40" s="63" t="s">
        <v>37</v>
      </c>
      <c r="J40" s="64">
        <f t="shared" si="0"/>
        <v>1</v>
      </c>
      <c r="K40" s="62" t="s">
        <v>38</v>
      </c>
      <c r="L40" s="62" t="s">
        <v>4</v>
      </c>
      <c r="M40" s="65"/>
      <c r="N40" s="62"/>
      <c r="O40" s="62"/>
      <c r="P40" s="66"/>
      <c r="Q40" s="62"/>
      <c r="R40" s="62"/>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7">
        <f t="shared" si="1"/>
        <v>709</v>
      </c>
      <c r="BB40" s="68">
        <f t="shared" si="2"/>
        <v>709</v>
      </c>
      <c r="BC40" s="69" t="str">
        <f t="shared" si="3"/>
        <v>INR  Seven Hundred &amp; Nine  Only</v>
      </c>
      <c r="IA40" s="22">
        <v>1.27</v>
      </c>
      <c r="IB40" s="22" t="s">
        <v>357</v>
      </c>
      <c r="IC40" s="22" t="s">
        <v>80</v>
      </c>
      <c r="ID40" s="22">
        <v>1</v>
      </c>
      <c r="IE40" s="23" t="s">
        <v>518</v>
      </c>
      <c r="IF40" s="23"/>
      <c r="IG40" s="23"/>
      <c r="IH40" s="23"/>
      <c r="II40" s="23"/>
    </row>
    <row r="41" spans="1:243" s="22" customFormat="1" ht="141.75" customHeight="1">
      <c r="A41" s="93">
        <v>1.28</v>
      </c>
      <c r="B41" s="47" t="s">
        <v>358</v>
      </c>
      <c r="C41" s="45" t="s">
        <v>81</v>
      </c>
      <c r="D41" s="56">
        <v>55.2</v>
      </c>
      <c r="E41" s="55" t="s">
        <v>516</v>
      </c>
      <c r="F41" s="61">
        <v>932.44</v>
      </c>
      <c r="G41" s="62"/>
      <c r="H41" s="62"/>
      <c r="I41" s="63" t="s">
        <v>37</v>
      </c>
      <c r="J41" s="64">
        <f t="shared" si="0"/>
        <v>1</v>
      </c>
      <c r="K41" s="62" t="s">
        <v>38</v>
      </c>
      <c r="L41" s="62" t="s">
        <v>4</v>
      </c>
      <c r="M41" s="65"/>
      <c r="N41" s="62"/>
      <c r="O41" s="62"/>
      <c r="P41" s="66"/>
      <c r="Q41" s="62"/>
      <c r="R41" s="62"/>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7">
        <f t="shared" si="1"/>
        <v>51471</v>
      </c>
      <c r="BB41" s="68">
        <f t="shared" si="2"/>
        <v>51471</v>
      </c>
      <c r="BC41" s="69" t="str">
        <f t="shared" si="3"/>
        <v>INR  Fifty One Thousand Four Hundred &amp; Seventy One  Only</v>
      </c>
      <c r="IA41" s="22">
        <v>1.28</v>
      </c>
      <c r="IB41" s="22" t="s">
        <v>358</v>
      </c>
      <c r="IC41" s="22" t="s">
        <v>81</v>
      </c>
      <c r="ID41" s="22">
        <v>55.2</v>
      </c>
      <c r="IE41" s="23" t="s">
        <v>516</v>
      </c>
      <c r="IF41" s="23"/>
      <c r="IG41" s="23"/>
      <c r="IH41" s="23"/>
      <c r="II41" s="23"/>
    </row>
    <row r="42" spans="1:243" s="22" customFormat="1" ht="15.75">
      <c r="A42" s="92">
        <v>1.29</v>
      </c>
      <c r="B42" s="47" t="s">
        <v>528</v>
      </c>
      <c r="C42" s="45" t="s">
        <v>82</v>
      </c>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3"/>
      <c r="IA42" s="22">
        <v>1.29</v>
      </c>
      <c r="IB42" s="22" t="s">
        <v>528</v>
      </c>
      <c r="IC42" s="22" t="s">
        <v>82</v>
      </c>
      <c r="IE42" s="23"/>
      <c r="IF42" s="23"/>
      <c r="IG42" s="23"/>
      <c r="IH42" s="23"/>
      <c r="II42" s="23"/>
    </row>
    <row r="43" spans="1:243" s="22" customFormat="1" ht="78.75">
      <c r="A43" s="93">
        <v>1.3</v>
      </c>
      <c r="B43" s="47" t="s">
        <v>359</v>
      </c>
      <c r="C43" s="45" t="s">
        <v>83</v>
      </c>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3"/>
      <c r="IA43" s="22">
        <v>1.3</v>
      </c>
      <c r="IB43" s="22" t="s">
        <v>359</v>
      </c>
      <c r="IC43" s="22" t="s">
        <v>83</v>
      </c>
      <c r="IE43" s="23"/>
      <c r="IF43" s="23"/>
      <c r="IG43" s="23"/>
      <c r="IH43" s="23"/>
      <c r="II43" s="23"/>
    </row>
    <row r="44" spans="1:243" s="22" customFormat="1" ht="30">
      <c r="A44" s="92">
        <v>1.31</v>
      </c>
      <c r="B44" s="47" t="s">
        <v>361</v>
      </c>
      <c r="C44" s="45" t="s">
        <v>84</v>
      </c>
      <c r="D44" s="57">
        <v>0.04</v>
      </c>
      <c r="E44" s="55" t="s">
        <v>515</v>
      </c>
      <c r="F44" s="61">
        <v>93573.74</v>
      </c>
      <c r="G44" s="62"/>
      <c r="H44" s="62"/>
      <c r="I44" s="63" t="s">
        <v>37</v>
      </c>
      <c r="J44" s="64">
        <f t="shared" si="0"/>
        <v>1</v>
      </c>
      <c r="K44" s="62" t="s">
        <v>38</v>
      </c>
      <c r="L44" s="62" t="s">
        <v>4</v>
      </c>
      <c r="M44" s="65"/>
      <c r="N44" s="62"/>
      <c r="O44" s="62"/>
      <c r="P44" s="66"/>
      <c r="Q44" s="62"/>
      <c r="R44" s="62"/>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7">
        <f t="shared" si="1"/>
        <v>3743</v>
      </c>
      <c r="BB44" s="68">
        <f t="shared" si="2"/>
        <v>3743</v>
      </c>
      <c r="BC44" s="69" t="str">
        <f t="shared" si="3"/>
        <v>INR  Three Thousand Seven Hundred &amp; Forty Three  Only</v>
      </c>
      <c r="IA44" s="22">
        <v>1.31</v>
      </c>
      <c r="IB44" s="22" t="s">
        <v>361</v>
      </c>
      <c r="IC44" s="22" t="s">
        <v>84</v>
      </c>
      <c r="ID44" s="22">
        <v>0.04</v>
      </c>
      <c r="IE44" s="23" t="s">
        <v>515</v>
      </c>
      <c r="IF44" s="23"/>
      <c r="IG44" s="23"/>
      <c r="IH44" s="23"/>
      <c r="II44" s="23"/>
    </row>
    <row r="45" spans="1:243" s="22" customFormat="1" ht="63">
      <c r="A45" s="93">
        <v>1.32</v>
      </c>
      <c r="B45" s="47" t="s">
        <v>529</v>
      </c>
      <c r="C45" s="45" t="s">
        <v>85</v>
      </c>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3"/>
      <c r="IA45" s="22">
        <v>1.32</v>
      </c>
      <c r="IB45" s="22" t="s">
        <v>529</v>
      </c>
      <c r="IC45" s="22" t="s">
        <v>85</v>
      </c>
      <c r="IE45" s="23"/>
      <c r="IF45" s="23"/>
      <c r="IG45" s="23"/>
      <c r="IH45" s="23"/>
      <c r="II45" s="23"/>
    </row>
    <row r="46" spans="1:243" s="22" customFormat="1" ht="15.75">
      <c r="A46" s="92">
        <v>1.33</v>
      </c>
      <c r="B46" s="47" t="s">
        <v>360</v>
      </c>
      <c r="C46" s="45" t="s">
        <v>86</v>
      </c>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3"/>
      <c r="IA46" s="22">
        <v>1.33</v>
      </c>
      <c r="IB46" s="22" t="s">
        <v>360</v>
      </c>
      <c r="IC46" s="22" t="s">
        <v>86</v>
      </c>
      <c r="IE46" s="23"/>
      <c r="IF46" s="23"/>
      <c r="IG46" s="23"/>
      <c r="IH46" s="23"/>
      <c r="II46" s="23"/>
    </row>
    <row r="47" spans="1:243" s="22" customFormat="1" ht="15.75">
      <c r="A47" s="93">
        <v>1.34</v>
      </c>
      <c r="B47" s="47" t="s">
        <v>530</v>
      </c>
      <c r="C47" s="45" t="s">
        <v>87</v>
      </c>
      <c r="D47" s="56">
        <v>4.4</v>
      </c>
      <c r="E47" s="55" t="s">
        <v>516</v>
      </c>
      <c r="F47" s="61">
        <v>3909.16</v>
      </c>
      <c r="G47" s="62"/>
      <c r="H47" s="62"/>
      <c r="I47" s="63" t="s">
        <v>37</v>
      </c>
      <c r="J47" s="64">
        <f t="shared" si="0"/>
        <v>1</v>
      </c>
      <c r="K47" s="62" t="s">
        <v>38</v>
      </c>
      <c r="L47" s="62" t="s">
        <v>4</v>
      </c>
      <c r="M47" s="65"/>
      <c r="N47" s="62"/>
      <c r="O47" s="62"/>
      <c r="P47" s="66"/>
      <c r="Q47" s="62"/>
      <c r="R47" s="62"/>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7">
        <f t="shared" si="1"/>
        <v>17200</v>
      </c>
      <c r="BB47" s="68">
        <f t="shared" si="2"/>
        <v>17200</v>
      </c>
      <c r="BC47" s="69" t="str">
        <f t="shared" si="3"/>
        <v>INR  Seventeen Thousand Two Hundred    Only</v>
      </c>
      <c r="IA47" s="22">
        <v>1.34</v>
      </c>
      <c r="IB47" s="22" t="s">
        <v>530</v>
      </c>
      <c r="IC47" s="22" t="s">
        <v>87</v>
      </c>
      <c r="ID47" s="22">
        <v>4.4</v>
      </c>
      <c r="IE47" s="23" t="s">
        <v>516</v>
      </c>
      <c r="IF47" s="23"/>
      <c r="IG47" s="23"/>
      <c r="IH47" s="23"/>
      <c r="II47" s="23"/>
    </row>
    <row r="48" spans="1:243" s="22" customFormat="1" ht="63">
      <c r="A48" s="92">
        <v>1.35</v>
      </c>
      <c r="B48" s="47" t="s">
        <v>531</v>
      </c>
      <c r="C48" s="45" t="s">
        <v>88</v>
      </c>
      <c r="D48" s="57">
        <v>1.35</v>
      </c>
      <c r="E48" s="55" t="s">
        <v>516</v>
      </c>
      <c r="F48" s="61">
        <v>130.21</v>
      </c>
      <c r="G48" s="62"/>
      <c r="H48" s="62"/>
      <c r="I48" s="63" t="s">
        <v>37</v>
      </c>
      <c r="J48" s="64">
        <f t="shared" si="0"/>
        <v>1</v>
      </c>
      <c r="K48" s="62" t="s">
        <v>38</v>
      </c>
      <c r="L48" s="62" t="s">
        <v>4</v>
      </c>
      <c r="M48" s="65"/>
      <c r="N48" s="62"/>
      <c r="O48" s="62"/>
      <c r="P48" s="66"/>
      <c r="Q48" s="62"/>
      <c r="R48" s="62"/>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7">
        <f t="shared" si="1"/>
        <v>176</v>
      </c>
      <c r="BB48" s="68">
        <f t="shared" si="2"/>
        <v>176</v>
      </c>
      <c r="BC48" s="69" t="str">
        <f t="shared" si="3"/>
        <v>INR  One Hundred &amp; Seventy Six  Only</v>
      </c>
      <c r="IA48" s="22">
        <v>1.35</v>
      </c>
      <c r="IB48" s="22" t="s">
        <v>531</v>
      </c>
      <c r="IC48" s="22" t="s">
        <v>88</v>
      </c>
      <c r="ID48" s="22">
        <v>1.35</v>
      </c>
      <c r="IE48" s="23" t="s">
        <v>516</v>
      </c>
      <c r="IF48" s="23"/>
      <c r="IG48" s="23"/>
      <c r="IH48" s="23"/>
      <c r="II48" s="23"/>
    </row>
    <row r="49" spans="1:243" s="22" customFormat="1" ht="63">
      <c r="A49" s="93">
        <v>1.36</v>
      </c>
      <c r="B49" s="47" t="s">
        <v>362</v>
      </c>
      <c r="C49" s="45" t="s">
        <v>89</v>
      </c>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3"/>
      <c r="IA49" s="22">
        <v>1.36</v>
      </c>
      <c r="IB49" s="22" t="s">
        <v>362</v>
      </c>
      <c r="IC49" s="22" t="s">
        <v>89</v>
      </c>
      <c r="IE49" s="23"/>
      <c r="IF49" s="23"/>
      <c r="IG49" s="23"/>
      <c r="IH49" s="23"/>
      <c r="II49" s="23"/>
    </row>
    <row r="50" spans="1:243" s="22" customFormat="1" ht="30">
      <c r="A50" s="92">
        <v>1.37</v>
      </c>
      <c r="B50" s="47" t="s">
        <v>363</v>
      </c>
      <c r="C50" s="45" t="s">
        <v>90</v>
      </c>
      <c r="D50" s="57">
        <v>123</v>
      </c>
      <c r="E50" s="55" t="s">
        <v>519</v>
      </c>
      <c r="F50" s="61">
        <v>158.7</v>
      </c>
      <c r="G50" s="62"/>
      <c r="H50" s="62"/>
      <c r="I50" s="63" t="s">
        <v>37</v>
      </c>
      <c r="J50" s="64">
        <f t="shared" si="0"/>
        <v>1</v>
      </c>
      <c r="K50" s="62" t="s">
        <v>38</v>
      </c>
      <c r="L50" s="62" t="s">
        <v>4</v>
      </c>
      <c r="M50" s="65"/>
      <c r="N50" s="62"/>
      <c r="O50" s="62"/>
      <c r="P50" s="66"/>
      <c r="Q50" s="62"/>
      <c r="R50" s="62"/>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7">
        <f t="shared" si="1"/>
        <v>19520</v>
      </c>
      <c r="BB50" s="68">
        <f t="shared" si="2"/>
        <v>19520</v>
      </c>
      <c r="BC50" s="69" t="str">
        <f t="shared" si="3"/>
        <v>INR  Nineteen Thousand Five Hundred &amp; Twenty  Only</v>
      </c>
      <c r="IA50" s="22">
        <v>1.37</v>
      </c>
      <c r="IB50" s="22" t="s">
        <v>363</v>
      </c>
      <c r="IC50" s="22" t="s">
        <v>90</v>
      </c>
      <c r="ID50" s="22">
        <v>123</v>
      </c>
      <c r="IE50" s="23" t="s">
        <v>519</v>
      </c>
      <c r="IF50" s="23"/>
      <c r="IG50" s="23"/>
      <c r="IH50" s="23"/>
      <c r="II50" s="23"/>
    </row>
    <row r="51" spans="1:243" s="22" customFormat="1" ht="78.75">
      <c r="A51" s="93">
        <v>1.38</v>
      </c>
      <c r="B51" s="47" t="s">
        <v>364</v>
      </c>
      <c r="C51" s="45" t="s">
        <v>91</v>
      </c>
      <c r="D51" s="57">
        <v>2</v>
      </c>
      <c r="E51" s="55" t="s">
        <v>516</v>
      </c>
      <c r="F51" s="61">
        <v>1301.8</v>
      </c>
      <c r="G51" s="62"/>
      <c r="H51" s="62"/>
      <c r="I51" s="63" t="s">
        <v>37</v>
      </c>
      <c r="J51" s="64">
        <f t="shared" si="0"/>
        <v>1</v>
      </c>
      <c r="K51" s="62" t="s">
        <v>38</v>
      </c>
      <c r="L51" s="62" t="s">
        <v>4</v>
      </c>
      <c r="M51" s="65"/>
      <c r="N51" s="62"/>
      <c r="O51" s="62"/>
      <c r="P51" s="66"/>
      <c r="Q51" s="62"/>
      <c r="R51" s="62"/>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7">
        <f t="shared" si="1"/>
        <v>2604</v>
      </c>
      <c r="BB51" s="68">
        <f t="shared" si="2"/>
        <v>2604</v>
      </c>
      <c r="BC51" s="69" t="str">
        <f t="shared" si="3"/>
        <v>INR  Two Thousand Six Hundred &amp; Four  Only</v>
      </c>
      <c r="IA51" s="22">
        <v>1.38</v>
      </c>
      <c r="IB51" s="22" t="s">
        <v>364</v>
      </c>
      <c r="IC51" s="22" t="s">
        <v>91</v>
      </c>
      <c r="ID51" s="22">
        <v>2</v>
      </c>
      <c r="IE51" s="23" t="s">
        <v>516</v>
      </c>
      <c r="IF51" s="23"/>
      <c r="IG51" s="23"/>
      <c r="IH51" s="23"/>
      <c r="II51" s="23"/>
    </row>
    <row r="52" spans="1:243" s="22" customFormat="1" ht="31.5">
      <c r="A52" s="92">
        <v>1.39</v>
      </c>
      <c r="B52" s="47" t="s">
        <v>365</v>
      </c>
      <c r="C52" s="45" t="s">
        <v>92</v>
      </c>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3"/>
      <c r="IA52" s="22">
        <v>1.39</v>
      </c>
      <c r="IB52" s="22" t="s">
        <v>365</v>
      </c>
      <c r="IC52" s="22" t="s">
        <v>92</v>
      </c>
      <c r="IE52" s="23"/>
      <c r="IF52" s="23"/>
      <c r="IG52" s="23"/>
      <c r="IH52" s="23"/>
      <c r="II52" s="23"/>
    </row>
    <row r="53" spans="1:243" s="22" customFormat="1" ht="30">
      <c r="A53" s="93">
        <v>1.4</v>
      </c>
      <c r="B53" s="47" t="s">
        <v>366</v>
      </c>
      <c r="C53" s="45" t="s">
        <v>93</v>
      </c>
      <c r="D53" s="56">
        <v>8</v>
      </c>
      <c r="E53" s="55" t="s">
        <v>518</v>
      </c>
      <c r="F53" s="61">
        <v>145.46</v>
      </c>
      <c r="G53" s="62"/>
      <c r="H53" s="62"/>
      <c r="I53" s="63" t="s">
        <v>37</v>
      </c>
      <c r="J53" s="64">
        <f t="shared" si="0"/>
        <v>1</v>
      </c>
      <c r="K53" s="62" t="s">
        <v>38</v>
      </c>
      <c r="L53" s="62" t="s">
        <v>4</v>
      </c>
      <c r="M53" s="65"/>
      <c r="N53" s="62"/>
      <c r="O53" s="62"/>
      <c r="P53" s="66"/>
      <c r="Q53" s="62"/>
      <c r="R53" s="62"/>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7">
        <f t="shared" si="1"/>
        <v>1164</v>
      </c>
      <c r="BB53" s="68">
        <f t="shared" si="2"/>
        <v>1164</v>
      </c>
      <c r="BC53" s="69" t="str">
        <f t="shared" si="3"/>
        <v>INR  One Thousand One Hundred &amp; Sixty Four  Only</v>
      </c>
      <c r="IA53" s="22">
        <v>1.4</v>
      </c>
      <c r="IB53" s="22" t="s">
        <v>366</v>
      </c>
      <c r="IC53" s="22" t="s">
        <v>93</v>
      </c>
      <c r="ID53" s="22">
        <v>8</v>
      </c>
      <c r="IE53" s="23" t="s">
        <v>518</v>
      </c>
      <c r="IF53" s="23"/>
      <c r="IG53" s="23"/>
      <c r="IH53" s="23"/>
      <c r="II53" s="23"/>
    </row>
    <row r="54" spans="1:243" s="22" customFormat="1" ht="47.25">
      <c r="A54" s="92">
        <v>1.41</v>
      </c>
      <c r="B54" s="47" t="s">
        <v>367</v>
      </c>
      <c r="C54" s="45" t="s">
        <v>94</v>
      </c>
      <c r="D54" s="81"/>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3"/>
      <c r="IA54" s="22">
        <v>1.41</v>
      </c>
      <c r="IB54" s="22" t="s">
        <v>367</v>
      </c>
      <c r="IC54" s="22" t="s">
        <v>94</v>
      </c>
      <c r="IE54" s="23"/>
      <c r="IF54" s="23"/>
      <c r="IG54" s="23"/>
      <c r="IH54" s="23"/>
      <c r="II54" s="23"/>
    </row>
    <row r="55" spans="1:243" s="22" customFormat="1" ht="15.75">
      <c r="A55" s="93">
        <v>1.42</v>
      </c>
      <c r="B55" s="47" t="s">
        <v>371</v>
      </c>
      <c r="C55" s="45" t="s">
        <v>95</v>
      </c>
      <c r="D55" s="57">
        <v>6</v>
      </c>
      <c r="E55" s="55" t="s">
        <v>518</v>
      </c>
      <c r="F55" s="61">
        <v>53.53</v>
      </c>
      <c r="G55" s="62"/>
      <c r="H55" s="62"/>
      <c r="I55" s="63" t="s">
        <v>37</v>
      </c>
      <c r="J55" s="64">
        <f t="shared" si="0"/>
        <v>1</v>
      </c>
      <c r="K55" s="62" t="s">
        <v>38</v>
      </c>
      <c r="L55" s="62" t="s">
        <v>4</v>
      </c>
      <c r="M55" s="65"/>
      <c r="N55" s="62"/>
      <c r="O55" s="62"/>
      <c r="P55" s="66"/>
      <c r="Q55" s="62"/>
      <c r="R55" s="62"/>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7">
        <f t="shared" si="1"/>
        <v>321</v>
      </c>
      <c r="BB55" s="68">
        <f t="shared" si="2"/>
        <v>321</v>
      </c>
      <c r="BC55" s="69" t="str">
        <f t="shared" si="3"/>
        <v>INR  Three Hundred &amp; Twenty One  Only</v>
      </c>
      <c r="IA55" s="22">
        <v>1.42</v>
      </c>
      <c r="IB55" s="22" t="s">
        <v>371</v>
      </c>
      <c r="IC55" s="22" t="s">
        <v>95</v>
      </c>
      <c r="ID55" s="22">
        <v>6</v>
      </c>
      <c r="IE55" s="23" t="s">
        <v>518</v>
      </c>
      <c r="IF55" s="23"/>
      <c r="IG55" s="23"/>
      <c r="IH55" s="23"/>
      <c r="II55" s="23"/>
    </row>
    <row r="56" spans="1:243" s="22" customFormat="1" ht="15.75">
      <c r="A56" s="92">
        <v>1.43</v>
      </c>
      <c r="B56" s="47" t="s">
        <v>372</v>
      </c>
      <c r="C56" s="45" t="s">
        <v>96</v>
      </c>
      <c r="D56" s="57">
        <v>17</v>
      </c>
      <c r="E56" s="55" t="s">
        <v>518</v>
      </c>
      <c r="F56" s="61">
        <v>46.51</v>
      </c>
      <c r="G56" s="62"/>
      <c r="H56" s="62"/>
      <c r="I56" s="63" t="s">
        <v>37</v>
      </c>
      <c r="J56" s="64">
        <f t="shared" si="0"/>
        <v>1</v>
      </c>
      <c r="K56" s="62" t="s">
        <v>38</v>
      </c>
      <c r="L56" s="62" t="s">
        <v>4</v>
      </c>
      <c r="M56" s="65"/>
      <c r="N56" s="62"/>
      <c r="O56" s="62"/>
      <c r="P56" s="66"/>
      <c r="Q56" s="62"/>
      <c r="R56" s="62"/>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7">
        <f t="shared" si="1"/>
        <v>791</v>
      </c>
      <c r="BB56" s="68">
        <f t="shared" si="2"/>
        <v>791</v>
      </c>
      <c r="BC56" s="69" t="str">
        <f t="shared" si="3"/>
        <v>INR  Seven Hundred &amp; Ninety One  Only</v>
      </c>
      <c r="IA56" s="22">
        <v>1.43</v>
      </c>
      <c r="IB56" s="22" t="s">
        <v>372</v>
      </c>
      <c r="IC56" s="22" t="s">
        <v>96</v>
      </c>
      <c r="ID56" s="22">
        <v>17</v>
      </c>
      <c r="IE56" s="23" t="s">
        <v>518</v>
      </c>
      <c r="IF56" s="23"/>
      <c r="IG56" s="23"/>
      <c r="IH56" s="23"/>
      <c r="II56" s="23"/>
    </row>
    <row r="57" spans="1:243" s="22" customFormat="1" ht="15.75">
      <c r="A57" s="93">
        <v>1.44</v>
      </c>
      <c r="B57" s="47" t="s">
        <v>373</v>
      </c>
      <c r="C57" s="45" t="s">
        <v>97</v>
      </c>
      <c r="D57" s="57">
        <v>8</v>
      </c>
      <c r="E57" s="55" t="s">
        <v>518</v>
      </c>
      <c r="F57" s="61">
        <v>34.28</v>
      </c>
      <c r="G57" s="62"/>
      <c r="H57" s="62"/>
      <c r="I57" s="63" t="s">
        <v>37</v>
      </c>
      <c r="J57" s="64">
        <f t="shared" si="0"/>
        <v>1</v>
      </c>
      <c r="K57" s="62" t="s">
        <v>38</v>
      </c>
      <c r="L57" s="62" t="s">
        <v>4</v>
      </c>
      <c r="M57" s="65"/>
      <c r="N57" s="62"/>
      <c r="O57" s="62"/>
      <c r="P57" s="66"/>
      <c r="Q57" s="62"/>
      <c r="R57" s="62"/>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7">
        <f t="shared" si="1"/>
        <v>274</v>
      </c>
      <c r="BB57" s="68">
        <f t="shared" si="2"/>
        <v>274</v>
      </c>
      <c r="BC57" s="69" t="str">
        <f t="shared" si="3"/>
        <v>INR  Two Hundred &amp; Seventy Four  Only</v>
      </c>
      <c r="IA57" s="22">
        <v>1.44</v>
      </c>
      <c r="IB57" s="22" t="s">
        <v>373</v>
      </c>
      <c r="IC57" s="22" t="s">
        <v>97</v>
      </c>
      <c r="ID57" s="22">
        <v>8</v>
      </c>
      <c r="IE57" s="23" t="s">
        <v>518</v>
      </c>
      <c r="IF57" s="23"/>
      <c r="IG57" s="23"/>
      <c r="IH57" s="23"/>
      <c r="II57" s="23"/>
    </row>
    <row r="58" spans="1:243" s="22" customFormat="1" ht="47.25">
      <c r="A58" s="92">
        <v>1.45</v>
      </c>
      <c r="B58" s="47" t="s">
        <v>368</v>
      </c>
      <c r="C58" s="45" t="s">
        <v>98</v>
      </c>
      <c r="D58" s="81"/>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3"/>
      <c r="IA58" s="22">
        <v>1.45</v>
      </c>
      <c r="IB58" s="22" t="s">
        <v>368</v>
      </c>
      <c r="IC58" s="22" t="s">
        <v>98</v>
      </c>
      <c r="IE58" s="23"/>
      <c r="IF58" s="23"/>
      <c r="IG58" s="23"/>
      <c r="IH58" s="23"/>
      <c r="II58" s="23"/>
    </row>
    <row r="59" spans="1:243" s="22" customFormat="1" ht="15.75">
      <c r="A59" s="93">
        <v>1.46</v>
      </c>
      <c r="B59" s="47" t="s">
        <v>369</v>
      </c>
      <c r="C59" s="45" t="s">
        <v>99</v>
      </c>
      <c r="D59" s="57">
        <v>16</v>
      </c>
      <c r="E59" s="55" t="s">
        <v>518</v>
      </c>
      <c r="F59" s="61">
        <v>30.86</v>
      </c>
      <c r="G59" s="62"/>
      <c r="H59" s="62"/>
      <c r="I59" s="63" t="s">
        <v>37</v>
      </c>
      <c r="J59" s="64">
        <f t="shared" si="0"/>
        <v>1</v>
      </c>
      <c r="K59" s="62" t="s">
        <v>38</v>
      </c>
      <c r="L59" s="62" t="s">
        <v>4</v>
      </c>
      <c r="M59" s="65"/>
      <c r="N59" s="62"/>
      <c r="O59" s="62"/>
      <c r="P59" s="66"/>
      <c r="Q59" s="62"/>
      <c r="R59" s="62"/>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7">
        <f t="shared" si="1"/>
        <v>494</v>
      </c>
      <c r="BB59" s="68">
        <f t="shared" si="2"/>
        <v>494</v>
      </c>
      <c r="BC59" s="69" t="str">
        <f t="shared" si="3"/>
        <v>INR  Four Hundred &amp; Ninety Four  Only</v>
      </c>
      <c r="IA59" s="22">
        <v>1.46</v>
      </c>
      <c r="IB59" s="22" t="s">
        <v>369</v>
      </c>
      <c r="IC59" s="22" t="s">
        <v>99</v>
      </c>
      <c r="ID59" s="22">
        <v>16</v>
      </c>
      <c r="IE59" s="23" t="s">
        <v>518</v>
      </c>
      <c r="IF59" s="23"/>
      <c r="IG59" s="23"/>
      <c r="IH59" s="23"/>
      <c r="II59" s="23"/>
    </row>
    <row r="60" spans="1:243" s="22" customFormat="1" ht="15.75">
      <c r="A60" s="92">
        <v>1.47</v>
      </c>
      <c r="B60" s="47" t="s">
        <v>370</v>
      </c>
      <c r="C60" s="45" t="s">
        <v>100</v>
      </c>
      <c r="D60" s="57">
        <v>13</v>
      </c>
      <c r="E60" s="55" t="s">
        <v>518</v>
      </c>
      <c r="F60" s="61">
        <v>24.77</v>
      </c>
      <c r="G60" s="62"/>
      <c r="H60" s="62"/>
      <c r="I60" s="63" t="s">
        <v>37</v>
      </c>
      <c r="J60" s="64">
        <f t="shared" si="0"/>
        <v>1</v>
      </c>
      <c r="K60" s="62" t="s">
        <v>38</v>
      </c>
      <c r="L60" s="62" t="s">
        <v>4</v>
      </c>
      <c r="M60" s="65"/>
      <c r="N60" s="62"/>
      <c r="O60" s="62"/>
      <c r="P60" s="66"/>
      <c r="Q60" s="62"/>
      <c r="R60" s="62"/>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7">
        <f t="shared" si="1"/>
        <v>322</v>
      </c>
      <c r="BB60" s="68">
        <f t="shared" si="2"/>
        <v>322</v>
      </c>
      <c r="BC60" s="69" t="str">
        <f t="shared" si="3"/>
        <v>INR  Three Hundred &amp; Twenty Two  Only</v>
      </c>
      <c r="IA60" s="22">
        <v>1.47</v>
      </c>
      <c r="IB60" s="22" t="s">
        <v>370</v>
      </c>
      <c r="IC60" s="22" t="s">
        <v>100</v>
      </c>
      <c r="ID60" s="22">
        <v>13</v>
      </c>
      <c r="IE60" s="23" t="s">
        <v>518</v>
      </c>
      <c r="IF60" s="23"/>
      <c r="IG60" s="23"/>
      <c r="IH60" s="23"/>
      <c r="II60" s="23"/>
    </row>
    <row r="61" spans="1:243" s="22" customFormat="1" ht="94.5">
      <c r="A61" s="93">
        <v>1.48</v>
      </c>
      <c r="B61" s="47" t="s">
        <v>532</v>
      </c>
      <c r="C61" s="45" t="s">
        <v>101</v>
      </c>
      <c r="D61" s="57">
        <v>3</v>
      </c>
      <c r="E61" s="55" t="s">
        <v>518</v>
      </c>
      <c r="F61" s="61">
        <v>750.81</v>
      </c>
      <c r="G61" s="62"/>
      <c r="H61" s="62"/>
      <c r="I61" s="63" t="s">
        <v>37</v>
      </c>
      <c r="J61" s="64">
        <f t="shared" si="0"/>
        <v>1</v>
      </c>
      <c r="K61" s="62" t="s">
        <v>38</v>
      </c>
      <c r="L61" s="62" t="s">
        <v>4</v>
      </c>
      <c r="M61" s="65"/>
      <c r="N61" s="62"/>
      <c r="O61" s="62"/>
      <c r="P61" s="66"/>
      <c r="Q61" s="62"/>
      <c r="R61" s="62"/>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7">
        <f t="shared" si="1"/>
        <v>2252</v>
      </c>
      <c r="BB61" s="68">
        <f t="shared" si="2"/>
        <v>2252</v>
      </c>
      <c r="BC61" s="69" t="str">
        <f t="shared" si="3"/>
        <v>INR  Two Thousand Two Hundred &amp; Fifty Two  Only</v>
      </c>
      <c r="IA61" s="22">
        <v>1.48</v>
      </c>
      <c r="IB61" s="22" t="s">
        <v>532</v>
      </c>
      <c r="IC61" s="22" t="s">
        <v>101</v>
      </c>
      <c r="ID61" s="22">
        <v>3</v>
      </c>
      <c r="IE61" s="23" t="s">
        <v>518</v>
      </c>
      <c r="IF61" s="23"/>
      <c r="IG61" s="23"/>
      <c r="IH61" s="23"/>
      <c r="II61" s="23"/>
    </row>
    <row r="62" spans="1:243" s="22" customFormat="1" ht="63">
      <c r="A62" s="92">
        <v>1.49</v>
      </c>
      <c r="B62" s="47" t="s">
        <v>375</v>
      </c>
      <c r="C62" s="45" t="s">
        <v>102</v>
      </c>
      <c r="D62" s="81"/>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3"/>
      <c r="IA62" s="22">
        <v>1.49</v>
      </c>
      <c r="IB62" s="22" t="s">
        <v>375</v>
      </c>
      <c r="IC62" s="22" t="s">
        <v>102</v>
      </c>
      <c r="IE62" s="23"/>
      <c r="IF62" s="23"/>
      <c r="IG62" s="23"/>
      <c r="IH62" s="23"/>
      <c r="II62" s="23"/>
    </row>
    <row r="63" spans="1:243" s="22" customFormat="1" ht="15.75">
      <c r="A63" s="93">
        <v>1.5</v>
      </c>
      <c r="B63" s="46" t="s">
        <v>366</v>
      </c>
      <c r="C63" s="45" t="s">
        <v>103</v>
      </c>
      <c r="D63" s="56">
        <v>3</v>
      </c>
      <c r="E63" s="55" t="s">
        <v>518</v>
      </c>
      <c r="F63" s="61">
        <v>205.96</v>
      </c>
      <c r="G63" s="62"/>
      <c r="H63" s="62"/>
      <c r="I63" s="63" t="s">
        <v>37</v>
      </c>
      <c r="J63" s="64">
        <f t="shared" si="0"/>
        <v>1</v>
      </c>
      <c r="K63" s="62" t="s">
        <v>38</v>
      </c>
      <c r="L63" s="62" t="s">
        <v>4</v>
      </c>
      <c r="M63" s="65"/>
      <c r="N63" s="62"/>
      <c r="O63" s="62"/>
      <c r="P63" s="66"/>
      <c r="Q63" s="62"/>
      <c r="R63" s="62"/>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7">
        <f t="shared" si="1"/>
        <v>618</v>
      </c>
      <c r="BB63" s="68">
        <f t="shared" si="2"/>
        <v>618</v>
      </c>
      <c r="BC63" s="69" t="str">
        <f t="shared" si="3"/>
        <v>INR  Six Hundred &amp; Eighteen  Only</v>
      </c>
      <c r="IA63" s="22">
        <v>1.5</v>
      </c>
      <c r="IB63" s="22" t="s">
        <v>366</v>
      </c>
      <c r="IC63" s="22" t="s">
        <v>103</v>
      </c>
      <c r="ID63" s="22">
        <v>3</v>
      </c>
      <c r="IE63" s="23" t="s">
        <v>518</v>
      </c>
      <c r="IF63" s="23"/>
      <c r="IG63" s="23"/>
      <c r="IH63" s="23"/>
      <c r="II63" s="23"/>
    </row>
    <row r="64" spans="1:243" s="22" customFormat="1" ht="63" customHeight="1">
      <c r="A64" s="92">
        <v>1.51</v>
      </c>
      <c r="B64" s="47" t="s">
        <v>376</v>
      </c>
      <c r="C64" s="45" t="s">
        <v>104</v>
      </c>
      <c r="D64" s="81"/>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3"/>
      <c r="IA64" s="22">
        <v>1.51</v>
      </c>
      <c r="IB64" s="22" t="s">
        <v>376</v>
      </c>
      <c r="IC64" s="22" t="s">
        <v>104</v>
      </c>
      <c r="IE64" s="23"/>
      <c r="IF64" s="23"/>
      <c r="IG64" s="23"/>
      <c r="IH64" s="23"/>
      <c r="II64" s="23"/>
    </row>
    <row r="65" spans="1:243" s="22" customFormat="1" ht="15.75">
      <c r="A65" s="93">
        <v>1.52</v>
      </c>
      <c r="B65" s="46" t="s">
        <v>371</v>
      </c>
      <c r="C65" s="45" t="s">
        <v>105</v>
      </c>
      <c r="D65" s="57">
        <v>2</v>
      </c>
      <c r="E65" s="55" t="s">
        <v>518</v>
      </c>
      <c r="F65" s="61">
        <v>79.61</v>
      </c>
      <c r="G65" s="62"/>
      <c r="H65" s="62"/>
      <c r="I65" s="63" t="s">
        <v>37</v>
      </c>
      <c r="J65" s="64">
        <f t="shared" si="0"/>
        <v>1</v>
      </c>
      <c r="K65" s="62" t="s">
        <v>38</v>
      </c>
      <c r="L65" s="62" t="s">
        <v>4</v>
      </c>
      <c r="M65" s="65"/>
      <c r="N65" s="62"/>
      <c r="O65" s="62"/>
      <c r="P65" s="66"/>
      <c r="Q65" s="62"/>
      <c r="R65" s="62"/>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7">
        <f t="shared" si="1"/>
        <v>159</v>
      </c>
      <c r="BB65" s="68">
        <f t="shared" si="2"/>
        <v>159</v>
      </c>
      <c r="BC65" s="69" t="str">
        <f t="shared" si="3"/>
        <v>INR  One Hundred &amp; Fifty Nine  Only</v>
      </c>
      <c r="IA65" s="22">
        <v>1.52</v>
      </c>
      <c r="IB65" s="22" t="s">
        <v>371</v>
      </c>
      <c r="IC65" s="22" t="s">
        <v>105</v>
      </c>
      <c r="ID65" s="22">
        <v>2</v>
      </c>
      <c r="IE65" s="23" t="s">
        <v>518</v>
      </c>
      <c r="IF65" s="23"/>
      <c r="IG65" s="23"/>
      <c r="IH65" s="23"/>
      <c r="II65" s="23"/>
    </row>
    <row r="66" spans="1:243" s="22" customFormat="1" ht="30">
      <c r="A66" s="92">
        <v>1.53</v>
      </c>
      <c r="B66" s="50" t="s">
        <v>372</v>
      </c>
      <c r="C66" s="45" t="s">
        <v>106</v>
      </c>
      <c r="D66" s="57">
        <v>18</v>
      </c>
      <c r="E66" s="55" t="s">
        <v>518</v>
      </c>
      <c r="F66" s="61">
        <v>66.24</v>
      </c>
      <c r="G66" s="62"/>
      <c r="H66" s="62"/>
      <c r="I66" s="63" t="s">
        <v>37</v>
      </c>
      <c r="J66" s="64">
        <f t="shared" si="0"/>
        <v>1</v>
      </c>
      <c r="K66" s="62" t="s">
        <v>38</v>
      </c>
      <c r="L66" s="62" t="s">
        <v>4</v>
      </c>
      <c r="M66" s="65"/>
      <c r="N66" s="62"/>
      <c r="O66" s="62"/>
      <c r="P66" s="66"/>
      <c r="Q66" s="62"/>
      <c r="R66" s="62"/>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7">
        <f t="shared" si="1"/>
        <v>1192</v>
      </c>
      <c r="BB66" s="68">
        <f t="shared" si="2"/>
        <v>1192</v>
      </c>
      <c r="BC66" s="69" t="str">
        <f t="shared" si="3"/>
        <v>INR  One Thousand One Hundred &amp; Ninety Two  Only</v>
      </c>
      <c r="IA66" s="22">
        <v>1.53</v>
      </c>
      <c r="IB66" s="22" t="s">
        <v>372</v>
      </c>
      <c r="IC66" s="22" t="s">
        <v>106</v>
      </c>
      <c r="ID66" s="22">
        <v>18</v>
      </c>
      <c r="IE66" s="23" t="s">
        <v>518</v>
      </c>
      <c r="IF66" s="23"/>
      <c r="IG66" s="23"/>
      <c r="IH66" s="23"/>
      <c r="II66" s="23"/>
    </row>
    <row r="67" spans="1:243" s="22" customFormat="1" ht="15.75">
      <c r="A67" s="93">
        <v>1.54</v>
      </c>
      <c r="B67" s="50" t="s">
        <v>373</v>
      </c>
      <c r="C67" s="45" t="s">
        <v>107</v>
      </c>
      <c r="D67" s="57">
        <v>4</v>
      </c>
      <c r="E67" s="55" t="s">
        <v>518</v>
      </c>
      <c r="F67" s="61">
        <v>51.42</v>
      </c>
      <c r="G67" s="62"/>
      <c r="H67" s="62"/>
      <c r="I67" s="63" t="s">
        <v>37</v>
      </c>
      <c r="J67" s="64">
        <f t="shared" si="0"/>
        <v>1</v>
      </c>
      <c r="K67" s="62" t="s">
        <v>38</v>
      </c>
      <c r="L67" s="62" t="s">
        <v>4</v>
      </c>
      <c r="M67" s="65"/>
      <c r="N67" s="62"/>
      <c r="O67" s="62"/>
      <c r="P67" s="66"/>
      <c r="Q67" s="62"/>
      <c r="R67" s="62"/>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7">
        <f t="shared" si="1"/>
        <v>206</v>
      </c>
      <c r="BB67" s="68">
        <f t="shared" si="2"/>
        <v>206</v>
      </c>
      <c r="BC67" s="69" t="str">
        <f t="shared" si="3"/>
        <v>INR  Two Hundred &amp; Six  Only</v>
      </c>
      <c r="IA67" s="22">
        <v>1.54</v>
      </c>
      <c r="IB67" s="22" t="s">
        <v>373</v>
      </c>
      <c r="IC67" s="22" t="s">
        <v>107</v>
      </c>
      <c r="ID67" s="22">
        <v>4</v>
      </c>
      <c r="IE67" s="23" t="s">
        <v>518</v>
      </c>
      <c r="IF67" s="23"/>
      <c r="IG67" s="23"/>
      <c r="IH67" s="23"/>
      <c r="II67" s="23"/>
    </row>
    <row r="68" spans="1:243" s="22" customFormat="1" ht="63">
      <c r="A68" s="92">
        <v>1.55</v>
      </c>
      <c r="B68" s="50" t="s">
        <v>377</v>
      </c>
      <c r="C68" s="45" t="s">
        <v>108</v>
      </c>
      <c r="D68" s="81"/>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3"/>
      <c r="IA68" s="22">
        <v>1.55</v>
      </c>
      <c r="IB68" s="22" t="s">
        <v>377</v>
      </c>
      <c r="IC68" s="22" t="s">
        <v>108</v>
      </c>
      <c r="IE68" s="23"/>
      <c r="IF68" s="23"/>
      <c r="IG68" s="23"/>
      <c r="IH68" s="23"/>
      <c r="II68" s="23"/>
    </row>
    <row r="69" spans="1:243" s="22" customFormat="1" ht="15.75">
      <c r="A69" s="93">
        <v>1.56</v>
      </c>
      <c r="B69" s="47" t="s">
        <v>369</v>
      </c>
      <c r="C69" s="45" t="s">
        <v>109</v>
      </c>
      <c r="D69" s="56">
        <v>2</v>
      </c>
      <c r="E69" s="55" t="s">
        <v>518</v>
      </c>
      <c r="F69" s="61">
        <v>52.65</v>
      </c>
      <c r="G69" s="62"/>
      <c r="H69" s="62"/>
      <c r="I69" s="63" t="s">
        <v>37</v>
      </c>
      <c r="J69" s="64">
        <f t="shared" si="0"/>
        <v>1</v>
      </c>
      <c r="K69" s="62" t="s">
        <v>38</v>
      </c>
      <c r="L69" s="62" t="s">
        <v>4</v>
      </c>
      <c r="M69" s="65"/>
      <c r="N69" s="62"/>
      <c r="O69" s="62"/>
      <c r="P69" s="66"/>
      <c r="Q69" s="62"/>
      <c r="R69" s="62"/>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7">
        <f t="shared" si="1"/>
        <v>105</v>
      </c>
      <c r="BB69" s="68">
        <f t="shared" si="2"/>
        <v>105</v>
      </c>
      <c r="BC69" s="69" t="str">
        <f t="shared" si="3"/>
        <v>INR  One Hundred &amp; Five  Only</v>
      </c>
      <c r="IA69" s="22">
        <v>1.56</v>
      </c>
      <c r="IB69" s="22" t="s">
        <v>369</v>
      </c>
      <c r="IC69" s="22" t="s">
        <v>109</v>
      </c>
      <c r="ID69" s="22">
        <v>2</v>
      </c>
      <c r="IE69" s="23" t="s">
        <v>518</v>
      </c>
      <c r="IF69" s="23"/>
      <c r="IG69" s="23"/>
      <c r="IH69" s="23"/>
      <c r="II69" s="23"/>
    </row>
    <row r="70" spans="1:243" s="22" customFormat="1" ht="15.75">
      <c r="A70" s="92">
        <v>1.57</v>
      </c>
      <c r="B70" s="46" t="s">
        <v>370</v>
      </c>
      <c r="C70" s="45" t="s">
        <v>110</v>
      </c>
      <c r="D70" s="57">
        <v>20</v>
      </c>
      <c r="E70" s="55" t="s">
        <v>518</v>
      </c>
      <c r="F70" s="61">
        <v>46.69</v>
      </c>
      <c r="G70" s="62"/>
      <c r="H70" s="62"/>
      <c r="I70" s="63" t="s">
        <v>37</v>
      </c>
      <c r="J70" s="64">
        <f t="shared" si="0"/>
        <v>1</v>
      </c>
      <c r="K70" s="62" t="s">
        <v>38</v>
      </c>
      <c r="L70" s="62" t="s">
        <v>4</v>
      </c>
      <c r="M70" s="65"/>
      <c r="N70" s="62"/>
      <c r="O70" s="62"/>
      <c r="P70" s="66"/>
      <c r="Q70" s="62"/>
      <c r="R70" s="62"/>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7">
        <f t="shared" si="1"/>
        <v>934</v>
      </c>
      <c r="BB70" s="68">
        <f t="shared" si="2"/>
        <v>934</v>
      </c>
      <c r="BC70" s="69" t="str">
        <f t="shared" si="3"/>
        <v>INR  Nine Hundred &amp; Thirty Four  Only</v>
      </c>
      <c r="IA70" s="22">
        <v>1.57</v>
      </c>
      <c r="IB70" s="22" t="s">
        <v>370</v>
      </c>
      <c r="IC70" s="22" t="s">
        <v>110</v>
      </c>
      <c r="ID70" s="22">
        <v>20</v>
      </c>
      <c r="IE70" s="23" t="s">
        <v>518</v>
      </c>
      <c r="IF70" s="23"/>
      <c r="IG70" s="23"/>
      <c r="IH70" s="23"/>
      <c r="II70" s="23"/>
    </row>
    <row r="71" spans="1:243" s="22" customFormat="1" ht="63">
      <c r="A71" s="93">
        <v>1.58</v>
      </c>
      <c r="B71" s="50" t="s">
        <v>378</v>
      </c>
      <c r="C71" s="45" t="s">
        <v>111</v>
      </c>
      <c r="D71" s="81"/>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3"/>
      <c r="IA71" s="22">
        <v>1.58</v>
      </c>
      <c r="IB71" s="22" t="s">
        <v>378</v>
      </c>
      <c r="IC71" s="22" t="s">
        <v>111</v>
      </c>
      <c r="IE71" s="23"/>
      <c r="IF71" s="23"/>
      <c r="IG71" s="23"/>
      <c r="IH71" s="23"/>
      <c r="II71" s="23"/>
    </row>
    <row r="72" spans="1:243" s="22" customFormat="1" ht="15.75">
      <c r="A72" s="92">
        <v>1.59</v>
      </c>
      <c r="B72" s="50" t="s">
        <v>379</v>
      </c>
      <c r="C72" s="45" t="s">
        <v>112</v>
      </c>
      <c r="D72" s="57">
        <v>18</v>
      </c>
      <c r="E72" s="55" t="s">
        <v>518</v>
      </c>
      <c r="F72" s="61">
        <v>54.58</v>
      </c>
      <c r="G72" s="62"/>
      <c r="H72" s="62"/>
      <c r="I72" s="63" t="s">
        <v>37</v>
      </c>
      <c r="J72" s="64">
        <f t="shared" si="0"/>
        <v>1</v>
      </c>
      <c r="K72" s="62" t="s">
        <v>38</v>
      </c>
      <c r="L72" s="62" t="s">
        <v>4</v>
      </c>
      <c r="M72" s="65"/>
      <c r="N72" s="62"/>
      <c r="O72" s="62"/>
      <c r="P72" s="66"/>
      <c r="Q72" s="62"/>
      <c r="R72" s="62"/>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7">
        <f t="shared" si="1"/>
        <v>982</v>
      </c>
      <c r="BB72" s="68">
        <f t="shared" si="2"/>
        <v>982</v>
      </c>
      <c r="BC72" s="69" t="str">
        <f t="shared" si="3"/>
        <v>INR  Nine Hundred &amp; Eighty Two  Only</v>
      </c>
      <c r="IA72" s="22">
        <v>1.59</v>
      </c>
      <c r="IB72" s="22" t="s">
        <v>379</v>
      </c>
      <c r="IC72" s="22" t="s">
        <v>112</v>
      </c>
      <c r="ID72" s="22">
        <v>18</v>
      </c>
      <c r="IE72" s="23" t="s">
        <v>518</v>
      </c>
      <c r="IF72" s="23"/>
      <c r="IG72" s="23"/>
      <c r="IH72" s="23"/>
      <c r="II72" s="23"/>
    </row>
    <row r="73" spans="1:243" s="22" customFormat="1" ht="173.25">
      <c r="A73" s="93">
        <v>1.6</v>
      </c>
      <c r="B73" s="50" t="s">
        <v>533</v>
      </c>
      <c r="C73" s="45" t="s">
        <v>113</v>
      </c>
      <c r="D73" s="81"/>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3"/>
      <c r="IA73" s="22">
        <v>1.6</v>
      </c>
      <c r="IB73" s="22" t="s">
        <v>533</v>
      </c>
      <c r="IC73" s="22" t="s">
        <v>113</v>
      </c>
      <c r="IE73" s="23"/>
      <c r="IF73" s="23"/>
      <c r="IG73" s="23"/>
      <c r="IH73" s="23"/>
      <c r="II73" s="23"/>
    </row>
    <row r="74" spans="1:243" s="22" customFormat="1" ht="15.75">
      <c r="A74" s="92">
        <v>1.61</v>
      </c>
      <c r="B74" s="47" t="s">
        <v>534</v>
      </c>
      <c r="C74" s="45" t="s">
        <v>114</v>
      </c>
      <c r="D74" s="57">
        <v>20</v>
      </c>
      <c r="E74" s="55" t="s">
        <v>517</v>
      </c>
      <c r="F74" s="61">
        <v>203.9</v>
      </c>
      <c r="G74" s="62"/>
      <c r="H74" s="62"/>
      <c r="I74" s="63" t="s">
        <v>37</v>
      </c>
      <c r="J74" s="64">
        <f>IF(I74="Less(-)",-1,1)</f>
        <v>1</v>
      </c>
      <c r="K74" s="62" t="s">
        <v>38</v>
      </c>
      <c r="L74" s="62" t="s">
        <v>4</v>
      </c>
      <c r="M74" s="65"/>
      <c r="N74" s="62"/>
      <c r="O74" s="62"/>
      <c r="P74" s="66"/>
      <c r="Q74" s="62"/>
      <c r="R74" s="62"/>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7">
        <f>ROUND(total_amount_ba($B$2,$D$2,D74,F74,J74,K74,M74),0)</f>
        <v>4078</v>
      </c>
      <c r="BB74" s="68">
        <f>BA74+SUM(N74:AZ74)</f>
        <v>4078</v>
      </c>
      <c r="BC74" s="69" t="str">
        <f>SpellNumber(L74,BB74)</f>
        <v>INR  Four Thousand  &amp;Seventy Eight  Only</v>
      </c>
      <c r="IA74" s="22">
        <v>1.61</v>
      </c>
      <c r="IB74" s="22" t="s">
        <v>534</v>
      </c>
      <c r="IC74" s="22" t="s">
        <v>114</v>
      </c>
      <c r="ID74" s="22">
        <v>20</v>
      </c>
      <c r="IE74" s="23" t="s">
        <v>517</v>
      </c>
      <c r="IF74" s="23"/>
      <c r="IG74" s="23"/>
      <c r="IH74" s="23"/>
      <c r="II74" s="23"/>
    </row>
    <row r="75" spans="1:243" s="22" customFormat="1" ht="15.75">
      <c r="A75" s="93">
        <v>1.62</v>
      </c>
      <c r="B75" s="47" t="s">
        <v>380</v>
      </c>
      <c r="C75" s="45" t="s">
        <v>115</v>
      </c>
      <c r="D75" s="81"/>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3"/>
      <c r="IA75" s="22">
        <v>1.62</v>
      </c>
      <c r="IB75" s="22" t="s">
        <v>380</v>
      </c>
      <c r="IC75" s="22" t="s">
        <v>115</v>
      </c>
      <c r="IE75" s="23"/>
      <c r="IF75" s="23"/>
      <c r="IG75" s="23"/>
      <c r="IH75" s="23"/>
      <c r="II75" s="23"/>
    </row>
    <row r="76" spans="1:243" s="22" customFormat="1" ht="283.5" customHeight="1">
      <c r="A76" s="92">
        <v>1.63</v>
      </c>
      <c r="B76" s="47" t="s">
        <v>381</v>
      </c>
      <c r="C76" s="45" t="s">
        <v>116</v>
      </c>
      <c r="D76" s="56">
        <v>5.4</v>
      </c>
      <c r="E76" s="55" t="s">
        <v>516</v>
      </c>
      <c r="F76" s="61">
        <v>1570.06</v>
      </c>
      <c r="G76" s="62"/>
      <c r="H76" s="62"/>
      <c r="I76" s="63" t="s">
        <v>37</v>
      </c>
      <c r="J76" s="64">
        <f>IF(I76="Less(-)",-1,1)</f>
        <v>1</v>
      </c>
      <c r="K76" s="62" t="s">
        <v>38</v>
      </c>
      <c r="L76" s="62" t="s">
        <v>4</v>
      </c>
      <c r="M76" s="65"/>
      <c r="N76" s="62"/>
      <c r="O76" s="62"/>
      <c r="P76" s="66"/>
      <c r="Q76" s="62"/>
      <c r="R76" s="62"/>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7">
        <f>ROUND(total_amount_ba($B$2,$D$2,D76,F76,J76,K76,M76),0)</f>
        <v>8478</v>
      </c>
      <c r="BB76" s="68">
        <f>BA76+SUM(N76:AZ76)</f>
        <v>8478</v>
      </c>
      <c r="BC76" s="69" t="str">
        <f>SpellNumber(L76,BB76)</f>
        <v>INR  Eight Thousand Four Hundred &amp; Seventy Eight  Only</v>
      </c>
      <c r="IA76" s="22">
        <v>1.63</v>
      </c>
      <c r="IB76" s="22" t="s">
        <v>381</v>
      </c>
      <c r="IC76" s="22" t="s">
        <v>116</v>
      </c>
      <c r="ID76" s="22">
        <v>5.4</v>
      </c>
      <c r="IE76" s="23" t="s">
        <v>516</v>
      </c>
      <c r="IF76" s="23"/>
      <c r="IG76" s="23"/>
      <c r="IH76" s="23"/>
      <c r="II76" s="23"/>
    </row>
    <row r="77" spans="1:243" s="22" customFormat="1" ht="78.75">
      <c r="A77" s="93">
        <v>1.64</v>
      </c>
      <c r="B77" s="47" t="s">
        <v>382</v>
      </c>
      <c r="C77" s="45" t="s">
        <v>117</v>
      </c>
      <c r="D77" s="81"/>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3"/>
      <c r="IA77" s="22">
        <v>1.64</v>
      </c>
      <c r="IB77" s="22" t="s">
        <v>382</v>
      </c>
      <c r="IC77" s="22" t="s">
        <v>117</v>
      </c>
      <c r="IE77" s="23"/>
      <c r="IF77" s="23"/>
      <c r="IG77" s="23"/>
      <c r="IH77" s="23"/>
      <c r="II77" s="23"/>
    </row>
    <row r="78" spans="1:243" s="22" customFormat="1" ht="15.75">
      <c r="A78" s="92">
        <v>1.65</v>
      </c>
      <c r="B78" s="47" t="s">
        <v>383</v>
      </c>
      <c r="C78" s="45" t="s">
        <v>118</v>
      </c>
      <c r="D78" s="81"/>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3"/>
      <c r="IA78" s="22">
        <v>1.65</v>
      </c>
      <c r="IB78" s="22" t="s">
        <v>383</v>
      </c>
      <c r="IC78" s="22" t="s">
        <v>118</v>
      </c>
      <c r="IE78" s="23"/>
      <c r="IF78" s="23"/>
      <c r="IG78" s="23"/>
      <c r="IH78" s="23"/>
      <c r="II78" s="23"/>
    </row>
    <row r="79" spans="1:243" s="22" customFormat="1" ht="31.5">
      <c r="A79" s="93">
        <v>1.66</v>
      </c>
      <c r="B79" s="47" t="s">
        <v>384</v>
      </c>
      <c r="C79" s="45" t="s">
        <v>119</v>
      </c>
      <c r="D79" s="81"/>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3"/>
      <c r="IA79" s="22">
        <v>1.66</v>
      </c>
      <c r="IB79" s="22" t="s">
        <v>384</v>
      </c>
      <c r="IC79" s="22" t="s">
        <v>119</v>
      </c>
      <c r="IE79" s="23"/>
      <c r="IF79" s="23"/>
      <c r="IG79" s="23"/>
      <c r="IH79" s="23"/>
      <c r="II79" s="23"/>
    </row>
    <row r="80" spans="1:243" s="22" customFormat="1" ht="15.75">
      <c r="A80" s="92">
        <v>1.67</v>
      </c>
      <c r="B80" s="47" t="s">
        <v>360</v>
      </c>
      <c r="C80" s="45" t="s">
        <v>120</v>
      </c>
      <c r="D80" s="57">
        <v>5.6</v>
      </c>
      <c r="E80" s="55" t="s">
        <v>516</v>
      </c>
      <c r="F80" s="61">
        <v>3932.18</v>
      </c>
      <c r="G80" s="62"/>
      <c r="H80" s="62"/>
      <c r="I80" s="63" t="s">
        <v>37</v>
      </c>
      <c r="J80" s="64">
        <f>IF(I80="Less(-)",-1,1)</f>
        <v>1</v>
      </c>
      <c r="K80" s="62" t="s">
        <v>38</v>
      </c>
      <c r="L80" s="62" t="s">
        <v>4</v>
      </c>
      <c r="M80" s="65"/>
      <c r="N80" s="62"/>
      <c r="O80" s="62"/>
      <c r="P80" s="66"/>
      <c r="Q80" s="62"/>
      <c r="R80" s="62"/>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7">
        <f>ROUND(total_amount_ba($B$2,$D$2,D80,F80,J80,K80,M80),0)</f>
        <v>22020</v>
      </c>
      <c r="BB80" s="68">
        <f>BA80+SUM(N80:AZ80)</f>
        <v>22020</v>
      </c>
      <c r="BC80" s="69" t="str">
        <f>SpellNumber(L80,BB80)</f>
        <v>INR  Twenty Two Thousand  &amp;Twenty  Only</v>
      </c>
      <c r="IA80" s="22">
        <v>1.67</v>
      </c>
      <c r="IB80" s="22" t="s">
        <v>360</v>
      </c>
      <c r="IC80" s="22" t="s">
        <v>120</v>
      </c>
      <c r="ID80" s="22">
        <v>5.6</v>
      </c>
      <c r="IE80" s="23" t="s">
        <v>516</v>
      </c>
      <c r="IF80" s="23"/>
      <c r="IG80" s="23"/>
      <c r="IH80" s="23"/>
      <c r="II80" s="23"/>
    </row>
    <row r="81" spans="1:243" s="22" customFormat="1" ht="15.75">
      <c r="A81" s="93">
        <v>1.68</v>
      </c>
      <c r="B81" s="51" t="s">
        <v>385</v>
      </c>
      <c r="C81" s="45" t="s">
        <v>121</v>
      </c>
      <c r="D81" s="81"/>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3"/>
      <c r="IA81" s="22">
        <v>1.68</v>
      </c>
      <c r="IB81" s="22" t="s">
        <v>385</v>
      </c>
      <c r="IC81" s="22" t="s">
        <v>121</v>
      </c>
      <c r="IE81" s="23"/>
      <c r="IF81" s="23"/>
      <c r="IG81" s="23"/>
      <c r="IH81" s="23"/>
      <c r="II81" s="23"/>
    </row>
    <row r="82" spans="1:243" s="22" customFormat="1" ht="63">
      <c r="A82" s="92">
        <v>1.69</v>
      </c>
      <c r="B82" s="47" t="s">
        <v>386</v>
      </c>
      <c r="C82" s="45" t="s">
        <v>122</v>
      </c>
      <c r="D82" s="81"/>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3"/>
      <c r="IA82" s="22">
        <v>1.69</v>
      </c>
      <c r="IB82" s="22" t="s">
        <v>386</v>
      </c>
      <c r="IC82" s="22" t="s">
        <v>122</v>
      </c>
      <c r="IE82" s="23"/>
      <c r="IF82" s="23"/>
      <c r="IG82" s="23"/>
      <c r="IH82" s="23"/>
      <c r="II82" s="23"/>
    </row>
    <row r="83" spans="1:243" s="22" customFormat="1" ht="15.75">
      <c r="A83" s="93">
        <v>1.7</v>
      </c>
      <c r="B83" s="52" t="s">
        <v>387</v>
      </c>
      <c r="C83" s="45" t="s">
        <v>123</v>
      </c>
      <c r="D83" s="58">
        <v>2.4</v>
      </c>
      <c r="E83" s="55" t="s">
        <v>516</v>
      </c>
      <c r="F83" s="61">
        <v>4192.15</v>
      </c>
      <c r="G83" s="62"/>
      <c r="H83" s="62"/>
      <c r="I83" s="63" t="s">
        <v>37</v>
      </c>
      <c r="J83" s="64">
        <f>IF(I83="Less(-)",-1,1)</f>
        <v>1</v>
      </c>
      <c r="K83" s="62" t="s">
        <v>38</v>
      </c>
      <c r="L83" s="62" t="s">
        <v>4</v>
      </c>
      <c r="M83" s="65"/>
      <c r="N83" s="62"/>
      <c r="O83" s="62"/>
      <c r="P83" s="66"/>
      <c r="Q83" s="62"/>
      <c r="R83" s="62"/>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7">
        <f>ROUND(total_amount_ba($B$2,$D$2,D83,F83,J83,K83,M83),0)</f>
        <v>10061</v>
      </c>
      <c r="BB83" s="68">
        <f>BA83+SUM(N83:AZ83)</f>
        <v>10061</v>
      </c>
      <c r="BC83" s="69" t="str">
        <f>SpellNumber(L83,BB83)</f>
        <v>INR  Ten Thousand  &amp;Sixty One  Only</v>
      </c>
      <c r="IA83" s="22">
        <v>1.7</v>
      </c>
      <c r="IB83" s="22" t="s">
        <v>387</v>
      </c>
      <c r="IC83" s="22" t="s">
        <v>123</v>
      </c>
      <c r="ID83" s="22">
        <v>2.4</v>
      </c>
      <c r="IE83" s="23" t="s">
        <v>516</v>
      </c>
      <c r="IF83" s="23"/>
      <c r="IG83" s="23"/>
      <c r="IH83" s="23"/>
      <c r="II83" s="23"/>
    </row>
    <row r="84" spans="1:243" s="22" customFormat="1" ht="78.75">
      <c r="A84" s="92">
        <v>1.71</v>
      </c>
      <c r="B84" s="46" t="s">
        <v>388</v>
      </c>
      <c r="C84" s="45" t="s">
        <v>124</v>
      </c>
      <c r="D84" s="81"/>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3"/>
      <c r="IA84" s="22">
        <v>1.71</v>
      </c>
      <c r="IB84" s="22" t="s">
        <v>388</v>
      </c>
      <c r="IC84" s="22" t="s">
        <v>124</v>
      </c>
      <c r="IE84" s="23"/>
      <c r="IF84" s="23"/>
      <c r="IG84" s="23"/>
      <c r="IH84" s="23"/>
      <c r="II84" s="23"/>
    </row>
    <row r="85" spans="1:243" s="22" customFormat="1" ht="63">
      <c r="A85" s="93">
        <v>1.72</v>
      </c>
      <c r="B85" s="46" t="s">
        <v>389</v>
      </c>
      <c r="C85" s="45" t="s">
        <v>125</v>
      </c>
      <c r="D85" s="56">
        <v>115</v>
      </c>
      <c r="E85" s="55" t="s">
        <v>519</v>
      </c>
      <c r="F85" s="61">
        <v>100.53</v>
      </c>
      <c r="G85" s="62"/>
      <c r="H85" s="62"/>
      <c r="I85" s="63" t="s">
        <v>37</v>
      </c>
      <c r="J85" s="64">
        <f>IF(I85="Less(-)",-1,1)</f>
        <v>1</v>
      </c>
      <c r="K85" s="62" t="s">
        <v>38</v>
      </c>
      <c r="L85" s="62" t="s">
        <v>4</v>
      </c>
      <c r="M85" s="65"/>
      <c r="N85" s="62"/>
      <c r="O85" s="62"/>
      <c r="P85" s="66"/>
      <c r="Q85" s="62"/>
      <c r="R85" s="62"/>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7">
        <f>ROUND(total_amount_ba($B$2,$D$2,D85,F85,J85,K85,M85),0)</f>
        <v>11561</v>
      </c>
      <c r="BB85" s="68">
        <f>BA85+SUM(N85:AZ85)</f>
        <v>11561</v>
      </c>
      <c r="BC85" s="69" t="str">
        <f>SpellNumber(L85,BB85)</f>
        <v>INR  Eleven Thousand Five Hundred &amp; Sixty One  Only</v>
      </c>
      <c r="IA85" s="22">
        <v>1.72</v>
      </c>
      <c r="IB85" s="22" t="s">
        <v>389</v>
      </c>
      <c r="IC85" s="22" t="s">
        <v>125</v>
      </c>
      <c r="ID85" s="22">
        <v>115</v>
      </c>
      <c r="IE85" s="23" t="s">
        <v>519</v>
      </c>
      <c r="IF85" s="23"/>
      <c r="IG85" s="23"/>
      <c r="IH85" s="23"/>
      <c r="II85" s="23"/>
    </row>
    <row r="86" spans="1:243" s="22" customFormat="1" ht="63">
      <c r="A86" s="92">
        <v>1.73</v>
      </c>
      <c r="B86" s="46" t="s">
        <v>390</v>
      </c>
      <c r="C86" s="45" t="s">
        <v>126</v>
      </c>
      <c r="D86" s="81"/>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3"/>
      <c r="IA86" s="22">
        <v>1.73</v>
      </c>
      <c r="IB86" s="22" t="s">
        <v>390</v>
      </c>
      <c r="IC86" s="22" t="s">
        <v>126</v>
      </c>
      <c r="IE86" s="23"/>
      <c r="IF86" s="23"/>
      <c r="IG86" s="23"/>
      <c r="IH86" s="23"/>
      <c r="II86" s="23"/>
    </row>
    <row r="87" spans="1:243" s="22" customFormat="1" ht="31.5">
      <c r="A87" s="93">
        <v>1.74</v>
      </c>
      <c r="B87" s="46" t="s">
        <v>391</v>
      </c>
      <c r="C87" s="45" t="s">
        <v>127</v>
      </c>
      <c r="D87" s="56">
        <v>62.5</v>
      </c>
      <c r="E87" s="55" t="s">
        <v>519</v>
      </c>
      <c r="F87" s="61">
        <v>124.77</v>
      </c>
      <c r="G87" s="62"/>
      <c r="H87" s="62"/>
      <c r="I87" s="63" t="s">
        <v>37</v>
      </c>
      <c r="J87" s="64">
        <f>IF(I87="Less(-)",-1,1)</f>
        <v>1</v>
      </c>
      <c r="K87" s="62" t="s">
        <v>38</v>
      </c>
      <c r="L87" s="62" t="s">
        <v>4</v>
      </c>
      <c r="M87" s="65"/>
      <c r="N87" s="62"/>
      <c r="O87" s="62"/>
      <c r="P87" s="66"/>
      <c r="Q87" s="62"/>
      <c r="R87" s="62"/>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7">
        <f>ROUND(total_amount_ba($B$2,$D$2,D87,F87,J87,K87,M87),0)</f>
        <v>7798</v>
      </c>
      <c r="BB87" s="68">
        <f>BA87+SUM(N87:AZ87)</f>
        <v>7798</v>
      </c>
      <c r="BC87" s="69" t="str">
        <f>SpellNumber(L87,BB87)</f>
        <v>INR  Seven Thousand Seven Hundred &amp; Ninety Eight  Only</v>
      </c>
      <c r="IA87" s="22">
        <v>1.74</v>
      </c>
      <c r="IB87" s="22" t="s">
        <v>391</v>
      </c>
      <c r="IC87" s="22" t="s">
        <v>127</v>
      </c>
      <c r="ID87" s="22">
        <v>62.5</v>
      </c>
      <c r="IE87" s="23" t="s">
        <v>519</v>
      </c>
      <c r="IF87" s="23"/>
      <c r="IG87" s="23"/>
      <c r="IH87" s="23"/>
      <c r="II87" s="23"/>
    </row>
    <row r="88" spans="1:243" s="22" customFormat="1" ht="47.25">
      <c r="A88" s="92">
        <v>1.75</v>
      </c>
      <c r="B88" s="46" t="s">
        <v>392</v>
      </c>
      <c r="C88" s="45" t="s">
        <v>128</v>
      </c>
      <c r="D88" s="81"/>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3"/>
      <c r="IA88" s="22">
        <v>1.75</v>
      </c>
      <c r="IB88" s="22" t="s">
        <v>392</v>
      </c>
      <c r="IC88" s="22" t="s">
        <v>128</v>
      </c>
      <c r="IE88" s="23"/>
      <c r="IF88" s="23"/>
      <c r="IG88" s="23"/>
      <c r="IH88" s="23"/>
      <c r="II88" s="23"/>
    </row>
    <row r="89" spans="1:243" s="22" customFormat="1" ht="31.5">
      <c r="A89" s="93">
        <v>1.76</v>
      </c>
      <c r="B89" s="46" t="s">
        <v>393</v>
      </c>
      <c r="C89" s="45" t="s">
        <v>129</v>
      </c>
      <c r="D89" s="56">
        <v>16.6</v>
      </c>
      <c r="E89" s="55" t="s">
        <v>516</v>
      </c>
      <c r="F89" s="61">
        <v>851.86</v>
      </c>
      <c r="G89" s="62"/>
      <c r="H89" s="62"/>
      <c r="I89" s="63" t="s">
        <v>37</v>
      </c>
      <c r="J89" s="64">
        <f>IF(I89="Less(-)",-1,1)</f>
        <v>1</v>
      </c>
      <c r="K89" s="62" t="s">
        <v>38</v>
      </c>
      <c r="L89" s="62" t="s">
        <v>4</v>
      </c>
      <c r="M89" s="65"/>
      <c r="N89" s="62"/>
      <c r="O89" s="62"/>
      <c r="P89" s="66"/>
      <c r="Q89" s="62"/>
      <c r="R89" s="62"/>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7">
        <f>ROUND(total_amount_ba($B$2,$D$2,D89,F89,J89,K89,M89),0)</f>
        <v>14141</v>
      </c>
      <c r="BB89" s="68">
        <f>BA89+SUM(N89:AZ89)</f>
        <v>14141</v>
      </c>
      <c r="BC89" s="69" t="str">
        <f>SpellNumber(L89,BB89)</f>
        <v>INR  Fourteen Thousand One Hundred &amp; Forty One  Only</v>
      </c>
      <c r="IA89" s="22">
        <v>1.76</v>
      </c>
      <c r="IB89" s="22" t="s">
        <v>393</v>
      </c>
      <c r="IC89" s="22" t="s">
        <v>129</v>
      </c>
      <c r="ID89" s="22">
        <v>16.6</v>
      </c>
      <c r="IE89" s="23" t="s">
        <v>516</v>
      </c>
      <c r="IF89" s="23"/>
      <c r="IG89" s="23"/>
      <c r="IH89" s="23"/>
      <c r="II89" s="23"/>
    </row>
    <row r="90" spans="1:243" s="22" customFormat="1" ht="15.75">
      <c r="A90" s="92">
        <v>1.77</v>
      </c>
      <c r="B90" s="46" t="s">
        <v>394</v>
      </c>
      <c r="C90" s="45" t="s">
        <v>130</v>
      </c>
      <c r="D90" s="81"/>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3"/>
      <c r="IA90" s="22">
        <v>1.77</v>
      </c>
      <c r="IB90" s="22" t="s">
        <v>394</v>
      </c>
      <c r="IC90" s="22" t="s">
        <v>130</v>
      </c>
      <c r="IE90" s="23"/>
      <c r="IF90" s="23"/>
      <c r="IG90" s="23"/>
      <c r="IH90" s="23"/>
      <c r="II90" s="23"/>
    </row>
    <row r="91" spans="1:243" s="22" customFormat="1" ht="63">
      <c r="A91" s="93">
        <v>1.78</v>
      </c>
      <c r="B91" s="46" t="s">
        <v>395</v>
      </c>
      <c r="C91" s="45" t="s">
        <v>131</v>
      </c>
      <c r="D91" s="81"/>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3"/>
      <c r="IA91" s="22">
        <v>1.78</v>
      </c>
      <c r="IB91" s="22" t="s">
        <v>395</v>
      </c>
      <c r="IC91" s="22" t="s">
        <v>131</v>
      </c>
      <c r="IE91" s="23"/>
      <c r="IF91" s="23"/>
      <c r="IG91" s="23"/>
      <c r="IH91" s="23"/>
      <c r="II91" s="23"/>
    </row>
    <row r="92" spans="1:243" s="22" customFormat="1" ht="30">
      <c r="A92" s="92">
        <v>1.79</v>
      </c>
      <c r="B92" s="47" t="s">
        <v>396</v>
      </c>
      <c r="C92" s="45" t="s">
        <v>132</v>
      </c>
      <c r="D92" s="57">
        <v>29</v>
      </c>
      <c r="E92" s="55" t="s">
        <v>516</v>
      </c>
      <c r="F92" s="61">
        <v>477.86</v>
      </c>
      <c r="G92" s="62"/>
      <c r="H92" s="62"/>
      <c r="I92" s="63" t="s">
        <v>37</v>
      </c>
      <c r="J92" s="64">
        <f>IF(I92="Less(-)",-1,1)</f>
        <v>1</v>
      </c>
      <c r="K92" s="62" t="s">
        <v>38</v>
      </c>
      <c r="L92" s="62" t="s">
        <v>4</v>
      </c>
      <c r="M92" s="65"/>
      <c r="N92" s="62"/>
      <c r="O92" s="62"/>
      <c r="P92" s="66"/>
      <c r="Q92" s="62"/>
      <c r="R92" s="62"/>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7">
        <f>ROUND(total_amount_ba($B$2,$D$2,D92,F92,J92,K92,M92),0)</f>
        <v>13858</v>
      </c>
      <c r="BB92" s="68">
        <f>BA92+SUM(N92:AZ92)</f>
        <v>13858</v>
      </c>
      <c r="BC92" s="69" t="str">
        <f>SpellNumber(L92,BB92)</f>
        <v>INR  Thirteen Thousand Eight Hundred &amp; Fifty Eight  Only</v>
      </c>
      <c r="IA92" s="22">
        <v>1.79</v>
      </c>
      <c r="IB92" s="22" t="s">
        <v>396</v>
      </c>
      <c r="IC92" s="22" t="s">
        <v>132</v>
      </c>
      <c r="ID92" s="22">
        <v>29</v>
      </c>
      <c r="IE92" s="23" t="s">
        <v>516</v>
      </c>
      <c r="IF92" s="23"/>
      <c r="IG92" s="23"/>
      <c r="IH92" s="23"/>
      <c r="II92" s="23"/>
    </row>
    <row r="93" spans="1:243" s="22" customFormat="1" ht="31.5" customHeight="1">
      <c r="A93" s="93">
        <v>1.8</v>
      </c>
      <c r="B93" s="46" t="s">
        <v>397</v>
      </c>
      <c r="C93" s="45" t="s">
        <v>133</v>
      </c>
      <c r="D93" s="81"/>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3"/>
      <c r="IA93" s="22">
        <v>1.8</v>
      </c>
      <c r="IB93" s="22" t="s">
        <v>397</v>
      </c>
      <c r="IC93" s="22" t="s">
        <v>133</v>
      </c>
      <c r="IE93" s="23"/>
      <c r="IF93" s="23"/>
      <c r="IG93" s="23"/>
      <c r="IH93" s="23"/>
      <c r="II93" s="23"/>
    </row>
    <row r="94" spans="1:243" s="22" customFormat="1" ht="30">
      <c r="A94" s="92">
        <v>1.81</v>
      </c>
      <c r="B94" s="46" t="s">
        <v>398</v>
      </c>
      <c r="C94" s="45" t="s">
        <v>134</v>
      </c>
      <c r="D94" s="56">
        <v>54</v>
      </c>
      <c r="E94" s="55" t="s">
        <v>517</v>
      </c>
      <c r="F94" s="61">
        <v>69.71</v>
      </c>
      <c r="G94" s="62"/>
      <c r="H94" s="62"/>
      <c r="I94" s="63" t="s">
        <v>37</v>
      </c>
      <c r="J94" s="64">
        <f>IF(I94="Less(-)",-1,1)</f>
        <v>1</v>
      </c>
      <c r="K94" s="62" t="s">
        <v>38</v>
      </c>
      <c r="L94" s="62" t="s">
        <v>4</v>
      </c>
      <c r="M94" s="65"/>
      <c r="N94" s="62"/>
      <c r="O94" s="62"/>
      <c r="P94" s="66"/>
      <c r="Q94" s="62"/>
      <c r="R94" s="62"/>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7">
        <f>ROUND(total_amount_ba($B$2,$D$2,D94,F94,J94,K94,M94),0)</f>
        <v>3764</v>
      </c>
      <c r="BB94" s="68">
        <f>BA94+SUM(N94:AZ94)</f>
        <v>3764</v>
      </c>
      <c r="BC94" s="69" t="str">
        <f>SpellNumber(L94,BB94)</f>
        <v>INR  Three Thousand Seven Hundred &amp; Sixty Four  Only</v>
      </c>
      <c r="IA94" s="22">
        <v>1.81</v>
      </c>
      <c r="IB94" s="22" t="s">
        <v>398</v>
      </c>
      <c r="IC94" s="22" t="s">
        <v>134</v>
      </c>
      <c r="ID94" s="22">
        <v>54</v>
      </c>
      <c r="IE94" s="23" t="s">
        <v>517</v>
      </c>
      <c r="IF94" s="23"/>
      <c r="IG94" s="23"/>
      <c r="IH94" s="23"/>
      <c r="II94" s="23"/>
    </row>
    <row r="95" spans="1:243" s="22" customFormat="1" ht="126">
      <c r="A95" s="93">
        <v>1.82</v>
      </c>
      <c r="B95" s="46" t="s">
        <v>399</v>
      </c>
      <c r="C95" s="45" t="s">
        <v>135</v>
      </c>
      <c r="D95" s="56">
        <v>8</v>
      </c>
      <c r="E95" s="55" t="s">
        <v>516</v>
      </c>
      <c r="F95" s="61">
        <v>820.34</v>
      </c>
      <c r="G95" s="62"/>
      <c r="H95" s="62"/>
      <c r="I95" s="63" t="s">
        <v>37</v>
      </c>
      <c r="J95" s="64">
        <f>IF(I95="Less(-)",-1,1)</f>
        <v>1</v>
      </c>
      <c r="K95" s="62" t="s">
        <v>38</v>
      </c>
      <c r="L95" s="62" t="s">
        <v>4</v>
      </c>
      <c r="M95" s="65"/>
      <c r="N95" s="62"/>
      <c r="O95" s="62"/>
      <c r="P95" s="66"/>
      <c r="Q95" s="62"/>
      <c r="R95" s="62"/>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7">
        <f>ROUND(total_amount_ba($B$2,$D$2,D95,F95,J95,K95,M95),0)</f>
        <v>6563</v>
      </c>
      <c r="BB95" s="68">
        <f>BA95+SUM(N95:AZ95)</f>
        <v>6563</v>
      </c>
      <c r="BC95" s="69" t="str">
        <f>SpellNumber(L95,BB95)</f>
        <v>INR  Six Thousand Five Hundred &amp; Sixty Three  Only</v>
      </c>
      <c r="IA95" s="22">
        <v>1.82</v>
      </c>
      <c r="IB95" s="22" t="s">
        <v>399</v>
      </c>
      <c r="IC95" s="22" t="s">
        <v>135</v>
      </c>
      <c r="ID95" s="22">
        <v>8</v>
      </c>
      <c r="IE95" s="23" t="s">
        <v>516</v>
      </c>
      <c r="IF95" s="23"/>
      <c r="IG95" s="23"/>
      <c r="IH95" s="23"/>
      <c r="II95" s="23"/>
    </row>
    <row r="96" spans="1:243" s="22" customFormat="1" ht="126">
      <c r="A96" s="92">
        <v>1.83</v>
      </c>
      <c r="B96" s="46" t="s">
        <v>401</v>
      </c>
      <c r="C96" s="45" t="s">
        <v>136</v>
      </c>
      <c r="D96" s="81"/>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3"/>
      <c r="IA96" s="22">
        <v>1.83</v>
      </c>
      <c r="IB96" s="22" t="s">
        <v>401</v>
      </c>
      <c r="IC96" s="22" t="s">
        <v>136</v>
      </c>
      <c r="IE96" s="23"/>
      <c r="IF96" s="23"/>
      <c r="IG96" s="23"/>
      <c r="IH96" s="23"/>
      <c r="II96" s="23"/>
    </row>
    <row r="97" spans="1:243" s="22" customFormat="1" ht="30">
      <c r="A97" s="93">
        <v>1.84</v>
      </c>
      <c r="B97" s="46" t="s">
        <v>400</v>
      </c>
      <c r="C97" s="45" t="s">
        <v>137</v>
      </c>
      <c r="D97" s="56">
        <v>13.3</v>
      </c>
      <c r="E97" s="55" t="s">
        <v>516</v>
      </c>
      <c r="F97" s="61">
        <v>1285.84</v>
      </c>
      <c r="G97" s="62"/>
      <c r="H97" s="62"/>
      <c r="I97" s="63" t="s">
        <v>37</v>
      </c>
      <c r="J97" s="64">
        <f>IF(I97="Less(-)",-1,1)</f>
        <v>1</v>
      </c>
      <c r="K97" s="62" t="s">
        <v>38</v>
      </c>
      <c r="L97" s="62" t="s">
        <v>4</v>
      </c>
      <c r="M97" s="65"/>
      <c r="N97" s="62"/>
      <c r="O97" s="62"/>
      <c r="P97" s="66"/>
      <c r="Q97" s="62"/>
      <c r="R97" s="62"/>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7">
        <f>ROUND(total_amount_ba($B$2,$D$2,D97,F97,J97,K97,M97),0)</f>
        <v>17102</v>
      </c>
      <c r="BB97" s="68">
        <f>BA97+SUM(N97:AZ97)</f>
        <v>17102</v>
      </c>
      <c r="BC97" s="69" t="str">
        <f>SpellNumber(L97,BB97)</f>
        <v>INR  Seventeen Thousand One Hundred &amp; Two  Only</v>
      </c>
      <c r="IA97" s="22">
        <v>1.84</v>
      </c>
      <c r="IB97" s="22" t="s">
        <v>400</v>
      </c>
      <c r="IC97" s="22" t="s">
        <v>137</v>
      </c>
      <c r="ID97" s="22">
        <v>13.3</v>
      </c>
      <c r="IE97" s="23" t="s">
        <v>516</v>
      </c>
      <c r="IF97" s="23"/>
      <c r="IG97" s="23"/>
      <c r="IH97" s="23"/>
      <c r="II97" s="23"/>
    </row>
    <row r="98" spans="1:243" s="22" customFormat="1" ht="126" customHeight="1">
      <c r="A98" s="92">
        <v>1.85</v>
      </c>
      <c r="B98" s="46" t="s">
        <v>402</v>
      </c>
      <c r="C98" s="45" t="s">
        <v>138</v>
      </c>
      <c r="D98" s="81"/>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3"/>
      <c r="IA98" s="22">
        <v>1.85</v>
      </c>
      <c r="IB98" s="22" t="s">
        <v>402</v>
      </c>
      <c r="IC98" s="22" t="s">
        <v>138</v>
      </c>
      <c r="IE98" s="23"/>
      <c r="IF98" s="23"/>
      <c r="IG98" s="23"/>
      <c r="IH98" s="23"/>
      <c r="II98" s="23"/>
    </row>
    <row r="99" spans="1:243" s="22" customFormat="1" ht="30">
      <c r="A99" s="93">
        <v>1.86</v>
      </c>
      <c r="B99" s="46" t="s">
        <v>400</v>
      </c>
      <c r="C99" s="45" t="s">
        <v>139</v>
      </c>
      <c r="D99" s="56">
        <v>124.5</v>
      </c>
      <c r="E99" s="55" t="s">
        <v>516</v>
      </c>
      <c r="F99" s="61">
        <v>1348.01</v>
      </c>
      <c r="G99" s="62"/>
      <c r="H99" s="62"/>
      <c r="I99" s="63" t="s">
        <v>37</v>
      </c>
      <c r="J99" s="64">
        <f>IF(I99="Less(-)",-1,1)</f>
        <v>1</v>
      </c>
      <c r="K99" s="62" t="s">
        <v>38</v>
      </c>
      <c r="L99" s="62" t="s">
        <v>4</v>
      </c>
      <c r="M99" s="65"/>
      <c r="N99" s="62"/>
      <c r="O99" s="62"/>
      <c r="P99" s="66"/>
      <c r="Q99" s="62"/>
      <c r="R99" s="62"/>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7">
        <f>ROUND(total_amount_ba($B$2,$D$2,D99,F99,J99,K99,M99),0)</f>
        <v>167827</v>
      </c>
      <c r="BB99" s="68">
        <f>BA99+SUM(N99:AZ99)</f>
        <v>167827</v>
      </c>
      <c r="BC99" s="69" t="str">
        <f>SpellNumber(L99,BB99)</f>
        <v>INR  One Lakh Sixty Seven Thousand Eight Hundred &amp; Twenty Seven  Only</v>
      </c>
      <c r="IA99" s="22">
        <v>1.86</v>
      </c>
      <c r="IB99" s="22" t="s">
        <v>400</v>
      </c>
      <c r="IC99" s="22" t="s">
        <v>139</v>
      </c>
      <c r="ID99" s="22">
        <v>124.5</v>
      </c>
      <c r="IE99" s="23" t="s">
        <v>516</v>
      </c>
      <c r="IF99" s="23"/>
      <c r="IG99" s="23"/>
      <c r="IH99" s="23"/>
      <c r="II99" s="23"/>
    </row>
    <row r="100" spans="1:243" s="22" customFormat="1" ht="15.75">
      <c r="A100" s="92">
        <v>1.87</v>
      </c>
      <c r="B100" s="46" t="s">
        <v>403</v>
      </c>
      <c r="C100" s="45" t="s">
        <v>140</v>
      </c>
      <c r="D100" s="81"/>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3"/>
      <c r="IA100" s="22">
        <v>1.87</v>
      </c>
      <c r="IB100" s="22" t="s">
        <v>403</v>
      </c>
      <c r="IC100" s="22" t="s">
        <v>140</v>
      </c>
      <c r="IE100" s="23"/>
      <c r="IF100" s="23"/>
      <c r="IG100" s="23"/>
      <c r="IH100" s="23"/>
      <c r="II100" s="23"/>
    </row>
    <row r="101" spans="1:243" s="22" customFormat="1" ht="63">
      <c r="A101" s="93">
        <v>1.88</v>
      </c>
      <c r="B101" s="46" t="s">
        <v>404</v>
      </c>
      <c r="C101" s="45" t="s">
        <v>141</v>
      </c>
      <c r="D101" s="81"/>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3"/>
      <c r="IA101" s="22">
        <v>1.88</v>
      </c>
      <c r="IB101" s="22" t="s">
        <v>404</v>
      </c>
      <c r="IC101" s="22" t="s">
        <v>141</v>
      </c>
      <c r="IE101" s="23"/>
      <c r="IF101" s="23"/>
      <c r="IG101" s="23"/>
      <c r="IH101" s="23"/>
      <c r="II101" s="23"/>
    </row>
    <row r="102" spans="1:243" s="22" customFormat="1" ht="30">
      <c r="A102" s="92">
        <v>1.89</v>
      </c>
      <c r="B102" s="46" t="s">
        <v>405</v>
      </c>
      <c r="C102" s="45" t="s">
        <v>142</v>
      </c>
      <c r="D102" s="56">
        <v>69</v>
      </c>
      <c r="E102" s="55" t="s">
        <v>517</v>
      </c>
      <c r="F102" s="61">
        <v>228.15</v>
      </c>
      <c r="G102" s="62"/>
      <c r="H102" s="62"/>
      <c r="I102" s="63" t="s">
        <v>37</v>
      </c>
      <c r="J102" s="64">
        <f>IF(I102="Less(-)",-1,1)</f>
        <v>1</v>
      </c>
      <c r="K102" s="62" t="s">
        <v>38</v>
      </c>
      <c r="L102" s="62" t="s">
        <v>4</v>
      </c>
      <c r="M102" s="65"/>
      <c r="N102" s="62"/>
      <c r="O102" s="62"/>
      <c r="P102" s="66"/>
      <c r="Q102" s="62"/>
      <c r="R102" s="62"/>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7">
        <f>ROUND(total_amount_ba($B$2,$D$2,D102,F102,J102,K102,M102),0)</f>
        <v>15742</v>
      </c>
      <c r="BB102" s="68">
        <f>BA102+SUM(N102:AZ102)</f>
        <v>15742</v>
      </c>
      <c r="BC102" s="69" t="str">
        <f>SpellNumber(L102,BB102)</f>
        <v>INR  Fifteen Thousand Seven Hundred &amp; Forty Two  Only</v>
      </c>
      <c r="IA102" s="22">
        <v>1.89</v>
      </c>
      <c r="IB102" s="22" t="s">
        <v>405</v>
      </c>
      <c r="IC102" s="22" t="s">
        <v>142</v>
      </c>
      <c r="ID102" s="22">
        <v>69</v>
      </c>
      <c r="IE102" s="23" t="s">
        <v>517</v>
      </c>
      <c r="IF102" s="23"/>
      <c r="IG102" s="23"/>
      <c r="IH102" s="23"/>
      <c r="II102" s="23"/>
    </row>
    <row r="103" spans="1:243" s="22" customFormat="1" ht="15.75">
      <c r="A103" s="93">
        <v>1.9</v>
      </c>
      <c r="B103" s="46" t="s">
        <v>406</v>
      </c>
      <c r="C103" s="45" t="s">
        <v>143</v>
      </c>
      <c r="D103" s="81"/>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3"/>
      <c r="IA103" s="22">
        <v>1.9</v>
      </c>
      <c r="IB103" s="22" t="s">
        <v>406</v>
      </c>
      <c r="IC103" s="22" t="s">
        <v>143</v>
      </c>
      <c r="IE103" s="23"/>
      <c r="IF103" s="23"/>
      <c r="IG103" s="23"/>
      <c r="IH103" s="23"/>
      <c r="II103" s="23"/>
    </row>
    <row r="104" spans="1:243" s="22" customFormat="1" ht="15.75">
      <c r="A104" s="92">
        <v>1.91</v>
      </c>
      <c r="B104" s="46" t="s">
        <v>407</v>
      </c>
      <c r="C104" s="45" t="s">
        <v>144</v>
      </c>
      <c r="D104" s="81"/>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3"/>
      <c r="IA104" s="22">
        <v>1.91</v>
      </c>
      <c r="IB104" s="22" t="s">
        <v>407</v>
      </c>
      <c r="IC104" s="22" t="s">
        <v>144</v>
      </c>
      <c r="IE104" s="23"/>
      <c r="IF104" s="23"/>
      <c r="IG104" s="23"/>
      <c r="IH104" s="23"/>
      <c r="II104" s="23"/>
    </row>
    <row r="105" spans="1:243" s="22" customFormat="1" ht="30">
      <c r="A105" s="93">
        <v>1.92</v>
      </c>
      <c r="B105" s="46" t="s">
        <v>408</v>
      </c>
      <c r="C105" s="45" t="s">
        <v>145</v>
      </c>
      <c r="D105" s="56">
        <v>20</v>
      </c>
      <c r="E105" s="55" t="s">
        <v>516</v>
      </c>
      <c r="F105" s="61">
        <v>258.09</v>
      </c>
      <c r="G105" s="62"/>
      <c r="H105" s="62"/>
      <c r="I105" s="63" t="s">
        <v>37</v>
      </c>
      <c r="J105" s="64">
        <f>IF(I105="Less(-)",-1,1)</f>
        <v>1</v>
      </c>
      <c r="K105" s="62" t="s">
        <v>38</v>
      </c>
      <c r="L105" s="62" t="s">
        <v>4</v>
      </c>
      <c r="M105" s="65"/>
      <c r="N105" s="62"/>
      <c r="O105" s="62"/>
      <c r="P105" s="66"/>
      <c r="Q105" s="62"/>
      <c r="R105" s="62"/>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7">
        <f>ROUND(total_amount_ba($B$2,$D$2,D105,F105,J105,K105,M105),0)</f>
        <v>5162</v>
      </c>
      <c r="BB105" s="68">
        <f>BA105+SUM(N105:AZ105)</f>
        <v>5162</v>
      </c>
      <c r="BC105" s="69" t="str">
        <f>SpellNumber(L105,BB105)</f>
        <v>INR  Five Thousand One Hundred &amp; Sixty Two  Only</v>
      </c>
      <c r="IA105" s="22">
        <v>1.92</v>
      </c>
      <c r="IB105" s="22" t="s">
        <v>408</v>
      </c>
      <c r="IC105" s="22" t="s">
        <v>145</v>
      </c>
      <c r="ID105" s="22">
        <v>20</v>
      </c>
      <c r="IE105" s="23" t="s">
        <v>516</v>
      </c>
      <c r="IF105" s="23"/>
      <c r="IG105" s="23"/>
      <c r="IH105" s="23"/>
      <c r="II105" s="23"/>
    </row>
    <row r="106" spans="1:243" s="22" customFormat="1" ht="31.5" customHeight="1">
      <c r="A106" s="92">
        <v>1.93</v>
      </c>
      <c r="B106" s="46" t="s">
        <v>409</v>
      </c>
      <c r="C106" s="45" t="s">
        <v>146</v>
      </c>
      <c r="D106" s="81"/>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3"/>
      <c r="IA106" s="22">
        <v>1.93</v>
      </c>
      <c r="IB106" s="22" t="s">
        <v>409</v>
      </c>
      <c r="IC106" s="22" t="s">
        <v>146</v>
      </c>
      <c r="IE106" s="23"/>
      <c r="IF106" s="23"/>
      <c r="IG106" s="23"/>
      <c r="IH106" s="23"/>
      <c r="II106" s="23"/>
    </row>
    <row r="107" spans="1:243" s="22" customFormat="1" ht="30">
      <c r="A107" s="93">
        <v>1.94</v>
      </c>
      <c r="B107" s="46" t="s">
        <v>408</v>
      </c>
      <c r="C107" s="45" t="s">
        <v>147</v>
      </c>
      <c r="D107" s="56">
        <v>41</v>
      </c>
      <c r="E107" s="55" t="s">
        <v>516</v>
      </c>
      <c r="F107" s="61">
        <v>297.33</v>
      </c>
      <c r="G107" s="62"/>
      <c r="H107" s="62"/>
      <c r="I107" s="63" t="s">
        <v>37</v>
      </c>
      <c r="J107" s="64">
        <f>IF(I107="Less(-)",-1,1)</f>
        <v>1</v>
      </c>
      <c r="K107" s="62" t="s">
        <v>38</v>
      </c>
      <c r="L107" s="62" t="s">
        <v>4</v>
      </c>
      <c r="M107" s="65"/>
      <c r="N107" s="62"/>
      <c r="O107" s="62"/>
      <c r="P107" s="66"/>
      <c r="Q107" s="62"/>
      <c r="R107" s="62"/>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7">
        <f>ROUND(total_amount_ba($B$2,$D$2,D107,F107,J107,K107,M107),0)</f>
        <v>12191</v>
      </c>
      <c r="BB107" s="68">
        <f>BA107+SUM(N107:AZ107)</f>
        <v>12191</v>
      </c>
      <c r="BC107" s="69" t="str">
        <f>SpellNumber(L107,BB107)</f>
        <v>INR  Twelve Thousand One Hundred &amp; Ninety One  Only</v>
      </c>
      <c r="IA107" s="22">
        <v>1.94</v>
      </c>
      <c r="IB107" s="22" t="s">
        <v>408</v>
      </c>
      <c r="IC107" s="22" t="s">
        <v>147</v>
      </c>
      <c r="ID107" s="22">
        <v>41</v>
      </c>
      <c r="IE107" s="23" t="s">
        <v>516</v>
      </c>
      <c r="IF107" s="23"/>
      <c r="IG107" s="23"/>
      <c r="IH107" s="23"/>
      <c r="II107" s="23"/>
    </row>
    <row r="108" spans="1:243" s="22" customFormat="1" ht="31.5">
      <c r="A108" s="92">
        <v>1.95</v>
      </c>
      <c r="B108" s="46" t="s">
        <v>535</v>
      </c>
      <c r="C108" s="45" t="s">
        <v>148</v>
      </c>
      <c r="D108" s="81"/>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3"/>
      <c r="IA108" s="22">
        <v>1.95</v>
      </c>
      <c r="IB108" s="22" t="s">
        <v>535</v>
      </c>
      <c r="IC108" s="22" t="s">
        <v>148</v>
      </c>
      <c r="IE108" s="23"/>
      <c r="IF108" s="23"/>
      <c r="IG108" s="23"/>
      <c r="IH108" s="23"/>
      <c r="II108" s="23"/>
    </row>
    <row r="109" spans="1:243" s="22" customFormat="1" ht="15.75">
      <c r="A109" s="93">
        <v>1.96</v>
      </c>
      <c r="B109" s="46" t="s">
        <v>536</v>
      </c>
      <c r="C109" s="45" t="s">
        <v>149</v>
      </c>
      <c r="D109" s="56">
        <v>11.5</v>
      </c>
      <c r="E109" s="55" t="s">
        <v>516</v>
      </c>
      <c r="F109" s="61">
        <v>356.07</v>
      </c>
      <c r="G109" s="62"/>
      <c r="H109" s="62"/>
      <c r="I109" s="63" t="s">
        <v>37</v>
      </c>
      <c r="J109" s="64">
        <f>IF(I109="Less(-)",-1,1)</f>
        <v>1</v>
      </c>
      <c r="K109" s="62" t="s">
        <v>38</v>
      </c>
      <c r="L109" s="62" t="s">
        <v>4</v>
      </c>
      <c r="M109" s="65"/>
      <c r="N109" s="62"/>
      <c r="O109" s="62"/>
      <c r="P109" s="66"/>
      <c r="Q109" s="62"/>
      <c r="R109" s="62"/>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7">
        <f>ROUND(total_amount_ba($B$2,$D$2,D109,F109,J109,K109,M109),0)</f>
        <v>4095</v>
      </c>
      <c r="BB109" s="68">
        <f>BA109+SUM(N109:AZ109)</f>
        <v>4095</v>
      </c>
      <c r="BC109" s="69" t="str">
        <f>SpellNumber(L109,BB109)</f>
        <v>INR  Four Thousand  &amp;Ninety Five  Only</v>
      </c>
      <c r="IA109" s="22">
        <v>1.96</v>
      </c>
      <c r="IB109" s="22" t="s">
        <v>536</v>
      </c>
      <c r="IC109" s="22" t="s">
        <v>149</v>
      </c>
      <c r="ID109" s="22">
        <v>11.5</v>
      </c>
      <c r="IE109" s="23" t="s">
        <v>516</v>
      </c>
      <c r="IF109" s="23"/>
      <c r="IG109" s="23"/>
      <c r="IH109" s="23"/>
      <c r="II109" s="23"/>
    </row>
    <row r="110" spans="1:243" s="22" customFormat="1" ht="31.5">
      <c r="A110" s="92">
        <v>1.97</v>
      </c>
      <c r="B110" s="46" t="s">
        <v>537</v>
      </c>
      <c r="C110" s="45" t="s">
        <v>150</v>
      </c>
      <c r="D110" s="81"/>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3"/>
      <c r="IA110" s="22">
        <v>1.97</v>
      </c>
      <c r="IB110" s="22" t="s">
        <v>537</v>
      </c>
      <c r="IC110" s="22" t="s">
        <v>150</v>
      </c>
      <c r="IE110" s="23"/>
      <c r="IF110" s="23"/>
      <c r="IG110" s="23"/>
      <c r="IH110" s="23"/>
      <c r="II110" s="23"/>
    </row>
    <row r="111" spans="1:243" s="22" customFormat="1" ht="15.75">
      <c r="A111" s="93">
        <v>1.98</v>
      </c>
      <c r="B111" s="46" t="s">
        <v>538</v>
      </c>
      <c r="C111" s="45" t="s">
        <v>151</v>
      </c>
      <c r="D111" s="56">
        <v>24.8</v>
      </c>
      <c r="E111" s="55" t="s">
        <v>516</v>
      </c>
      <c r="F111" s="61">
        <v>338.93</v>
      </c>
      <c r="G111" s="62"/>
      <c r="H111" s="62"/>
      <c r="I111" s="63" t="s">
        <v>37</v>
      </c>
      <c r="J111" s="64">
        <f>IF(I111="Less(-)",-1,1)</f>
        <v>1</v>
      </c>
      <c r="K111" s="62" t="s">
        <v>38</v>
      </c>
      <c r="L111" s="62" t="s">
        <v>4</v>
      </c>
      <c r="M111" s="65"/>
      <c r="N111" s="62"/>
      <c r="O111" s="62"/>
      <c r="P111" s="66"/>
      <c r="Q111" s="62"/>
      <c r="R111" s="62"/>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7">
        <f>ROUND(total_amount_ba($B$2,$D$2,D111,F111,J111,K111,M111),0)</f>
        <v>8405</v>
      </c>
      <c r="BB111" s="68">
        <f>BA111+SUM(N111:AZ111)</f>
        <v>8405</v>
      </c>
      <c r="BC111" s="69" t="str">
        <f>SpellNumber(L111,BB111)</f>
        <v>INR  Eight Thousand Four Hundred &amp; Five  Only</v>
      </c>
      <c r="IA111" s="22">
        <v>1.98</v>
      </c>
      <c r="IB111" s="22" t="s">
        <v>538</v>
      </c>
      <c r="IC111" s="22" t="s">
        <v>151</v>
      </c>
      <c r="ID111" s="22">
        <v>24.8</v>
      </c>
      <c r="IE111" s="23" t="s">
        <v>516</v>
      </c>
      <c r="IF111" s="23"/>
      <c r="IG111" s="23"/>
      <c r="IH111" s="23"/>
      <c r="II111" s="23"/>
    </row>
    <row r="112" spans="1:243" s="22" customFormat="1" ht="15.75">
      <c r="A112" s="92">
        <v>1.99</v>
      </c>
      <c r="B112" s="46" t="s">
        <v>410</v>
      </c>
      <c r="C112" s="45" t="s">
        <v>152</v>
      </c>
      <c r="D112" s="81"/>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3"/>
      <c r="IA112" s="22">
        <v>1.99</v>
      </c>
      <c r="IB112" s="22" t="s">
        <v>410</v>
      </c>
      <c r="IC112" s="22" t="s">
        <v>152</v>
      </c>
      <c r="IE112" s="23"/>
      <c r="IF112" s="23"/>
      <c r="IG112" s="23"/>
      <c r="IH112" s="23"/>
      <c r="II112" s="23"/>
    </row>
    <row r="113" spans="1:243" s="22" customFormat="1" ht="15.75">
      <c r="A113" s="93">
        <v>2</v>
      </c>
      <c r="B113" s="46" t="s">
        <v>411</v>
      </c>
      <c r="C113" s="45" t="s">
        <v>153</v>
      </c>
      <c r="D113" s="56">
        <v>3.4</v>
      </c>
      <c r="E113" s="55" t="s">
        <v>516</v>
      </c>
      <c r="F113" s="61">
        <v>221.88</v>
      </c>
      <c r="G113" s="62"/>
      <c r="H113" s="62"/>
      <c r="I113" s="63" t="s">
        <v>37</v>
      </c>
      <c r="J113" s="64">
        <f>IF(I113="Less(-)",-1,1)</f>
        <v>1</v>
      </c>
      <c r="K113" s="62" t="s">
        <v>38</v>
      </c>
      <c r="L113" s="62" t="s">
        <v>4</v>
      </c>
      <c r="M113" s="65"/>
      <c r="N113" s="62"/>
      <c r="O113" s="62"/>
      <c r="P113" s="66"/>
      <c r="Q113" s="62"/>
      <c r="R113" s="62"/>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7">
        <f>ROUND(total_amount_ba($B$2,$D$2,D113,F113,J113,K113,M113),0)</f>
        <v>754</v>
      </c>
      <c r="BB113" s="68">
        <f>BA113+SUM(N113:AZ113)</f>
        <v>754</v>
      </c>
      <c r="BC113" s="69" t="str">
        <f>SpellNumber(L113,BB113)</f>
        <v>INR  Seven Hundred &amp; Fifty Four  Only</v>
      </c>
      <c r="IA113" s="22">
        <v>2</v>
      </c>
      <c r="IB113" s="22" t="s">
        <v>411</v>
      </c>
      <c r="IC113" s="22" t="s">
        <v>153</v>
      </c>
      <c r="ID113" s="22">
        <v>3.4</v>
      </c>
      <c r="IE113" s="23" t="s">
        <v>516</v>
      </c>
      <c r="IF113" s="23"/>
      <c r="IG113" s="23"/>
      <c r="IH113" s="23"/>
      <c r="II113" s="23"/>
    </row>
    <row r="114" spans="1:243" s="22" customFormat="1" ht="31.5">
      <c r="A114" s="92">
        <v>2.01</v>
      </c>
      <c r="B114" s="46" t="s">
        <v>412</v>
      </c>
      <c r="C114" s="45" t="s">
        <v>154</v>
      </c>
      <c r="D114" s="81"/>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3"/>
      <c r="IA114" s="22">
        <v>2.01</v>
      </c>
      <c r="IB114" s="22" t="s">
        <v>412</v>
      </c>
      <c r="IC114" s="22" t="s">
        <v>154</v>
      </c>
      <c r="IE114" s="23"/>
      <c r="IF114" s="23"/>
      <c r="IG114" s="23"/>
      <c r="IH114" s="23"/>
      <c r="II114" s="23"/>
    </row>
    <row r="115" spans="1:243" s="22" customFormat="1" ht="15.75">
      <c r="A115" s="93">
        <v>2.02</v>
      </c>
      <c r="B115" s="47" t="s">
        <v>413</v>
      </c>
      <c r="C115" s="45" t="s">
        <v>155</v>
      </c>
      <c r="D115" s="57">
        <v>0.7</v>
      </c>
      <c r="E115" s="55" t="s">
        <v>516</v>
      </c>
      <c r="F115" s="61">
        <v>187.99</v>
      </c>
      <c r="G115" s="62"/>
      <c r="H115" s="62"/>
      <c r="I115" s="63" t="s">
        <v>37</v>
      </c>
      <c r="J115" s="64">
        <f>IF(I115="Less(-)",-1,1)</f>
        <v>1</v>
      </c>
      <c r="K115" s="62" t="s">
        <v>38</v>
      </c>
      <c r="L115" s="62" t="s">
        <v>4</v>
      </c>
      <c r="M115" s="65"/>
      <c r="N115" s="62"/>
      <c r="O115" s="62"/>
      <c r="P115" s="66"/>
      <c r="Q115" s="62"/>
      <c r="R115" s="62"/>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7">
        <f>ROUND(total_amount_ba($B$2,$D$2,D115,F115,J115,K115,M115),0)</f>
        <v>132</v>
      </c>
      <c r="BB115" s="68">
        <f>BA115+SUM(N115:AZ115)</f>
        <v>132</v>
      </c>
      <c r="BC115" s="69" t="str">
        <f>SpellNumber(L115,BB115)</f>
        <v>INR  One Hundred &amp; Thirty Two  Only</v>
      </c>
      <c r="IA115" s="22">
        <v>2.02</v>
      </c>
      <c r="IB115" s="22" t="s">
        <v>413</v>
      </c>
      <c r="IC115" s="22" t="s">
        <v>155</v>
      </c>
      <c r="ID115" s="22">
        <v>0.7</v>
      </c>
      <c r="IE115" s="23" t="s">
        <v>516</v>
      </c>
      <c r="IF115" s="23"/>
      <c r="IG115" s="23"/>
      <c r="IH115" s="23"/>
      <c r="II115" s="23"/>
    </row>
    <row r="116" spans="1:243" s="22" customFormat="1" ht="63">
      <c r="A116" s="92">
        <v>2.03</v>
      </c>
      <c r="B116" s="47" t="s">
        <v>415</v>
      </c>
      <c r="C116" s="45" t="s">
        <v>156</v>
      </c>
      <c r="D116" s="81"/>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3"/>
      <c r="IA116" s="22">
        <v>2.03</v>
      </c>
      <c r="IB116" s="22" t="s">
        <v>415</v>
      </c>
      <c r="IC116" s="22" t="s">
        <v>156</v>
      </c>
      <c r="IE116" s="23"/>
      <c r="IF116" s="23"/>
      <c r="IG116" s="23"/>
      <c r="IH116" s="23"/>
      <c r="II116" s="23"/>
    </row>
    <row r="117" spans="1:243" s="22" customFormat="1" ht="30">
      <c r="A117" s="93">
        <v>2.04</v>
      </c>
      <c r="B117" s="47" t="s">
        <v>416</v>
      </c>
      <c r="C117" s="45" t="s">
        <v>157</v>
      </c>
      <c r="D117" s="57">
        <v>324</v>
      </c>
      <c r="E117" s="55" t="s">
        <v>516</v>
      </c>
      <c r="F117" s="61">
        <v>81.32</v>
      </c>
      <c r="G117" s="62"/>
      <c r="H117" s="62"/>
      <c r="I117" s="63" t="s">
        <v>37</v>
      </c>
      <c r="J117" s="64">
        <f>IF(I117="Less(-)",-1,1)</f>
        <v>1</v>
      </c>
      <c r="K117" s="62" t="s">
        <v>38</v>
      </c>
      <c r="L117" s="62" t="s">
        <v>4</v>
      </c>
      <c r="M117" s="65"/>
      <c r="N117" s="62"/>
      <c r="O117" s="62"/>
      <c r="P117" s="66"/>
      <c r="Q117" s="62"/>
      <c r="R117" s="62"/>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7">
        <f>ROUND(total_amount_ba($B$2,$D$2,D117,F117,J117,K117,M117),0)</f>
        <v>26348</v>
      </c>
      <c r="BB117" s="68">
        <f>BA117+SUM(N117:AZ117)</f>
        <v>26348</v>
      </c>
      <c r="BC117" s="69" t="str">
        <f>SpellNumber(L117,BB117)</f>
        <v>INR  Twenty Six Thousand Three Hundred &amp; Forty Eight  Only</v>
      </c>
      <c r="IA117" s="22">
        <v>2.04</v>
      </c>
      <c r="IB117" s="22" t="s">
        <v>416</v>
      </c>
      <c r="IC117" s="22" t="s">
        <v>157</v>
      </c>
      <c r="ID117" s="22">
        <v>324</v>
      </c>
      <c r="IE117" s="23" t="s">
        <v>516</v>
      </c>
      <c r="IF117" s="23"/>
      <c r="IG117" s="23"/>
      <c r="IH117" s="23"/>
      <c r="II117" s="23"/>
    </row>
    <row r="118" spans="1:243" s="22" customFormat="1" ht="31.5">
      <c r="A118" s="92">
        <v>2.05</v>
      </c>
      <c r="B118" s="47" t="s">
        <v>418</v>
      </c>
      <c r="C118" s="45" t="s">
        <v>158</v>
      </c>
      <c r="D118" s="81"/>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3"/>
      <c r="IA118" s="22">
        <v>2.05</v>
      </c>
      <c r="IB118" s="22" t="s">
        <v>418</v>
      </c>
      <c r="IC118" s="22" t="s">
        <v>158</v>
      </c>
      <c r="IE118" s="23"/>
      <c r="IF118" s="23"/>
      <c r="IG118" s="23"/>
      <c r="IH118" s="23"/>
      <c r="II118" s="23"/>
    </row>
    <row r="119" spans="1:243" s="22" customFormat="1" ht="15.75">
      <c r="A119" s="93">
        <v>2.06</v>
      </c>
      <c r="B119" s="46" t="s">
        <v>416</v>
      </c>
      <c r="C119" s="45" t="s">
        <v>159</v>
      </c>
      <c r="D119" s="56">
        <v>15.1</v>
      </c>
      <c r="E119" s="55" t="s">
        <v>516</v>
      </c>
      <c r="F119" s="61">
        <v>115.26</v>
      </c>
      <c r="G119" s="62"/>
      <c r="H119" s="62"/>
      <c r="I119" s="63" t="s">
        <v>37</v>
      </c>
      <c r="J119" s="64">
        <f>IF(I119="Less(-)",-1,1)</f>
        <v>1</v>
      </c>
      <c r="K119" s="62" t="s">
        <v>38</v>
      </c>
      <c r="L119" s="62" t="s">
        <v>4</v>
      </c>
      <c r="M119" s="65"/>
      <c r="N119" s="62"/>
      <c r="O119" s="62"/>
      <c r="P119" s="66"/>
      <c r="Q119" s="62"/>
      <c r="R119" s="62"/>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7">
        <f>ROUND(total_amount_ba($B$2,$D$2,D119,F119,J119,K119,M119),0)</f>
        <v>1740</v>
      </c>
      <c r="BB119" s="68">
        <f>BA119+SUM(N119:AZ119)</f>
        <v>1740</v>
      </c>
      <c r="BC119" s="69" t="str">
        <f>SpellNumber(L119,BB119)</f>
        <v>INR  One Thousand Seven Hundred &amp; Forty  Only</v>
      </c>
      <c r="IA119" s="22">
        <v>2.06</v>
      </c>
      <c r="IB119" s="22" t="s">
        <v>416</v>
      </c>
      <c r="IC119" s="22" t="s">
        <v>159</v>
      </c>
      <c r="ID119" s="22">
        <v>15.1</v>
      </c>
      <c r="IE119" s="23" t="s">
        <v>516</v>
      </c>
      <c r="IF119" s="23"/>
      <c r="IG119" s="23"/>
      <c r="IH119" s="23"/>
      <c r="II119" s="23"/>
    </row>
    <row r="120" spans="1:243" s="22" customFormat="1" ht="31.5">
      <c r="A120" s="92">
        <v>2.07</v>
      </c>
      <c r="B120" s="46" t="s">
        <v>419</v>
      </c>
      <c r="C120" s="45" t="s">
        <v>160</v>
      </c>
      <c r="D120" s="81"/>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3"/>
      <c r="IA120" s="22">
        <v>2.07</v>
      </c>
      <c r="IB120" s="22" t="s">
        <v>419</v>
      </c>
      <c r="IC120" s="22" t="s">
        <v>160</v>
      </c>
      <c r="IE120" s="23"/>
      <c r="IF120" s="23"/>
      <c r="IG120" s="23"/>
      <c r="IH120" s="23"/>
      <c r="II120" s="23"/>
    </row>
    <row r="121" spans="1:243" s="22" customFormat="1" ht="47.25">
      <c r="A121" s="93">
        <v>2.08</v>
      </c>
      <c r="B121" s="46" t="s">
        <v>420</v>
      </c>
      <c r="C121" s="45" t="s">
        <v>161</v>
      </c>
      <c r="D121" s="56">
        <v>32.5</v>
      </c>
      <c r="E121" s="55" t="s">
        <v>516</v>
      </c>
      <c r="F121" s="61">
        <v>167.82</v>
      </c>
      <c r="G121" s="62"/>
      <c r="H121" s="62"/>
      <c r="I121" s="63" t="s">
        <v>37</v>
      </c>
      <c r="J121" s="64">
        <f>IF(I121="Less(-)",-1,1)</f>
        <v>1</v>
      </c>
      <c r="K121" s="62" t="s">
        <v>38</v>
      </c>
      <c r="L121" s="62" t="s">
        <v>4</v>
      </c>
      <c r="M121" s="65"/>
      <c r="N121" s="62"/>
      <c r="O121" s="62"/>
      <c r="P121" s="66"/>
      <c r="Q121" s="62"/>
      <c r="R121" s="62"/>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7">
        <f>ROUND(total_amount_ba($B$2,$D$2,D121,F121,J121,K121,M121),0)</f>
        <v>5454</v>
      </c>
      <c r="BB121" s="68">
        <f>BA121+SUM(N121:AZ121)</f>
        <v>5454</v>
      </c>
      <c r="BC121" s="69" t="str">
        <f>SpellNumber(L121,BB121)</f>
        <v>INR  Five Thousand Four Hundred &amp; Fifty Four  Only</v>
      </c>
      <c r="IA121" s="22">
        <v>2.08</v>
      </c>
      <c r="IB121" s="22" t="s">
        <v>420</v>
      </c>
      <c r="IC121" s="22" t="s">
        <v>161</v>
      </c>
      <c r="ID121" s="22">
        <v>32.5</v>
      </c>
      <c r="IE121" s="23" t="s">
        <v>516</v>
      </c>
      <c r="IF121" s="23"/>
      <c r="IG121" s="23"/>
      <c r="IH121" s="23"/>
      <c r="II121" s="23"/>
    </row>
    <row r="122" spans="1:243" s="22" customFormat="1" ht="63">
      <c r="A122" s="92">
        <v>2.09</v>
      </c>
      <c r="B122" s="46" t="s">
        <v>421</v>
      </c>
      <c r="C122" s="45" t="s">
        <v>162</v>
      </c>
      <c r="D122" s="56">
        <v>281</v>
      </c>
      <c r="E122" s="55" t="s">
        <v>516</v>
      </c>
      <c r="F122" s="61">
        <v>108.59</v>
      </c>
      <c r="G122" s="62"/>
      <c r="H122" s="62"/>
      <c r="I122" s="63" t="s">
        <v>37</v>
      </c>
      <c r="J122" s="64">
        <f>IF(I122="Less(-)",-1,1)</f>
        <v>1</v>
      </c>
      <c r="K122" s="62" t="s">
        <v>38</v>
      </c>
      <c r="L122" s="62" t="s">
        <v>4</v>
      </c>
      <c r="M122" s="65"/>
      <c r="N122" s="62"/>
      <c r="O122" s="62"/>
      <c r="P122" s="66"/>
      <c r="Q122" s="62"/>
      <c r="R122" s="62"/>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7">
        <f>ROUND(total_amount_ba($B$2,$D$2,D122,F122,J122,K122,M122),0)</f>
        <v>30514</v>
      </c>
      <c r="BB122" s="68">
        <f>BA122+SUM(N122:AZ122)</f>
        <v>30514</v>
      </c>
      <c r="BC122" s="69" t="str">
        <f>SpellNumber(L122,BB122)</f>
        <v>INR  Thirty Thousand Five Hundred &amp; Fourteen  Only</v>
      </c>
      <c r="IA122" s="22">
        <v>2.09</v>
      </c>
      <c r="IB122" s="22" t="s">
        <v>421</v>
      </c>
      <c r="IC122" s="22" t="s">
        <v>162</v>
      </c>
      <c r="ID122" s="22">
        <v>281</v>
      </c>
      <c r="IE122" s="23" t="s">
        <v>516</v>
      </c>
      <c r="IF122" s="23"/>
      <c r="IG122" s="23"/>
      <c r="IH122" s="23"/>
      <c r="II122" s="23"/>
    </row>
    <row r="123" spans="1:243" s="22" customFormat="1" ht="15.75">
      <c r="A123" s="93">
        <v>2.1</v>
      </c>
      <c r="B123" s="46" t="s">
        <v>414</v>
      </c>
      <c r="C123" s="45" t="s">
        <v>163</v>
      </c>
      <c r="D123" s="81"/>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3"/>
      <c r="IA123" s="22">
        <v>2.1</v>
      </c>
      <c r="IB123" s="22" t="s">
        <v>414</v>
      </c>
      <c r="IC123" s="22" t="s">
        <v>163</v>
      </c>
      <c r="IE123" s="23"/>
      <c r="IF123" s="23"/>
      <c r="IG123" s="23"/>
      <c r="IH123" s="23"/>
      <c r="II123" s="23"/>
    </row>
    <row r="124" spans="1:243" s="22" customFormat="1" ht="15.75">
      <c r="A124" s="92">
        <v>2.11</v>
      </c>
      <c r="B124" s="46" t="s">
        <v>422</v>
      </c>
      <c r="C124" s="45" t="s">
        <v>164</v>
      </c>
      <c r="D124" s="56">
        <v>133</v>
      </c>
      <c r="E124" s="55" t="s">
        <v>516</v>
      </c>
      <c r="F124" s="61">
        <v>16.66</v>
      </c>
      <c r="G124" s="62"/>
      <c r="H124" s="62"/>
      <c r="I124" s="63" t="s">
        <v>37</v>
      </c>
      <c r="J124" s="64">
        <f>IF(I124="Less(-)",-1,1)</f>
        <v>1</v>
      </c>
      <c r="K124" s="62" t="s">
        <v>38</v>
      </c>
      <c r="L124" s="62" t="s">
        <v>4</v>
      </c>
      <c r="M124" s="65"/>
      <c r="N124" s="62"/>
      <c r="O124" s="62"/>
      <c r="P124" s="66"/>
      <c r="Q124" s="62"/>
      <c r="R124" s="62"/>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7">
        <f>ROUND(total_amount_ba($B$2,$D$2,D124,F124,J124,K124,M124),0)</f>
        <v>2216</v>
      </c>
      <c r="BB124" s="68">
        <f>BA124+SUM(N124:AZ124)</f>
        <v>2216</v>
      </c>
      <c r="BC124" s="69" t="str">
        <f>SpellNumber(L124,BB124)</f>
        <v>INR  Two Thousand Two Hundred &amp; Sixteen  Only</v>
      </c>
      <c r="IA124" s="22">
        <v>2.11</v>
      </c>
      <c r="IB124" s="22" t="s">
        <v>422</v>
      </c>
      <c r="IC124" s="22" t="s">
        <v>164</v>
      </c>
      <c r="ID124" s="22">
        <v>133</v>
      </c>
      <c r="IE124" s="23" t="s">
        <v>516</v>
      </c>
      <c r="IF124" s="23"/>
      <c r="IG124" s="23"/>
      <c r="IH124" s="23"/>
      <c r="II124" s="23"/>
    </row>
    <row r="125" spans="1:243" s="22" customFormat="1" ht="47.25">
      <c r="A125" s="93">
        <v>2.12</v>
      </c>
      <c r="B125" s="46" t="s">
        <v>423</v>
      </c>
      <c r="C125" s="45" t="s">
        <v>165</v>
      </c>
      <c r="D125" s="81"/>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3"/>
      <c r="IA125" s="22">
        <v>2.12</v>
      </c>
      <c r="IB125" s="22" t="s">
        <v>423</v>
      </c>
      <c r="IC125" s="22" t="s">
        <v>165</v>
      </c>
      <c r="IE125" s="23"/>
      <c r="IF125" s="23"/>
      <c r="IG125" s="23"/>
      <c r="IH125" s="23"/>
      <c r="II125" s="23"/>
    </row>
    <row r="126" spans="1:243" s="22" customFormat="1" ht="15.75">
      <c r="A126" s="92">
        <v>2.13</v>
      </c>
      <c r="B126" s="47" t="s">
        <v>424</v>
      </c>
      <c r="C126" s="45" t="s">
        <v>166</v>
      </c>
      <c r="D126" s="56">
        <v>193</v>
      </c>
      <c r="E126" s="55" t="s">
        <v>516</v>
      </c>
      <c r="F126" s="61">
        <v>49.8</v>
      </c>
      <c r="G126" s="62"/>
      <c r="H126" s="62"/>
      <c r="I126" s="63" t="s">
        <v>37</v>
      </c>
      <c r="J126" s="64">
        <f>IF(I126="Less(-)",-1,1)</f>
        <v>1</v>
      </c>
      <c r="K126" s="62" t="s">
        <v>38</v>
      </c>
      <c r="L126" s="62" t="s">
        <v>4</v>
      </c>
      <c r="M126" s="65"/>
      <c r="N126" s="62"/>
      <c r="O126" s="62"/>
      <c r="P126" s="66"/>
      <c r="Q126" s="62"/>
      <c r="R126" s="62"/>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7">
        <f>ROUND(total_amount_ba($B$2,$D$2,D126,F126,J126,K126,M126),0)</f>
        <v>9611</v>
      </c>
      <c r="BB126" s="68">
        <f>BA126+SUM(N126:AZ126)</f>
        <v>9611</v>
      </c>
      <c r="BC126" s="69" t="str">
        <f>SpellNumber(L126,BB126)</f>
        <v>INR  Nine Thousand Six Hundred &amp; Eleven  Only</v>
      </c>
      <c r="IA126" s="22">
        <v>2.13</v>
      </c>
      <c r="IB126" s="22" t="s">
        <v>424</v>
      </c>
      <c r="IC126" s="22" t="s">
        <v>166</v>
      </c>
      <c r="ID126" s="22">
        <v>193</v>
      </c>
      <c r="IE126" s="23" t="s">
        <v>516</v>
      </c>
      <c r="IF126" s="23"/>
      <c r="IG126" s="23"/>
      <c r="IH126" s="23"/>
      <c r="II126" s="23"/>
    </row>
    <row r="127" spans="1:243" s="22" customFormat="1" ht="63">
      <c r="A127" s="93">
        <v>2.14</v>
      </c>
      <c r="B127" s="47" t="s">
        <v>425</v>
      </c>
      <c r="C127" s="45" t="s">
        <v>167</v>
      </c>
      <c r="D127" s="57">
        <v>281</v>
      </c>
      <c r="E127" s="55" t="s">
        <v>516</v>
      </c>
      <c r="F127" s="61">
        <v>18.28</v>
      </c>
      <c r="G127" s="62"/>
      <c r="H127" s="62"/>
      <c r="I127" s="63" t="s">
        <v>37</v>
      </c>
      <c r="J127" s="64">
        <f>IF(I127="Less(-)",-1,1)</f>
        <v>1</v>
      </c>
      <c r="K127" s="62" t="s">
        <v>38</v>
      </c>
      <c r="L127" s="62" t="s">
        <v>4</v>
      </c>
      <c r="M127" s="65"/>
      <c r="N127" s="62"/>
      <c r="O127" s="62"/>
      <c r="P127" s="66"/>
      <c r="Q127" s="62"/>
      <c r="R127" s="62"/>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7">
        <f>ROUND(total_amount_ba($B$2,$D$2,D127,F127,J127,K127,M127),0)</f>
        <v>5137</v>
      </c>
      <c r="BB127" s="68">
        <f>BA127+SUM(N127:AZ127)</f>
        <v>5137</v>
      </c>
      <c r="BC127" s="69" t="str">
        <f>SpellNumber(L127,BB127)</f>
        <v>INR  Five Thousand One Hundred &amp; Thirty Seven  Only</v>
      </c>
      <c r="IA127" s="22">
        <v>2.14</v>
      </c>
      <c r="IB127" s="22" t="s">
        <v>425</v>
      </c>
      <c r="IC127" s="22" t="s">
        <v>167</v>
      </c>
      <c r="ID127" s="22">
        <v>281</v>
      </c>
      <c r="IE127" s="23" t="s">
        <v>516</v>
      </c>
      <c r="IF127" s="23"/>
      <c r="IG127" s="23"/>
      <c r="IH127" s="23"/>
      <c r="II127" s="23"/>
    </row>
    <row r="128" spans="1:243" s="22" customFormat="1" ht="31.5">
      <c r="A128" s="92">
        <v>2.15</v>
      </c>
      <c r="B128" s="49" t="s">
        <v>419</v>
      </c>
      <c r="C128" s="45" t="s">
        <v>168</v>
      </c>
      <c r="D128" s="81"/>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3"/>
      <c r="IA128" s="22">
        <v>2.15</v>
      </c>
      <c r="IB128" s="22" t="s">
        <v>419</v>
      </c>
      <c r="IC128" s="22" t="s">
        <v>168</v>
      </c>
      <c r="IE128" s="23"/>
      <c r="IF128" s="23"/>
      <c r="IG128" s="23"/>
      <c r="IH128" s="23"/>
      <c r="II128" s="23"/>
    </row>
    <row r="129" spans="1:243" s="22" customFormat="1" ht="30">
      <c r="A129" s="93">
        <v>2.16</v>
      </c>
      <c r="B129" s="47" t="s">
        <v>426</v>
      </c>
      <c r="C129" s="45" t="s">
        <v>169</v>
      </c>
      <c r="D129" s="57">
        <v>89.5</v>
      </c>
      <c r="E129" s="55" t="s">
        <v>516</v>
      </c>
      <c r="F129" s="61">
        <v>75.89</v>
      </c>
      <c r="G129" s="62"/>
      <c r="H129" s="62"/>
      <c r="I129" s="63" t="s">
        <v>37</v>
      </c>
      <c r="J129" s="64">
        <f>IF(I129="Less(-)",-1,1)</f>
        <v>1</v>
      </c>
      <c r="K129" s="62" t="s">
        <v>38</v>
      </c>
      <c r="L129" s="62" t="s">
        <v>4</v>
      </c>
      <c r="M129" s="65"/>
      <c r="N129" s="62"/>
      <c r="O129" s="62"/>
      <c r="P129" s="66"/>
      <c r="Q129" s="62"/>
      <c r="R129" s="62"/>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7">
        <f>ROUND(total_amount_ba($B$2,$D$2,D129,F129,J129,K129,M129),0)</f>
        <v>6792</v>
      </c>
      <c r="BB129" s="68">
        <f>BA129+SUM(N129:AZ129)</f>
        <v>6792</v>
      </c>
      <c r="BC129" s="69" t="str">
        <f>SpellNumber(L129,BB129)</f>
        <v>INR  Six Thousand Seven Hundred &amp; Ninety Two  Only</v>
      </c>
      <c r="IA129" s="22">
        <v>2.16</v>
      </c>
      <c r="IB129" s="22" t="s">
        <v>426</v>
      </c>
      <c r="IC129" s="22" t="s">
        <v>169</v>
      </c>
      <c r="ID129" s="22">
        <v>89.5</v>
      </c>
      <c r="IE129" s="23" t="s">
        <v>516</v>
      </c>
      <c r="IF129" s="23"/>
      <c r="IG129" s="23"/>
      <c r="IH129" s="23"/>
      <c r="II129" s="23"/>
    </row>
    <row r="130" spans="1:243" s="22" customFormat="1" ht="31.5">
      <c r="A130" s="92">
        <v>2.17</v>
      </c>
      <c r="B130" s="47" t="s">
        <v>417</v>
      </c>
      <c r="C130" s="45" t="s">
        <v>170</v>
      </c>
      <c r="D130" s="81"/>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3"/>
      <c r="IA130" s="22">
        <v>2.17</v>
      </c>
      <c r="IB130" s="22" t="s">
        <v>417</v>
      </c>
      <c r="IC130" s="22" t="s">
        <v>170</v>
      </c>
      <c r="IE130" s="23"/>
      <c r="IF130" s="23"/>
      <c r="IG130" s="23"/>
      <c r="IH130" s="23"/>
      <c r="II130" s="23"/>
    </row>
    <row r="131" spans="1:243" s="22" customFormat="1" ht="31.5">
      <c r="A131" s="93">
        <v>2.18</v>
      </c>
      <c r="B131" s="47" t="s">
        <v>539</v>
      </c>
      <c r="C131" s="45" t="s">
        <v>171</v>
      </c>
      <c r="D131" s="57">
        <v>77</v>
      </c>
      <c r="E131" s="55" t="s">
        <v>516</v>
      </c>
      <c r="F131" s="61">
        <v>97.85</v>
      </c>
      <c r="G131" s="62"/>
      <c r="H131" s="62"/>
      <c r="I131" s="63" t="s">
        <v>37</v>
      </c>
      <c r="J131" s="64">
        <f>IF(I131="Less(-)",-1,1)</f>
        <v>1</v>
      </c>
      <c r="K131" s="62" t="s">
        <v>38</v>
      </c>
      <c r="L131" s="62" t="s">
        <v>4</v>
      </c>
      <c r="M131" s="65"/>
      <c r="N131" s="62"/>
      <c r="O131" s="62"/>
      <c r="P131" s="66"/>
      <c r="Q131" s="62"/>
      <c r="R131" s="62"/>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7">
        <f>ROUND(total_amount_ba($B$2,$D$2,D131,F131,J131,K131,M131),0)</f>
        <v>7534</v>
      </c>
      <c r="BB131" s="68">
        <f>BA131+SUM(N131:AZ131)</f>
        <v>7534</v>
      </c>
      <c r="BC131" s="69" t="str">
        <f>SpellNumber(L131,BB131)</f>
        <v>INR  Seven Thousand Five Hundred &amp; Thirty Four  Only</v>
      </c>
      <c r="IA131" s="22">
        <v>2.18</v>
      </c>
      <c r="IB131" s="22" t="s">
        <v>539</v>
      </c>
      <c r="IC131" s="22" t="s">
        <v>171</v>
      </c>
      <c r="ID131" s="22">
        <v>77</v>
      </c>
      <c r="IE131" s="23" t="s">
        <v>516</v>
      </c>
      <c r="IF131" s="23"/>
      <c r="IG131" s="23"/>
      <c r="IH131" s="23"/>
      <c r="II131" s="23"/>
    </row>
    <row r="132" spans="1:243" s="22" customFormat="1" ht="31.5">
      <c r="A132" s="92">
        <v>2.19</v>
      </c>
      <c r="B132" s="47" t="s">
        <v>427</v>
      </c>
      <c r="C132" s="45" t="s">
        <v>172</v>
      </c>
      <c r="D132" s="81"/>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3"/>
      <c r="IA132" s="22">
        <v>2.19</v>
      </c>
      <c r="IB132" s="22" t="s">
        <v>427</v>
      </c>
      <c r="IC132" s="22" t="s">
        <v>172</v>
      </c>
      <c r="IE132" s="23"/>
      <c r="IF132" s="23"/>
      <c r="IG132" s="23"/>
      <c r="IH132" s="23"/>
      <c r="II132" s="23"/>
    </row>
    <row r="133" spans="1:243" s="22" customFormat="1" ht="31.5">
      <c r="A133" s="93">
        <v>2.2</v>
      </c>
      <c r="B133" s="47" t="s">
        <v>428</v>
      </c>
      <c r="C133" s="45" t="s">
        <v>173</v>
      </c>
      <c r="D133" s="57">
        <v>70</v>
      </c>
      <c r="E133" s="55" t="s">
        <v>516</v>
      </c>
      <c r="F133" s="61">
        <v>95.22</v>
      </c>
      <c r="G133" s="62"/>
      <c r="H133" s="62"/>
      <c r="I133" s="63" t="s">
        <v>37</v>
      </c>
      <c r="J133" s="64">
        <f>IF(I133="Less(-)",-1,1)</f>
        <v>1</v>
      </c>
      <c r="K133" s="62" t="s">
        <v>38</v>
      </c>
      <c r="L133" s="62" t="s">
        <v>4</v>
      </c>
      <c r="M133" s="65"/>
      <c r="N133" s="62"/>
      <c r="O133" s="62"/>
      <c r="P133" s="66"/>
      <c r="Q133" s="62"/>
      <c r="R133" s="62"/>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7">
        <f>ROUND(total_amount_ba($B$2,$D$2,D133,F133,J133,K133,M133),0)</f>
        <v>6665</v>
      </c>
      <c r="BB133" s="68">
        <f>BA133+SUM(N133:AZ133)</f>
        <v>6665</v>
      </c>
      <c r="BC133" s="69" t="str">
        <f>SpellNumber(L133,BB133)</f>
        <v>INR  Six Thousand Six Hundred &amp; Sixty Five  Only</v>
      </c>
      <c r="IA133" s="22">
        <v>2.2</v>
      </c>
      <c r="IB133" s="22" t="s">
        <v>428</v>
      </c>
      <c r="IC133" s="22" t="s">
        <v>173</v>
      </c>
      <c r="ID133" s="22">
        <v>70</v>
      </c>
      <c r="IE133" s="23" t="s">
        <v>516</v>
      </c>
      <c r="IF133" s="23"/>
      <c r="IG133" s="23"/>
      <c r="IH133" s="23"/>
      <c r="II133" s="23"/>
    </row>
    <row r="134" spans="1:243" s="22" customFormat="1" ht="15.75">
      <c r="A134" s="92">
        <v>2.21</v>
      </c>
      <c r="B134" s="47" t="s">
        <v>429</v>
      </c>
      <c r="C134" s="45" t="s">
        <v>174</v>
      </c>
      <c r="D134" s="81"/>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3"/>
      <c r="IA134" s="22">
        <v>2.21</v>
      </c>
      <c r="IB134" s="22" t="s">
        <v>429</v>
      </c>
      <c r="IC134" s="22" t="s">
        <v>174</v>
      </c>
      <c r="IE134" s="23"/>
      <c r="IF134" s="23"/>
      <c r="IG134" s="23"/>
      <c r="IH134" s="23"/>
      <c r="II134" s="23"/>
    </row>
    <row r="135" spans="1:243" s="22" customFormat="1" ht="94.5">
      <c r="A135" s="93">
        <v>2.22</v>
      </c>
      <c r="B135" s="47" t="s">
        <v>430</v>
      </c>
      <c r="C135" s="45" t="s">
        <v>175</v>
      </c>
      <c r="D135" s="81"/>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3"/>
      <c r="IA135" s="22">
        <v>2.22</v>
      </c>
      <c r="IB135" s="22" t="s">
        <v>430</v>
      </c>
      <c r="IC135" s="22" t="s">
        <v>175</v>
      </c>
      <c r="IE135" s="23"/>
      <c r="IF135" s="23"/>
      <c r="IG135" s="23"/>
      <c r="IH135" s="23"/>
      <c r="II135" s="23"/>
    </row>
    <row r="136" spans="1:243" s="22" customFormat="1" ht="30">
      <c r="A136" s="92">
        <v>2.23</v>
      </c>
      <c r="B136" s="47" t="s">
        <v>431</v>
      </c>
      <c r="C136" s="45" t="s">
        <v>176</v>
      </c>
      <c r="D136" s="57">
        <v>32.16</v>
      </c>
      <c r="E136" s="55" t="s">
        <v>516</v>
      </c>
      <c r="F136" s="61">
        <v>419.11</v>
      </c>
      <c r="G136" s="62"/>
      <c r="H136" s="62"/>
      <c r="I136" s="63" t="s">
        <v>37</v>
      </c>
      <c r="J136" s="64">
        <f>IF(I136="Less(-)",-1,1)</f>
        <v>1</v>
      </c>
      <c r="K136" s="62" t="s">
        <v>38</v>
      </c>
      <c r="L136" s="62" t="s">
        <v>4</v>
      </c>
      <c r="M136" s="65"/>
      <c r="N136" s="62"/>
      <c r="O136" s="62"/>
      <c r="P136" s="66"/>
      <c r="Q136" s="62"/>
      <c r="R136" s="62"/>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7">
        <f>ROUND(total_amount_ba($B$2,$D$2,D136,F136,J136,K136,M136),0)</f>
        <v>13479</v>
      </c>
      <c r="BB136" s="68">
        <f>BA136+SUM(N136:AZ136)</f>
        <v>13479</v>
      </c>
      <c r="BC136" s="69" t="str">
        <f>SpellNumber(L136,BB136)</f>
        <v>INR  Thirteen Thousand Four Hundred &amp; Seventy Nine  Only</v>
      </c>
      <c r="IA136" s="22">
        <v>2.23</v>
      </c>
      <c r="IB136" s="22" t="s">
        <v>431</v>
      </c>
      <c r="IC136" s="22" t="s">
        <v>176</v>
      </c>
      <c r="ID136" s="22">
        <v>32.16</v>
      </c>
      <c r="IE136" s="23" t="s">
        <v>516</v>
      </c>
      <c r="IF136" s="23"/>
      <c r="IG136" s="23"/>
      <c r="IH136" s="23"/>
      <c r="II136" s="23"/>
    </row>
    <row r="137" spans="1:243" s="22" customFormat="1" ht="157.5">
      <c r="A137" s="93">
        <v>2.24</v>
      </c>
      <c r="B137" s="47" t="s">
        <v>432</v>
      </c>
      <c r="C137" s="45" t="s">
        <v>177</v>
      </c>
      <c r="D137" s="81"/>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3"/>
      <c r="IA137" s="22">
        <v>2.24</v>
      </c>
      <c r="IB137" s="22" t="s">
        <v>432</v>
      </c>
      <c r="IC137" s="22" t="s">
        <v>177</v>
      </c>
      <c r="IE137" s="23"/>
      <c r="IF137" s="23"/>
      <c r="IG137" s="23"/>
      <c r="IH137" s="23"/>
      <c r="II137" s="23"/>
    </row>
    <row r="138" spans="1:243" s="22" customFormat="1" ht="15.75">
      <c r="A138" s="92">
        <v>2.25</v>
      </c>
      <c r="B138" s="47" t="s">
        <v>433</v>
      </c>
      <c r="C138" s="45" t="s">
        <v>178</v>
      </c>
      <c r="D138" s="56">
        <v>1</v>
      </c>
      <c r="E138" s="55" t="s">
        <v>518</v>
      </c>
      <c r="F138" s="61">
        <v>831.26</v>
      </c>
      <c r="G138" s="62"/>
      <c r="H138" s="62"/>
      <c r="I138" s="63" t="s">
        <v>37</v>
      </c>
      <c r="J138" s="64">
        <f aca="true" t="shared" si="4" ref="J138:J200">IF(I138="Less(-)",-1,1)</f>
        <v>1</v>
      </c>
      <c r="K138" s="62" t="s">
        <v>38</v>
      </c>
      <c r="L138" s="62" t="s">
        <v>4</v>
      </c>
      <c r="M138" s="65"/>
      <c r="N138" s="62"/>
      <c r="O138" s="62"/>
      <c r="P138" s="66"/>
      <c r="Q138" s="62"/>
      <c r="R138" s="62"/>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7">
        <f aca="true" t="shared" si="5" ref="BA138:BA200">ROUND(total_amount_ba($B$2,$D$2,D138,F138,J138,K138,M138),0)</f>
        <v>831</v>
      </c>
      <c r="BB138" s="68">
        <f aca="true" t="shared" si="6" ref="BB138:BB200">BA138+SUM(N138:AZ138)</f>
        <v>831</v>
      </c>
      <c r="BC138" s="69" t="str">
        <f aca="true" t="shared" si="7" ref="BC138:BC200">SpellNumber(L138,BB138)</f>
        <v>INR  Eight Hundred &amp; Thirty One  Only</v>
      </c>
      <c r="IA138" s="22">
        <v>2.25</v>
      </c>
      <c r="IB138" s="22" t="s">
        <v>433</v>
      </c>
      <c r="IC138" s="22" t="s">
        <v>178</v>
      </c>
      <c r="ID138" s="22">
        <v>1</v>
      </c>
      <c r="IE138" s="23" t="s">
        <v>518</v>
      </c>
      <c r="IF138" s="23"/>
      <c r="IG138" s="23"/>
      <c r="IH138" s="23"/>
      <c r="II138" s="23"/>
    </row>
    <row r="139" spans="1:243" s="22" customFormat="1" ht="31.5">
      <c r="A139" s="93">
        <v>2.26</v>
      </c>
      <c r="B139" s="47" t="s">
        <v>434</v>
      </c>
      <c r="C139" s="45" t="s">
        <v>179</v>
      </c>
      <c r="D139" s="57">
        <v>124.5</v>
      </c>
      <c r="E139" s="55" t="s">
        <v>516</v>
      </c>
      <c r="F139" s="61">
        <v>2.5</v>
      </c>
      <c r="G139" s="62"/>
      <c r="H139" s="62"/>
      <c r="I139" s="63" t="s">
        <v>37</v>
      </c>
      <c r="J139" s="64">
        <f t="shared" si="4"/>
        <v>1</v>
      </c>
      <c r="K139" s="62" t="s">
        <v>38</v>
      </c>
      <c r="L139" s="62" t="s">
        <v>4</v>
      </c>
      <c r="M139" s="65"/>
      <c r="N139" s="62"/>
      <c r="O139" s="62"/>
      <c r="P139" s="66"/>
      <c r="Q139" s="62"/>
      <c r="R139" s="62"/>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7">
        <f t="shared" si="5"/>
        <v>311</v>
      </c>
      <c r="BB139" s="68">
        <f t="shared" si="6"/>
        <v>311</v>
      </c>
      <c r="BC139" s="69" t="str">
        <f t="shared" si="7"/>
        <v>INR  Three Hundred &amp; Eleven  Only</v>
      </c>
      <c r="IA139" s="22">
        <v>2.26</v>
      </c>
      <c r="IB139" s="22" t="s">
        <v>434</v>
      </c>
      <c r="IC139" s="22" t="s">
        <v>179</v>
      </c>
      <c r="ID139" s="22">
        <v>124.5</v>
      </c>
      <c r="IE139" s="23" t="s">
        <v>516</v>
      </c>
      <c r="IF139" s="23"/>
      <c r="IG139" s="23"/>
      <c r="IH139" s="23"/>
      <c r="II139" s="23"/>
    </row>
    <row r="140" spans="1:243" s="22" customFormat="1" ht="33.75" customHeight="1">
      <c r="A140" s="92">
        <v>2.27</v>
      </c>
      <c r="B140" s="47" t="s">
        <v>540</v>
      </c>
      <c r="C140" s="45" t="s">
        <v>180</v>
      </c>
      <c r="D140" s="81"/>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3"/>
      <c r="IA140" s="22">
        <v>2.27</v>
      </c>
      <c r="IB140" s="41" t="s">
        <v>540</v>
      </c>
      <c r="IC140" s="22" t="s">
        <v>180</v>
      </c>
      <c r="IE140" s="23"/>
      <c r="IF140" s="23"/>
      <c r="IG140" s="23"/>
      <c r="IH140" s="23"/>
      <c r="II140" s="23"/>
    </row>
    <row r="141" spans="1:243" s="22" customFormat="1" ht="47.25">
      <c r="A141" s="93">
        <v>2.28</v>
      </c>
      <c r="B141" s="47" t="s">
        <v>435</v>
      </c>
      <c r="C141" s="45" t="s">
        <v>181</v>
      </c>
      <c r="D141" s="57">
        <v>1.5</v>
      </c>
      <c r="E141" s="55" t="s">
        <v>515</v>
      </c>
      <c r="F141" s="61">
        <v>615.48</v>
      </c>
      <c r="G141" s="62"/>
      <c r="H141" s="62"/>
      <c r="I141" s="63" t="s">
        <v>37</v>
      </c>
      <c r="J141" s="64">
        <f t="shared" si="4"/>
        <v>1</v>
      </c>
      <c r="K141" s="62" t="s">
        <v>38</v>
      </c>
      <c r="L141" s="62" t="s">
        <v>4</v>
      </c>
      <c r="M141" s="65"/>
      <c r="N141" s="62"/>
      <c r="O141" s="62"/>
      <c r="P141" s="66"/>
      <c r="Q141" s="62"/>
      <c r="R141" s="62"/>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7">
        <f t="shared" si="5"/>
        <v>923</v>
      </c>
      <c r="BB141" s="68">
        <f t="shared" si="6"/>
        <v>923</v>
      </c>
      <c r="BC141" s="69" t="str">
        <f t="shared" si="7"/>
        <v>INR  Nine Hundred &amp; Twenty Three  Only</v>
      </c>
      <c r="IA141" s="22">
        <v>2.28</v>
      </c>
      <c r="IB141" s="22" t="s">
        <v>435</v>
      </c>
      <c r="IC141" s="22" t="s">
        <v>181</v>
      </c>
      <c r="ID141" s="22">
        <v>1.5</v>
      </c>
      <c r="IE141" s="23" t="s">
        <v>515</v>
      </c>
      <c r="IF141" s="23"/>
      <c r="IG141" s="23"/>
      <c r="IH141" s="23"/>
      <c r="II141" s="23"/>
    </row>
    <row r="142" spans="1:243" s="22" customFormat="1" ht="47.25">
      <c r="A142" s="92">
        <v>2.29</v>
      </c>
      <c r="B142" s="47" t="s">
        <v>436</v>
      </c>
      <c r="C142" s="45" t="s">
        <v>182</v>
      </c>
      <c r="D142" s="81"/>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3"/>
      <c r="IA142" s="22">
        <v>2.29</v>
      </c>
      <c r="IB142" s="22" t="s">
        <v>436</v>
      </c>
      <c r="IC142" s="22" t="s">
        <v>182</v>
      </c>
      <c r="IE142" s="23"/>
      <c r="IF142" s="23"/>
      <c r="IG142" s="23"/>
      <c r="IH142" s="23"/>
      <c r="II142" s="23"/>
    </row>
    <row r="143" spans="1:243" s="22" customFormat="1" ht="31.5">
      <c r="A143" s="93">
        <v>2.3</v>
      </c>
      <c r="B143" s="47" t="s">
        <v>437</v>
      </c>
      <c r="C143" s="45" t="s">
        <v>183</v>
      </c>
      <c r="D143" s="57">
        <v>1.1</v>
      </c>
      <c r="E143" s="55" t="s">
        <v>515</v>
      </c>
      <c r="F143" s="61">
        <v>1759.84</v>
      </c>
      <c r="G143" s="62"/>
      <c r="H143" s="62"/>
      <c r="I143" s="63" t="s">
        <v>37</v>
      </c>
      <c r="J143" s="64">
        <f t="shared" si="4"/>
        <v>1</v>
      </c>
      <c r="K143" s="62" t="s">
        <v>38</v>
      </c>
      <c r="L143" s="62" t="s">
        <v>4</v>
      </c>
      <c r="M143" s="65"/>
      <c r="N143" s="62"/>
      <c r="O143" s="62"/>
      <c r="P143" s="66"/>
      <c r="Q143" s="62"/>
      <c r="R143" s="62"/>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7">
        <f t="shared" si="5"/>
        <v>1936</v>
      </c>
      <c r="BB143" s="68">
        <f t="shared" si="6"/>
        <v>1936</v>
      </c>
      <c r="BC143" s="69" t="str">
        <f t="shared" si="7"/>
        <v>INR  One Thousand Nine Hundred &amp; Thirty Six  Only</v>
      </c>
      <c r="IA143" s="22">
        <v>2.3</v>
      </c>
      <c r="IB143" s="22" t="s">
        <v>437</v>
      </c>
      <c r="IC143" s="22" t="s">
        <v>183</v>
      </c>
      <c r="ID143" s="22">
        <v>1.1</v>
      </c>
      <c r="IE143" s="23" t="s">
        <v>515</v>
      </c>
      <c r="IF143" s="23"/>
      <c r="IG143" s="23"/>
      <c r="IH143" s="23"/>
      <c r="II143" s="23"/>
    </row>
    <row r="144" spans="1:243" s="22" customFormat="1" ht="63">
      <c r="A144" s="92">
        <v>2.31</v>
      </c>
      <c r="B144" s="47" t="s">
        <v>438</v>
      </c>
      <c r="C144" s="45" t="s">
        <v>184</v>
      </c>
      <c r="D144" s="57">
        <v>0.35</v>
      </c>
      <c r="E144" s="55" t="s">
        <v>515</v>
      </c>
      <c r="F144" s="61">
        <v>2567.38</v>
      </c>
      <c r="G144" s="62"/>
      <c r="H144" s="62"/>
      <c r="I144" s="63" t="s">
        <v>37</v>
      </c>
      <c r="J144" s="64">
        <f t="shared" si="4"/>
        <v>1</v>
      </c>
      <c r="K144" s="62" t="s">
        <v>38</v>
      </c>
      <c r="L144" s="62" t="s">
        <v>4</v>
      </c>
      <c r="M144" s="65"/>
      <c r="N144" s="62"/>
      <c r="O144" s="62"/>
      <c r="P144" s="66"/>
      <c r="Q144" s="62"/>
      <c r="R144" s="62"/>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7">
        <f t="shared" si="5"/>
        <v>899</v>
      </c>
      <c r="BB144" s="68">
        <f t="shared" si="6"/>
        <v>899</v>
      </c>
      <c r="BC144" s="69" t="str">
        <f t="shared" si="7"/>
        <v>INR  Eight Hundred &amp; Ninety Nine  Only</v>
      </c>
      <c r="IA144" s="22">
        <v>2.31</v>
      </c>
      <c r="IB144" s="22" t="s">
        <v>438</v>
      </c>
      <c r="IC144" s="22" t="s">
        <v>184</v>
      </c>
      <c r="ID144" s="22">
        <v>0.35</v>
      </c>
      <c r="IE144" s="23" t="s">
        <v>515</v>
      </c>
      <c r="IF144" s="23"/>
      <c r="IG144" s="23"/>
      <c r="IH144" s="23"/>
      <c r="II144" s="23"/>
    </row>
    <row r="145" spans="1:243" s="22" customFormat="1" ht="63">
      <c r="A145" s="93">
        <v>2.32</v>
      </c>
      <c r="B145" s="47" t="s">
        <v>439</v>
      </c>
      <c r="C145" s="45" t="s">
        <v>185</v>
      </c>
      <c r="D145" s="81"/>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3"/>
      <c r="IA145" s="22">
        <v>2.32</v>
      </c>
      <c r="IB145" s="22" t="s">
        <v>439</v>
      </c>
      <c r="IC145" s="22" t="s">
        <v>185</v>
      </c>
      <c r="IE145" s="23"/>
      <c r="IF145" s="23"/>
      <c r="IG145" s="23"/>
      <c r="IH145" s="23"/>
      <c r="II145" s="23"/>
    </row>
    <row r="146" spans="1:243" s="22" customFormat="1" ht="30">
      <c r="A146" s="92">
        <v>2.33</v>
      </c>
      <c r="B146" s="47" t="s">
        <v>440</v>
      </c>
      <c r="C146" s="45" t="s">
        <v>186</v>
      </c>
      <c r="D146" s="57">
        <v>3.6</v>
      </c>
      <c r="E146" s="55" t="s">
        <v>515</v>
      </c>
      <c r="F146" s="61">
        <v>1489.22</v>
      </c>
      <c r="G146" s="62"/>
      <c r="H146" s="62"/>
      <c r="I146" s="63" t="s">
        <v>37</v>
      </c>
      <c r="J146" s="64">
        <f t="shared" si="4"/>
        <v>1</v>
      </c>
      <c r="K146" s="62" t="s">
        <v>38</v>
      </c>
      <c r="L146" s="62" t="s">
        <v>4</v>
      </c>
      <c r="M146" s="65"/>
      <c r="N146" s="62"/>
      <c r="O146" s="62"/>
      <c r="P146" s="66"/>
      <c r="Q146" s="62"/>
      <c r="R146" s="62"/>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7">
        <f t="shared" si="5"/>
        <v>5361</v>
      </c>
      <c r="BB146" s="68">
        <f t="shared" si="6"/>
        <v>5361</v>
      </c>
      <c r="BC146" s="69" t="str">
        <f t="shared" si="7"/>
        <v>INR  Five Thousand Three Hundred &amp; Sixty One  Only</v>
      </c>
      <c r="IA146" s="22">
        <v>2.33</v>
      </c>
      <c r="IB146" s="22" t="s">
        <v>440</v>
      </c>
      <c r="IC146" s="22" t="s">
        <v>186</v>
      </c>
      <c r="ID146" s="22">
        <v>3.6</v>
      </c>
      <c r="IE146" s="23" t="s">
        <v>515</v>
      </c>
      <c r="IF146" s="23"/>
      <c r="IG146" s="23"/>
      <c r="IH146" s="23"/>
      <c r="II146" s="23"/>
    </row>
    <row r="147" spans="1:243" s="22" customFormat="1" ht="47.25">
      <c r="A147" s="93">
        <v>2.34</v>
      </c>
      <c r="B147" s="47" t="s">
        <v>441</v>
      </c>
      <c r="C147" s="45" t="s">
        <v>187</v>
      </c>
      <c r="D147" s="81"/>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3"/>
      <c r="IA147" s="22">
        <v>2.34</v>
      </c>
      <c r="IB147" s="22" t="s">
        <v>441</v>
      </c>
      <c r="IC147" s="22" t="s">
        <v>187</v>
      </c>
      <c r="IE147" s="23"/>
      <c r="IF147" s="23"/>
      <c r="IG147" s="23"/>
      <c r="IH147" s="23"/>
      <c r="II147" s="23"/>
    </row>
    <row r="148" spans="1:243" s="22" customFormat="1" ht="15.75">
      <c r="A148" s="92">
        <v>2.35</v>
      </c>
      <c r="B148" s="47" t="s">
        <v>442</v>
      </c>
      <c r="C148" s="45" t="s">
        <v>188</v>
      </c>
      <c r="D148" s="57">
        <v>17</v>
      </c>
      <c r="E148" s="55" t="s">
        <v>518</v>
      </c>
      <c r="F148" s="61">
        <v>265.41</v>
      </c>
      <c r="G148" s="62"/>
      <c r="H148" s="62"/>
      <c r="I148" s="63" t="s">
        <v>37</v>
      </c>
      <c r="J148" s="64">
        <f t="shared" si="4"/>
        <v>1</v>
      </c>
      <c r="K148" s="62" t="s">
        <v>38</v>
      </c>
      <c r="L148" s="62" t="s">
        <v>4</v>
      </c>
      <c r="M148" s="65"/>
      <c r="N148" s="62"/>
      <c r="O148" s="62"/>
      <c r="P148" s="66"/>
      <c r="Q148" s="62"/>
      <c r="R148" s="62"/>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7">
        <f t="shared" si="5"/>
        <v>4512</v>
      </c>
      <c r="BB148" s="68">
        <f t="shared" si="6"/>
        <v>4512</v>
      </c>
      <c r="BC148" s="69" t="str">
        <f t="shared" si="7"/>
        <v>INR  Four Thousand Five Hundred &amp; Twelve  Only</v>
      </c>
      <c r="IA148" s="22">
        <v>2.35</v>
      </c>
      <c r="IB148" s="22" t="s">
        <v>442</v>
      </c>
      <c r="IC148" s="22" t="s">
        <v>188</v>
      </c>
      <c r="ID148" s="22">
        <v>17</v>
      </c>
      <c r="IE148" s="23" t="s">
        <v>518</v>
      </c>
      <c r="IF148" s="23"/>
      <c r="IG148" s="23"/>
      <c r="IH148" s="23"/>
      <c r="II148" s="23"/>
    </row>
    <row r="149" spans="1:243" s="22" customFormat="1" ht="15.75">
      <c r="A149" s="93">
        <v>2.36</v>
      </c>
      <c r="B149" s="47" t="s">
        <v>443</v>
      </c>
      <c r="C149" s="45" t="s">
        <v>189</v>
      </c>
      <c r="D149" s="57">
        <v>1</v>
      </c>
      <c r="E149" s="55" t="s">
        <v>518</v>
      </c>
      <c r="F149" s="61">
        <v>363.48</v>
      </c>
      <c r="G149" s="62"/>
      <c r="H149" s="62"/>
      <c r="I149" s="63" t="s">
        <v>37</v>
      </c>
      <c r="J149" s="64">
        <f t="shared" si="4"/>
        <v>1</v>
      </c>
      <c r="K149" s="62" t="s">
        <v>38</v>
      </c>
      <c r="L149" s="62" t="s">
        <v>4</v>
      </c>
      <c r="M149" s="65"/>
      <c r="N149" s="62"/>
      <c r="O149" s="62"/>
      <c r="P149" s="66"/>
      <c r="Q149" s="62"/>
      <c r="R149" s="62"/>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7">
        <f t="shared" si="5"/>
        <v>363</v>
      </c>
      <c r="BB149" s="68">
        <f t="shared" si="6"/>
        <v>363</v>
      </c>
      <c r="BC149" s="69" t="str">
        <f t="shared" si="7"/>
        <v>INR  Three Hundred &amp; Sixty Three  Only</v>
      </c>
      <c r="IA149" s="22">
        <v>2.36</v>
      </c>
      <c r="IB149" s="22" t="s">
        <v>443</v>
      </c>
      <c r="IC149" s="22" t="s">
        <v>189</v>
      </c>
      <c r="ID149" s="22">
        <v>1</v>
      </c>
      <c r="IE149" s="23" t="s">
        <v>518</v>
      </c>
      <c r="IF149" s="23"/>
      <c r="IG149" s="23"/>
      <c r="IH149" s="23"/>
      <c r="II149" s="23"/>
    </row>
    <row r="150" spans="1:243" s="22" customFormat="1" ht="31.5">
      <c r="A150" s="92">
        <v>2.37</v>
      </c>
      <c r="B150" s="47" t="s">
        <v>444</v>
      </c>
      <c r="C150" s="45" t="s">
        <v>190</v>
      </c>
      <c r="D150" s="81"/>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3"/>
      <c r="IA150" s="22">
        <v>2.37</v>
      </c>
      <c r="IB150" s="22" t="s">
        <v>444</v>
      </c>
      <c r="IC150" s="22" t="s">
        <v>190</v>
      </c>
      <c r="IE150" s="23"/>
      <c r="IF150" s="23"/>
      <c r="IG150" s="23"/>
      <c r="IH150" s="23"/>
      <c r="II150" s="23"/>
    </row>
    <row r="151" spans="1:243" s="22" customFormat="1" ht="15.75">
      <c r="A151" s="93">
        <v>2.38</v>
      </c>
      <c r="B151" s="53" t="s">
        <v>442</v>
      </c>
      <c r="C151" s="45" t="s">
        <v>191</v>
      </c>
      <c r="D151" s="56">
        <v>7</v>
      </c>
      <c r="E151" s="55" t="s">
        <v>518</v>
      </c>
      <c r="F151" s="61">
        <v>103.73</v>
      </c>
      <c r="G151" s="62"/>
      <c r="H151" s="62"/>
      <c r="I151" s="63" t="s">
        <v>37</v>
      </c>
      <c r="J151" s="64">
        <f t="shared" si="4"/>
        <v>1</v>
      </c>
      <c r="K151" s="62" t="s">
        <v>38</v>
      </c>
      <c r="L151" s="62" t="s">
        <v>4</v>
      </c>
      <c r="M151" s="65"/>
      <c r="N151" s="62"/>
      <c r="O151" s="62"/>
      <c r="P151" s="66"/>
      <c r="Q151" s="62"/>
      <c r="R151" s="62"/>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7">
        <f t="shared" si="5"/>
        <v>726</v>
      </c>
      <c r="BB151" s="68">
        <f t="shared" si="6"/>
        <v>726</v>
      </c>
      <c r="BC151" s="69" t="str">
        <f t="shared" si="7"/>
        <v>INR  Seven Hundred &amp; Twenty Six  Only</v>
      </c>
      <c r="IA151" s="22">
        <v>2.38</v>
      </c>
      <c r="IB151" s="22" t="s">
        <v>442</v>
      </c>
      <c r="IC151" s="22" t="s">
        <v>191</v>
      </c>
      <c r="ID151" s="22">
        <v>7</v>
      </c>
      <c r="IE151" s="23" t="s">
        <v>518</v>
      </c>
      <c r="IF151" s="23"/>
      <c r="IG151" s="23"/>
      <c r="IH151" s="23"/>
      <c r="II151" s="23"/>
    </row>
    <row r="152" spans="1:243" s="22" customFormat="1" ht="31.5">
      <c r="A152" s="92">
        <v>2.39</v>
      </c>
      <c r="B152" s="53" t="s">
        <v>445</v>
      </c>
      <c r="C152" s="45" t="s">
        <v>192</v>
      </c>
      <c r="D152" s="81"/>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3"/>
      <c r="IA152" s="22">
        <v>2.39</v>
      </c>
      <c r="IB152" s="22" t="s">
        <v>445</v>
      </c>
      <c r="IC152" s="22" t="s">
        <v>192</v>
      </c>
      <c r="IE152" s="23"/>
      <c r="IF152" s="23"/>
      <c r="IG152" s="23"/>
      <c r="IH152" s="23"/>
      <c r="II152" s="23"/>
    </row>
    <row r="153" spans="1:243" s="22" customFormat="1" ht="30">
      <c r="A153" s="93">
        <v>2.4</v>
      </c>
      <c r="B153" s="53" t="s">
        <v>446</v>
      </c>
      <c r="C153" s="45" t="s">
        <v>193</v>
      </c>
      <c r="D153" s="59">
        <v>29</v>
      </c>
      <c r="E153" s="55" t="s">
        <v>516</v>
      </c>
      <c r="F153" s="61">
        <v>81.89</v>
      </c>
      <c r="G153" s="62"/>
      <c r="H153" s="62"/>
      <c r="I153" s="63" t="s">
        <v>37</v>
      </c>
      <c r="J153" s="64">
        <f t="shared" si="4"/>
        <v>1</v>
      </c>
      <c r="K153" s="62" t="s">
        <v>38</v>
      </c>
      <c r="L153" s="62" t="s">
        <v>4</v>
      </c>
      <c r="M153" s="65"/>
      <c r="N153" s="62"/>
      <c r="O153" s="62"/>
      <c r="P153" s="66"/>
      <c r="Q153" s="62"/>
      <c r="R153" s="62"/>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7">
        <f t="shared" si="5"/>
        <v>2375</v>
      </c>
      <c r="BB153" s="68">
        <f t="shared" si="6"/>
        <v>2375</v>
      </c>
      <c r="BC153" s="69" t="str">
        <f t="shared" si="7"/>
        <v>INR  Two Thousand Three Hundred &amp; Seventy Five  Only</v>
      </c>
      <c r="IA153" s="22">
        <v>2.4</v>
      </c>
      <c r="IB153" s="22" t="s">
        <v>446</v>
      </c>
      <c r="IC153" s="22" t="s">
        <v>193</v>
      </c>
      <c r="ID153" s="22">
        <v>29</v>
      </c>
      <c r="IE153" s="23" t="s">
        <v>516</v>
      </c>
      <c r="IF153" s="23"/>
      <c r="IG153" s="23"/>
      <c r="IH153" s="23"/>
      <c r="II153" s="23"/>
    </row>
    <row r="154" spans="1:243" s="22" customFormat="1" ht="31.5">
      <c r="A154" s="92">
        <v>2.41</v>
      </c>
      <c r="B154" s="47" t="s">
        <v>447</v>
      </c>
      <c r="C154" s="45" t="s">
        <v>194</v>
      </c>
      <c r="D154" s="57">
        <v>20</v>
      </c>
      <c r="E154" s="55" t="s">
        <v>519</v>
      </c>
      <c r="F154" s="61">
        <v>26.61</v>
      </c>
      <c r="G154" s="62"/>
      <c r="H154" s="62"/>
      <c r="I154" s="63" t="s">
        <v>37</v>
      </c>
      <c r="J154" s="64">
        <f t="shared" si="4"/>
        <v>1</v>
      </c>
      <c r="K154" s="62" t="s">
        <v>38</v>
      </c>
      <c r="L154" s="62" t="s">
        <v>4</v>
      </c>
      <c r="M154" s="65"/>
      <c r="N154" s="62"/>
      <c r="O154" s="62"/>
      <c r="P154" s="66"/>
      <c r="Q154" s="62"/>
      <c r="R154" s="62"/>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7">
        <f t="shared" si="5"/>
        <v>532</v>
      </c>
      <c r="BB154" s="68">
        <f t="shared" si="6"/>
        <v>532</v>
      </c>
      <c r="BC154" s="69" t="str">
        <f t="shared" si="7"/>
        <v>INR  Five Hundred &amp; Thirty Two  Only</v>
      </c>
      <c r="IA154" s="22">
        <v>2.41</v>
      </c>
      <c r="IB154" s="22" t="s">
        <v>447</v>
      </c>
      <c r="IC154" s="22" t="s">
        <v>194</v>
      </c>
      <c r="ID154" s="22">
        <v>20</v>
      </c>
      <c r="IE154" s="23" t="s">
        <v>519</v>
      </c>
      <c r="IF154" s="23"/>
      <c r="IG154" s="23"/>
      <c r="IH154" s="23"/>
      <c r="II154" s="23"/>
    </row>
    <row r="155" spans="1:243" s="22" customFormat="1" ht="47.25">
      <c r="A155" s="93">
        <v>2.42</v>
      </c>
      <c r="B155" s="47" t="s">
        <v>448</v>
      </c>
      <c r="C155" s="45" t="s">
        <v>195</v>
      </c>
      <c r="D155" s="57">
        <v>135.1</v>
      </c>
      <c r="E155" s="55" t="s">
        <v>516</v>
      </c>
      <c r="F155" s="61">
        <v>39.5</v>
      </c>
      <c r="G155" s="62"/>
      <c r="H155" s="62"/>
      <c r="I155" s="63" t="s">
        <v>37</v>
      </c>
      <c r="J155" s="64">
        <f t="shared" si="4"/>
        <v>1</v>
      </c>
      <c r="K155" s="62" t="s">
        <v>38</v>
      </c>
      <c r="L155" s="62" t="s">
        <v>4</v>
      </c>
      <c r="M155" s="65"/>
      <c r="N155" s="62"/>
      <c r="O155" s="62"/>
      <c r="P155" s="66"/>
      <c r="Q155" s="62"/>
      <c r="R155" s="62"/>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7">
        <f t="shared" si="5"/>
        <v>5336</v>
      </c>
      <c r="BB155" s="68">
        <f t="shared" si="6"/>
        <v>5336</v>
      </c>
      <c r="BC155" s="69" t="str">
        <f t="shared" si="7"/>
        <v>INR  Five Thousand Three Hundred &amp; Thirty Six  Only</v>
      </c>
      <c r="IA155" s="22">
        <v>2.42</v>
      </c>
      <c r="IB155" s="22" t="s">
        <v>448</v>
      </c>
      <c r="IC155" s="22" t="s">
        <v>195</v>
      </c>
      <c r="ID155" s="22">
        <v>135.1</v>
      </c>
      <c r="IE155" s="23" t="s">
        <v>516</v>
      </c>
      <c r="IF155" s="23"/>
      <c r="IG155" s="23"/>
      <c r="IH155" s="23"/>
      <c r="II155" s="23"/>
    </row>
    <row r="156" spans="1:243" s="22" customFormat="1" ht="94.5">
      <c r="A156" s="92">
        <v>2.43</v>
      </c>
      <c r="B156" s="46" t="s">
        <v>449</v>
      </c>
      <c r="C156" s="45" t="s">
        <v>196</v>
      </c>
      <c r="D156" s="56">
        <v>7.65</v>
      </c>
      <c r="E156" s="55" t="s">
        <v>515</v>
      </c>
      <c r="F156" s="61">
        <v>192.33</v>
      </c>
      <c r="G156" s="62"/>
      <c r="H156" s="62"/>
      <c r="I156" s="63" t="s">
        <v>37</v>
      </c>
      <c r="J156" s="64">
        <f t="shared" si="4"/>
        <v>1</v>
      </c>
      <c r="K156" s="62" t="s">
        <v>38</v>
      </c>
      <c r="L156" s="62" t="s">
        <v>4</v>
      </c>
      <c r="M156" s="65"/>
      <c r="N156" s="62"/>
      <c r="O156" s="62"/>
      <c r="P156" s="66"/>
      <c r="Q156" s="62"/>
      <c r="R156" s="62"/>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7">
        <f t="shared" si="5"/>
        <v>1471</v>
      </c>
      <c r="BB156" s="68">
        <f t="shared" si="6"/>
        <v>1471</v>
      </c>
      <c r="BC156" s="69" t="str">
        <f t="shared" si="7"/>
        <v>INR  One Thousand Four Hundred &amp; Seventy One  Only</v>
      </c>
      <c r="IA156" s="22">
        <v>2.43</v>
      </c>
      <c r="IB156" s="22" t="s">
        <v>449</v>
      </c>
      <c r="IC156" s="22" t="s">
        <v>196</v>
      </c>
      <c r="ID156" s="22">
        <v>7.65</v>
      </c>
      <c r="IE156" s="23" t="s">
        <v>515</v>
      </c>
      <c r="IF156" s="23"/>
      <c r="IG156" s="23"/>
      <c r="IH156" s="23"/>
      <c r="II156" s="23"/>
    </row>
    <row r="157" spans="1:243" s="22" customFormat="1" ht="15.75">
      <c r="A157" s="93">
        <v>2.44</v>
      </c>
      <c r="B157" s="46" t="s">
        <v>450</v>
      </c>
      <c r="C157" s="45" t="s">
        <v>197</v>
      </c>
      <c r="D157" s="81"/>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3"/>
      <c r="IA157" s="22">
        <v>2.44</v>
      </c>
      <c r="IB157" s="22" t="s">
        <v>450</v>
      </c>
      <c r="IC157" s="22" t="s">
        <v>197</v>
      </c>
      <c r="IE157" s="23"/>
      <c r="IF157" s="23"/>
      <c r="IG157" s="23"/>
      <c r="IH157" s="23"/>
      <c r="II157" s="23"/>
    </row>
    <row r="158" spans="1:243" s="22" customFormat="1" ht="173.25">
      <c r="A158" s="92">
        <v>2.45</v>
      </c>
      <c r="B158" s="46" t="s">
        <v>451</v>
      </c>
      <c r="C158" s="45" t="s">
        <v>198</v>
      </c>
      <c r="D158" s="81"/>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3"/>
      <c r="IA158" s="22">
        <v>2.45</v>
      </c>
      <c r="IB158" s="22" t="s">
        <v>451</v>
      </c>
      <c r="IC158" s="22" t="s">
        <v>198</v>
      </c>
      <c r="IE158" s="23"/>
      <c r="IF158" s="23"/>
      <c r="IG158" s="23"/>
      <c r="IH158" s="23"/>
      <c r="II158" s="23"/>
    </row>
    <row r="159" spans="1:243" s="22" customFormat="1" ht="15.75">
      <c r="A159" s="93">
        <v>2.46</v>
      </c>
      <c r="B159" s="46" t="s">
        <v>452</v>
      </c>
      <c r="C159" s="45" t="s">
        <v>199</v>
      </c>
      <c r="D159" s="56">
        <v>370</v>
      </c>
      <c r="E159" s="55" t="s">
        <v>517</v>
      </c>
      <c r="F159" s="61">
        <v>17.19</v>
      </c>
      <c r="G159" s="62"/>
      <c r="H159" s="62"/>
      <c r="I159" s="63" t="s">
        <v>37</v>
      </c>
      <c r="J159" s="64">
        <f t="shared" si="4"/>
        <v>1</v>
      </c>
      <c r="K159" s="62" t="s">
        <v>38</v>
      </c>
      <c r="L159" s="62" t="s">
        <v>4</v>
      </c>
      <c r="M159" s="65"/>
      <c r="N159" s="62"/>
      <c r="O159" s="62"/>
      <c r="P159" s="66"/>
      <c r="Q159" s="62"/>
      <c r="R159" s="62"/>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7">
        <f t="shared" si="5"/>
        <v>6360</v>
      </c>
      <c r="BB159" s="68">
        <f t="shared" si="6"/>
        <v>6360</v>
      </c>
      <c r="BC159" s="69" t="str">
        <f t="shared" si="7"/>
        <v>INR  Six Thousand Three Hundred &amp; Sixty  Only</v>
      </c>
      <c r="IA159" s="22">
        <v>2.46</v>
      </c>
      <c r="IB159" s="22" t="s">
        <v>452</v>
      </c>
      <c r="IC159" s="22" t="s">
        <v>199</v>
      </c>
      <c r="ID159" s="22">
        <v>370</v>
      </c>
      <c r="IE159" s="23" t="s">
        <v>517</v>
      </c>
      <c r="IF159" s="23"/>
      <c r="IG159" s="23"/>
      <c r="IH159" s="23"/>
      <c r="II159" s="23"/>
    </row>
    <row r="160" spans="1:243" s="22" customFormat="1" ht="63">
      <c r="A160" s="92">
        <v>2.47</v>
      </c>
      <c r="B160" s="46" t="s">
        <v>453</v>
      </c>
      <c r="C160" s="45" t="s">
        <v>200</v>
      </c>
      <c r="D160" s="56">
        <v>15</v>
      </c>
      <c r="E160" s="55" t="s">
        <v>519</v>
      </c>
      <c r="F160" s="61">
        <v>87.64</v>
      </c>
      <c r="G160" s="62"/>
      <c r="H160" s="62"/>
      <c r="I160" s="63" t="s">
        <v>37</v>
      </c>
      <c r="J160" s="64">
        <f t="shared" si="4"/>
        <v>1</v>
      </c>
      <c r="K160" s="62" t="s">
        <v>38</v>
      </c>
      <c r="L160" s="62" t="s">
        <v>4</v>
      </c>
      <c r="M160" s="65"/>
      <c r="N160" s="62"/>
      <c r="O160" s="62"/>
      <c r="P160" s="66"/>
      <c r="Q160" s="62"/>
      <c r="R160" s="62"/>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7">
        <f t="shared" si="5"/>
        <v>1315</v>
      </c>
      <c r="BB160" s="68">
        <f t="shared" si="6"/>
        <v>1315</v>
      </c>
      <c r="BC160" s="69" t="str">
        <f t="shared" si="7"/>
        <v>INR  One Thousand Three Hundred &amp; Fifteen  Only</v>
      </c>
      <c r="IA160" s="22">
        <v>2.47</v>
      </c>
      <c r="IB160" s="22" t="s">
        <v>453</v>
      </c>
      <c r="IC160" s="22" t="s">
        <v>200</v>
      </c>
      <c r="ID160" s="22">
        <v>15</v>
      </c>
      <c r="IE160" s="23" t="s">
        <v>519</v>
      </c>
      <c r="IF160" s="23"/>
      <c r="IG160" s="23"/>
      <c r="IH160" s="23"/>
      <c r="II160" s="23"/>
    </row>
    <row r="161" spans="1:243" s="22" customFormat="1" ht="15.75">
      <c r="A161" s="93">
        <v>2.48</v>
      </c>
      <c r="B161" s="46" t="s">
        <v>454</v>
      </c>
      <c r="C161" s="45" t="s">
        <v>201</v>
      </c>
      <c r="D161" s="81"/>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3"/>
      <c r="IA161" s="22">
        <v>2.48</v>
      </c>
      <c r="IB161" s="22" t="s">
        <v>454</v>
      </c>
      <c r="IC161" s="22" t="s">
        <v>201</v>
      </c>
      <c r="IE161" s="23"/>
      <c r="IF161" s="23"/>
      <c r="IG161" s="23"/>
      <c r="IH161" s="23"/>
      <c r="II161" s="23"/>
    </row>
    <row r="162" spans="1:243" s="22" customFormat="1" ht="110.25">
      <c r="A162" s="92">
        <v>2.49</v>
      </c>
      <c r="B162" s="46" t="s">
        <v>455</v>
      </c>
      <c r="C162" s="45" t="s">
        <v>202</v>
      </c>
      <c r="D162" s="81"/>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3"/>
      <c r="IA162" s="22">
        <v>2.49</v>
      </c>
      <c r="IB162" s="22" t="s">
        <v>455</v>
      </c>
      <c r="IC162" s="22" t="s">
        <v>202</v>
      </c>
      <c r="IE162" s="23"/>
      <c r="IF162" s="23"/>
      <c r="IG162" s="23"/>
      <c r="IH162" s="23"/>
      <c r="II162" s="23"/>
    </row>
    <row r="163" spans="1:243" s="22" customFormat="1" ht="31.5">
      <c r="A163" s="93">
        <v>2.5</v>
      </c>
      <c r="B163" s="46" t="s">
        <v>456</v>
      </c>
      <c r="C163" s="45" t="s">
        <v>203</v>
      </c>
      <c r="D163" s="56">
        <v>2</v>
      </c>
      <c r="E163" s="55" t="s">
        <v>518</v>
      </c>
      <c r="F163" s="61">
        <v>5069.14</v>
      </c>
      <c r="G163" s="62"/>
      <c r="H163" s="62"/>
      <c r="I163" s="63" t="s">
        <v>37</v>
      </c>
      <c r="J163" s="64">
        <f t="shared" si="4"/>
        <v>1</v>
      </c>
      <c r="K163" s="62" t="s">
        <v>38</v>
      </c>
      <c r="L163" s="62" t="s">
        <v>4</v>
      </c>
      <c r="M163" s="65"/>
      <c r="N163" s="62"/>
      <c r="O163" s="62"/>
      <c r="P163" s="66"/>
      <c r="Q163" s="62"/>
      <c r="R163" s="62"/>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7">
        <f t="shared" si="5"/>
        <v>10138</v>
      </c>
      <c r="BB163" s="68">
        <f t="shared" si="6"/>
        <v>10138</v>
      </c>
      <c r="BC163" s="69" t="str">
        <f t="shared" si="7"/>
        <v>INR  Ten Thousand One Hundred &amp; Thirty Eight  Only</v>
      </c>
      <c r="IA163" s="22">
        <v>2.5</v>
      </c>
      <c r="IB163" s="22" t="s">
        <v>456</v>
      </c>
      <c r="IC163" s="22" t="s">
        <v>203</v>
      </c>
      <c r="ID163" s="22">
        <v>2</v>
      </c>
      <c r="IE163" s="23" t="s">
        <v>518</v>
      </c>
      <c r="IF163" s="23"/>
      <c r="IG163" s="23"/>
      <c r="IH163" s="23"/>
      <c r="II163" s="23"/>
    </row>
    <row r="164" spans="1:243" s="22" customFormat="1" ht="63">
      <c r="A164" s="92">
        <v>2.51</v>
      </c>
      <c r="B164" s="46" t="s">
        <v>457</v>
      </c>
      <c r="C164" s="45" t="s">
        <v>204</v>
      </c>
      <c r="D164" s="81"/>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3"/>
      <c r="IA164" s="22">
        <v>2.51</v>
      </c>
      <c r="IB164" s="22" t="s">
        <v>457</v>
      </c>
      <c r="IC164" s="22" t="s">
        <v>204</v>
      </c>
      <c r="IE164" s="23"/>
      <c r="IF164" s="23"/>
      <c r="IG164" s="23"/>
      <c r="IH164" s="23"/>
      <c r="II164" s="23"/>
    </row>
    <row r="165" spans="1:243" s="22" customFormat="1" ht="31.5">
      <c r="A165" s="93">
        <v>2.52</v>
      </c>
      <c r="B165" s="46" t="s">
        <v>458</v>
      </c>
      <c r="C165" s="45" t="s">
        <v>205</v>
      </c>
      <c r="D165" s="56">
        <v>2</v>
      </c>
      <c r="E165" s="55" t="s">
        <v>518</v>
      </c>
      <c r="F165" s="61">
        <v>2394.96</v>
      </c>
      <c r="G165" s="62"/>
      <c r="H165" s="62"/>
      <c r="I165" s="63" t="s">
        <v>37</v>
      </c>
      <c r="J165" s="64">
        <f t="shared" si="4"/>
        <v>1</v>
      </c>
      <c r="K165" s="62" t="s">
        <v>38</v>
      </c>
      <c r="L165" s="62" t="s">
        <v>4</v>
      </c>
      <c r="M165" s="65"/>
      <c r="N165" s="62"/>
      <c r="O165" s="62"/>
      <c r="P165" s="66"/>
      <c r="Q165" s="62"/>
      <c r="R165" s="62"/>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7">
        <f t="shared" si="5"/>
        <v>4790</v>
      </c>
      <c r="BB165" s="68">
        <f t="shared" si="6"/>
        <v>4790</v>
      </c>
      <c r="BC165" s="69" t="str">
        <f t="shared" si="7"/>
        <v>INR  Four Thousand Seven Hundred &amp; Ninety  Only</v>
      </c>
      <c r="IA165" s="22">
        <v>2.52</v>
      </c>
      <c r="IB165" s="22" t="s">
        <v>458</v>
      </c>
      <c r="IC165" s="22" t="s">
        <v>205</v>
      </c>
      <c r="ID165" s="22">
        <v>2</v>
      </c>
      <c r="IE165" s="23" t="s">
        <v>518</v>
      </c>
      <c r="IF165" s="23"/>
      <c r="IG165" s="23"/>
      <c r="IH165" s="23"/>
      <c r="II165" s="23"/>
    </row>
    <row r="166" spans="1:243" s="22" customFormat="1" ht="63">
      <c r="A166" s="92">
        <v>2.53</v>
      </c>
      <c r="B166" s="46" t="s">
        <v>459</v>
      </c>
      <c r="C166" s="45" t="s">
        <v>206</v>
      </c>
      <c r="D166" s="81"/>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3"/>
      <c r="IA166" s="22">
        <v>2.53</v>
      </c>
      <c r="IB166" s="22" t="s">
        <v>459</v>
      </c>
      <c r="IC166" s="22" t="s">
        <v>206</v>
      </c>
      <c r="IE166" s="23"/>
      <c r="IF166" s="23"/>
      <c r="IG166" s="23"/>
      <c r="IH166" s="23"/>
      <c r="II166" s="23"/>
    </row>
    <row r="167" spans="1:243" s="22" customFormat="1" ht="15.75">
      <c r="A167" s="93">
        <v>2.54</v>
      </c>
      <c r="B167" s="46" t="s">
        <v>460</v>
      </c>
      <c r="C167" s="45" t="s">
        <v>207</v>
      </c>
      <c r="D167" s="81"/>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3"/>
      <c r="IA167" s="22">
        <v>2.54</v>
      </c>
      <c r="IB167" s="22" t="s">
        <v>460</v>
      </c>
      <c r="IC167" s="22" t="s">
        <v>207</v>
      </c>
      <c r="IE167" s="23"/>
      <c r="IF167" s="23"/>
      <c r="IG167" s="23"/>
      <c r="IH167" s="23"/>
      <c r="II167" s="23"/>
    </row>
    <row r="168" spans="1:243" s="22" customFormat="1" ht="30">
      <c r="A168" s="92">
        <v>2.55</v>
      </c>
      <c r="B168" s="47" t="s">
        <v>461</v>
      </c>
      <c r="C168" s="45" t="s">
        <v>208</v>
      </c>
      <c r="D168" s="57">
        <v>2</v>
      </c>
      <c r="E168" s="55" t="s">
        <v>518</v>
      </c>
      <c r="F168" s="61">
        <v>5268.26</v>
      </c>
      <c r="G168" s="62"/>
      <c r="H168" s="62"/>
      <c r="I168" s="63" t="s">
        <v>37</v>
      </c>
      <c r="J168" s="64">
        <f t="shared" si="4"/>
        <v>1</v>
      </c>
      <c r="K168" s="62" t="s">
        <v>38</v>
      </c>
      <c r="L168" s="62" t="s">
        <v>4</v>
      </c>
      <c r="M168" s="65"/>
      <c r="N168" s="62"/>
      <c r="O168" s="62"/>
      <c r="P168" s="66"/>
      <c r="Q168" s="62"/>
      <c r="R168" s="62"/>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7">
        <f t="shared" si="5"/>
        <v>10537</v>
      </c>
      <c r="BB168" s="68">
        <f t="shared" si="6"/>
        <v>10537</v>
      </c>
      <c r="BC168" s="69" t="str">
        <f t="shared" si="7"/>
        <v>INR  Ten Thousand Five Hundred &amp; Thirty Seven  Only</v>
      </c>
      <c r="IA168" s="22">
        <v>2.55</v>
      </c>
      <c r="IB168" s="22" t="s">
        <v>461</v>
      </c>
      <c r="IC168" s="22" t="s">
        <v>208</v>
      </c>
      <c r="ID168" s="22">
        <v>2</v>
      </c>
      <c r="IE168" s="23" t="s">
        <v>518</v>
      </c>
      <c r="IF168" s="23"/>
      <c r="IG168" s="23"/>
      <c r="IH168" s="23"/>
      <c r="II168" s="23"/>
    </row>
    <row r="169" spans="1:243" s="22" customFormat="1" ht="31.5">
      <c r="A169" s="93">
        <v>2.56</v>
      </c>
      <c r="B169" s="46" t="s">
        <v>462</v>
      </c>
      <c r="C169" s="45" t="s">
        <v>209</v>
      </c>
      <c r="D169" s="81"/>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3"/>
      <c r="IA169" s="22">
        <v>2.56</v>
      </c>
      <c r="IB169" s="22" t="s">
        <v>462</v>
      </c>
      <c r="IC169" s="22" t="s">
        <v>209</v>
      </c>
      <c r="IE169" s="23"/>
      <c r="IF169" s="23"/>
      <c r="IG169" s="23"/>
      <c r="IH169" s="23"/>
      <c r="II169" s="23"/>
    </row>
    <row r="170" spans="1:243" s="22" customFormat="1" ht="15.75">
      <c r="A170" s="92">
        <v>2.57</v>
      </c>
      <c r="B170" s="46" t="s">
        <v>464</v>
      </c>
      <c r="C170" s="45" t="s">
        <v>210</v>
      </c>
      <c r="D170" s="81"/>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3"/>
      <c r="IA170" s="22">
        <v>2.57</v>
      </c>
      <c r="IB170" s="22" t="s">
        <v>464</v>
      </c>
      <c r="IC170" s="22" t="s">
        <v>210</v>
      </c>
      <c r="IE170" s="23"/>
      <c r="IF170" s="23"/>
      <c r="IG170" s="23"/>
      <c r="IH170" s="23"/>
      <c r="II170" s="23"/>
    </row>
    <row r="171" spans="1:243" s="22" customFormat="1" ht="15.75">
      <c r="A171" s="93">
        <v>2.58</v>
      </c>
      <c r="B171" s="46" t="s">
        <v>463</v>
      </c>
      <c r="C171" s="45" t="s">
        <v>211</v>
      </c>
      <c r="D171" s="56">
        <v>6</v>
      </c>
      <c r="E171" s="55" t="s">
        <v>518</v>
      </c>
      <c r="F171" s="61">
        <v>91.49</v>
      </c>
      <c r="G171" s="62"/>
      <c r="H171" s="62"/>
      <c r="I171" s="63" t="s">
        <v>37</v>
      </c>
      <c r="J171" s="64">
        <f t="shared" si="4"/>
        <v>1</v>
      </c>
      <c r="K171" s="62" t="s">
        <v>38</v>
      </c>
      <c r="L171" s="62" t="s">
        <v>4</v>
      </c>
      <c r="M171" s="65"/>
      <c r="N171" s="62"/>
      <c r="O171" s="62"/>
      <c r="P171" s="66"/>
      <c r="Q171" s="62"/>
      <c r="R171" s="62"/>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7">
        <f t="shared" si="5"/>
        <v>549</v>
      </c>
      <c r="BB171" s="68">
        <f t="shared" si="6"/>
        <v>549</v>
      </c>
      <c r="BC171" s="69" t="str">
        <f t="shared" si="7"/>
        <v>INR  Five Hundred &amp; Forty Nine  Only</v>
      </c>
      <c r="IA171" s="22">
        <v>2.58</v>
      </c>
      <c r="IB171" s="22" t="s">
        <v>463</v>
      </c>
      <c r="IC171" s="22" t="s">
        <v>211</v>
      </c>
      <c r="ID171" s="22">
        <v>6</v>
      </c>
      <c r="IE171" s="23" t="s">
        <v>518</v>
      </c>
      <c r="IF171" s="23"/>
      <c r="IG171" s="23"/>
      <c r="IH171" s="23"/>
      <c r="II171" s="23"/>
    </row>
    <row r="172" spans="1:243" s="22" customFormat="1" ht="57.75" customHeight="1">
      <c r="A172" s="92">
        <v>2.59</v>
      </c>
      <c r="B172" s="46" t="s">
        <v>465</v>
      </c>
      <c r="C172" s="45" t="s">
        <v>212</v>
      </c>
      <c r="D172" s="56">
        <v>3</v>
      </c>
      <c r="E172" s="55" t="s">
        <v>518</v>
      </c>
      <c r="F172" s="61">
        <v>1237.31</v>
      </c>
      <c r="G172" s="62"/>
      <c r="H172" s="62"/>
      <c r="I172" s="63" t="s">
        <v>37</v>
      </c>
      <c r="J172" s="64">
        <f t="shared" si="4"/>
        <v>1</v>
      </c>
      <c r="K172" s="62" t="s">
        <v>38</v>
      </c>
      <c r="L172" s="62" t="s">
        <v>4</v>
      </c>
      <c r="M172" s="65"/>
      <c r="N172" s="62"/>
      <c r="O172" s="62"/>
      <c r="P172" s="66"/>
      <c r="Q172" s="62"/>
      <c r="R172" s="62"/>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7">
        <f t="shared" si="5"/>
        <v>3712</v>
      </c>
      <c r="BB172" s="68">
        <f t="shared" si="6"/>
        <v>3712</v>
      </c>
      <c r="BC172" s="69" t="str">
        <f t="shared" si="7"/>
        <v>INR  Three Thousand Seven Hundred &amp; Twelve  Only</v>
      </c>
      <c r="IA172" s="22">
        <v>2.59</v>
      </c>
      <c r="IB172" s="41" t="s">
        <v>465</v>
      </c>
      <c r="IC172" s="22" t="s">
        <v>212</v>
      </c>
      <c r="ID172" s="22">
        <v>3</v>
      </c>
      <c r="IE172" s="23" t="s">
        <v>518</v>
      </c>
      <c r="IF172" s="23"/>
      <c r="IG172" s="23"/>
      <c r="IH172" s="23"/>
      <c r="II172" s="23"/>
    </row>
    <row r="173" spans="1:243" s="22" customFormat="1" ht="15.75">
      <c r="A173" s="93">
        <v>2.6</v>
      </c>
      <c r="B173" s="46" t="s">
        <v>466</v>
      </c>
      <c r="C173" s="45" t="s">
        <v>213</v>
      </c>
      <c r="D173" s="81"/>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3"/>
      <c r="IA173" s="22">
        <v>2.6</v>
      </c>
      <c r="IB173" s="22" t="s">
        <v>466</v>
      </c>
      <c r="IC173" s="22" t="s">
        <v>213</v>
      </c>
      <c r="IE173" s="23"/>
      <c r="IF173" s="23"/>
      <c r="IG173" s="23"/>
      <c r="IH173" s="23"/>
      <c r="II173" s="23"/>
    </row>
    <row r="174" spans="1:243" s="22" customFormat="1" ht="15.75">
      <c r="A174" s="92">
        <v>2.61</v>
      </c>
      <c r="B174" s="46" t="s">
        <v>467</v>
      </c>
      <c r="C174" s="45" t="s">
        <v>214</v>
      </c>
      <c r="D174" s="81"/>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3"/>
      <c r="IA174" s="22">
        <v>2.61</v>
      </c>
      <c r="IB174" s="22" t="s">
        <v>467</v>
      </c>
      <c r="IC174" s="22" t="s">
        <v>214</v>
      </c>
      <c r="IE174" s="23"/>
      <c r="IF174" s="23"/>
      <c r="IG174" s="23"/>
      <c r="IH174" s="23"/>
      <c r="II174" s="23"/>
    </row>
    <row r="175" spans="1:243" s="22" customFormat="1" ht="30">
      <c r="A175" s="93">
        <v>2.62</v>
      </c>
      <c r="B175" s="46" t="s">
        <v>468</v>
      </c>
      <c r="C175" s="45" t="s">
        <v>215</v>
      </c>
      <c r="D175" s="56">
        <v>12.5</v>
      </c>
      <c r="E175" s="55" t="s">
        <v>517</v>
      </c>
      <c r="F175" s="61">
        <v>892.63</v>
      </c>
      <c r="G175" s="62"/>
      <c r="H175" s="62"/>
      <c r="I175" s="63" t="s">
        <v>37</v>
      </c>
      <c r="J175" s="64">
        <f t="shared" si="4"/>
        <v>1</v>
      </c>
      <c r="K175" s="62" t="s">
        <v>38</v>
      </c>
      <c r="L175" s="62" t="s">
        <v>4</v>
      </c>
      <c r="M175" s="65"/>
      <c r="N175" s="62"/>
      <c r="O175" s="62"/>
      <c r="P175" s="66"/>
      <c r="Q175" s="62"/>
      <c r="R175" s="62"/>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7">
        <f t="shared" si="5"/>
        <v>11158</v>
      </c>
      <c r="BB175" s="68">
        <f t="shared" si="6"/>
        <v>11158</v>
      </c>
      <c r="BC175" s="69" t="str">
        <f t="shared" si="7"/>
        <v>INR  Eleven Thousand One Hundred &amp; Fifty Eight  Only</v>
      </c>
      <c r="IA175" s="22">
        <v>2.62</v>
      </c>
      <c r="IB175" s="22" t="s">
        <v>468</v>
      </c>
      <c r="IC175" s="22" t="s">
        <v>215</v>
      </c>
      <c r="ID175" s="22">
        <v>12.5</v>
      </c>
      <c r="IE175" s="23" t="s">
        <v>517</v>
      </c>
      <c r="IF175" s="23"/>
      <c r="IG175" s="23"/>
      <c r="IH175" s="23"/>
      <c r="II175" s="23"/>
    </row>
    <row r="176" spans="1:243" s="22" customFormat="1" ht="15.75">
      <c r="A176" s="92">
        <v>2.63</v>
      </c>
      <c r="B176" s="46" t="s">
        <v>469</v>
      </c>
      <c r="C176" s="45" t="s">
        <v>216</v>
      </c>
      <c r="D176" s="81"/>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3"/>
      <c r="IA176" s="22">
        <v>2.63</v>
      </c>
      <c r="IB176" s="22" t="s">
        <v>469</v>
      </c>
      <c r="IC176" s="22" t="s">
        <v>216</v>
      </c>
      <c r="IE176" s="23"/>
      <c r="IF176" s="23"/>
      <c r="IG176" s="23"/>
      <c r="IH176" s="23"/>
      <c r="II176" s="23"/>
    </row>
    <row r="177" spans="1:243" s="22" customFormat="1" ht="43.5" customHeight="1">
      <c r="A177" s="93">
        <v>2.64</v>
      </c>
      <c r="B177" s="46" t="s">
        <v>468</v>
      </c>
      <c r="C177" s="45" t="s">
        <v>217</v>
      </c>
      <c r="D177" s="60">
        <v>1.2</v>
      </c>
      <c r="E177" s="55" t="s">
        <v>517</v>
      </c>
      <c r="F177" s="61">
        <v>816.79</v>
      </c>
      <c r="G177" s="62"/>
      <c r="H177" s="62"/>
      <c r="I177" s="63" t="s">
        <v>37</v>
      </c>
      <c r="J177" s="64">
        <f t="shared" si="4"/>
        <v>1</v>
      </c>
      <c r="K177" s="62" t="s">
        <v>38</v>
      </c>
      <c r="L177" s="62" t="s">
        <v>4</v>
      </c>
      <c r="M177" s="65"/>
      <c r="N177" s="62"/>
      <c r="O177" s="62"/>
      <c r="P177" s="66"/>
      <c r="Q177" s="62"/>
      <c r="R177" s="62"/>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7">
        <f t="shared" si="5"/>
        <v>980</v>
      </c>
      <c r="BB177" s="68">
        <f t="shared" si="6"/>
        <v>980</v>
      </c>
      <c r="BC177" s="69" t="str">
        <f t="shared" si="7"/>
        <v>INR  Nine Hundred &amp; Eighty  Only</v>
      </c>
      <c r="IA177" s="22">
        <v>2.64</v>
      </c>
      <c r="IB177" s="41" t="s">
        <v>468</v>
      </c>
      <c r="IC177" s="22" t="s">
        <v>217</v>
      </c>
      <c r="ID177" s="22">
        <v>1.2</v>
      </c>
      <c r="IE177" s="23" t="s">
        <v>517</v>
      </c>
      <c r="IF177" s="23"/>
      <c r="IG177" s="23"/>
      <c r="IH177" s="23"/>
      <c r="II177" s="23"/>
    </row>
    <row r="178" spans="1:243" s="22" customFormat="1" ht="94.5">
      <c r="A178" s="92">
        <v>2.65</v>
      </c>
      <c r="B178" s="47" t="s">
        <v>470</v>
      </c>
      <c r="C178" s="45" t="s">
        <v>218</v>
      </c>
      <c r="D178" s="81"/>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3"/>
      <c r="IA178" s="22">
        <v>2.65</v>
      </c>
      <c r="IB178" s="22" t="s">
        <v>470</v>
      </c>
      <c r="IC178" s="22" t="s">
        <v>218</v>
      </c>
      <c r="IE178" s="23"/>
      <c r="IF178" s="23"/>
      <c r="IG178" s="23"/>
      <c r="IH178" s="23"/>
      <c r="II178" s="23"/>
    </row>
    <row r="179" spans="1:243" s="22" customFormat="1" ht="15.75">
      <c r="A179" s="93">
        <v>2.66</v>
      </c>
      <c r="B179" s="46" t="s">
        <v>471</v>
      </c>
      <c r="C179" s="45" t="s">
        <v>219</v>
      </c>
      <c r="D179" s="56">
        <v>4</v>
      </c>
      <c r="E179" s="55" t="s">
        <v>518</v>
      </c>
      <c r="F179" s="61">
        <v>270.45</v>
      </c>
      <c r="G179" s="62"/>
      <c r="H179" s="62"/>
      <c r="I179" s="63" t="s">
        <v>37</v>
      </c>
      <c r="J179" s="64">
        <f t="shared" si="4"/>
        <v>1</v>
      </c>
      <c r="K179" s="62" t="s">
        <v>38</v>
      </c>
      <c r="L179" s="62" t="s">
        <v>4</v>
      </c>
      <c r="M179" s="65"/>
      <c r="N179" s="62"/>
      <c r="O179" s="62"/>
      <c r="P179" s="66"/>
      <c r="Q179" s="62"/>
      <c r="R179" s="62"/>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7">
        <f t="shared" si="5"/>
        <v>1082</v>
      </c>
      <c r="BB179" s="68">
        <f t="shared" si="6"/>
        <v>1082</v>
      </c>
      <c r="BC179" s="69" t="str">
        <f t="shared" si="7"/>
        <v>INR  One Thousand  &amp;Eighty Two  Only</v>
      </c>
      <c r="IA179" s="22">
        <v>2.66</v>
      </c>
      <c r="IB179" s="22" t="s">
        <v>471</v>
      </c>
      <c r="IC179" s="22" t="s">
        <v>219</v>
      </c>
      <c r="ID179" s="22">
        <v>4</v>
      </c>
      <c r="IE179" s="23" t="s">
        <v>518</v>
      </c>
      <c r="IF179" s="23"/>
      <c r="IG179" s="23"/>
      <c r="IH179" s="23"/>
      <c r="II179" s="23"/>
    </row>
    <row r="180" spans="1:243" s="22" customFormat="1" ht="15.75">
      <c r="A180" s="92">
        <v>2.67</v>
      </c>
      <c r="B180" s="46" t="s">
        <v>473</v>
      </c>
      <c r="C180" s="45" t="s">
        <v>220</v>
      </c>
      <c r="D180" s="81"/>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3"/>
      <c r="IA180" s="22">
        <v>2.67</v>
      </c>
      <c r="IB180" s="22" t="s">
        <v>473</v>
      </c>
      <c r="IC180" s="22" t="s">
        <v>220</v>
      </c>
      <c r="IE180" s="23"/>
      <c r="IF180" s="23"/>
      <c r="IG180" s="23"/>
      <c r="IH180" s="23"/>
      <c r="II180" s="23"/>
    </row>
    <row r="181" spans="1:243" s="22" customFormat="1" ht="28.5">
      <c r="A181" s="93">
        <v>2.68</v>
      </c>
      <c r="B181" s="46" t="s">
        <v>467</v>
      </c>
      <c r="C181" s="45" t="s">
        <v>221</v>
      </c>
      <c r="D181" s="81"/>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3"/>
      <c r="IA181" s="22">
        <v>2.68</v>
      </c>
      <c r="IB181" s="41" t="s">
        <v>467</v>
      </c>
      <c r="IC181" s="22" t="s">
        <v>221</v>
      </c>
      <c r="IE181" s="23"/>
      <c r="IF181" s="23"/>
      <c r="IG181" s="23"/>
      <c r="IH181" s="23"/>
      <c r="II181" s="23"/>
    </row>
    <row r="182" spans="1:243" s="22" customFormat="1" ht="15.75">
      <c r="A182" s="92">
        <v>2.69</v>
      </c>
      <c r="B182" s="46" t="s">
        <v>472</v>
      </c>
      <c r="C182" s="45" t="s">
        <v>222</v>
      </c>
      <c r="D182" s="56">
        <v>2</v>
      </c>
      <c r="E182" s="55" t="s">
        <v>518</v>
      </c>
      <c r="F182" s="61">
        <v>362.08</v>
      </c>
      <c r="G182" s="62"/>
      <c r="H182" s="62"/>
      <c r="I182" s="63" t="s">
        <v>37</v>
      </c>
      <c r="J182" s="64">
        <f t="shared" si="4"/>
        <v>1</v>
      </c>
      <c r="K182" s="62" t="s">
        <v>38</v>
      </c>
      <c r="L182" s="62" t="s">
        <v>4</v>
      </c>
      <c r="M182" s="65"/>
      <c r="N182" s="62"/>
      <c r="O182" s="62"/>
      <c r="P182" s="66"/>
      <c r="Q182" s="62"/>
      <c r="R182" s="62"/>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7">
        <f t="shared" si="5"/>
        <v>724</v>
      </c>
      <c r="BB182" s="68">
        <f t="shared" si="6"/>
        <v>724</v>
      </c>
      <c r="BC182" s="69" t="str">
        <f t="shared" si="7"/>
        <v>INR  Seven Hundred &amp; Twenty Four  Only</v>
      </c>
      <c r="IA182" s="22">
        <v>2.69</v>
      </c>
      <c r="IB182" s="22" t="s">
        <v>472</v>
      </c>
      <c r="IC182" s="22" t="s">
        <v>222</v>
      </c>
      <c r="ID182" s="22">
        <v>2</v>
      </c>
      <c r="IE182" s="23" t="s">
        <v>518</v>
      </c>
      <c r="IF182" s="23"/>
      <c r="IG182" s="23"/>
      <c r="IH182" s="23"/>
      <c r="II182" s="23"/>
    </row>
    <row r="183" spans="1:243" s="22" customFormat="1" ht="47.25">
      <c r="A183" s="93">
        <v>2.7</v>
      </c>
      <c r="B183" s="46" t="s">
        <v>475</v>
      </c>
      <c r="C183" s="45" t="s">
        <v>223</v>
      </c>
      <c r="D183" s="81"/>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3"/>
      <c r="IA183" s="22">
        <v>2.7</v>
      </c>
      <c r="IB183" s="22" t="s">
        <v>475</v>
      </c>
      <c r="IC183" s="22" t="s">
        <v>223</v>
      </c>
      <c r="IE183" s="23"/>
      <c r="IF183" s="23"/>
      <c r="IG183" s="23"/>
      <c r="IH183" s="23"/>
      <c r="II183" s="23"/>
    </row>
    <row r="184" spans="1:243" s="22" customFormat="1" ht="15.75">
      <c r="A184" s="92">
        <v>2.71</v>
      </c>
      <c r="B184" s="46" t="s">
        <v>476</v>
      </c>
      <c r="C184" s="45" t="s">
        <v>224</v>
      </c>
      <c r="D184" s="81"/>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3"/>
      <c r="IA184" s="22">
        <v>2.71</v>
      </c>
      <c r="IB184" s="22" t="s">
        <v>476</v>
      </c>
      <c r="IC184" s="22" t="s">
        <v>224</v>
      </c>
      <c r="IE184" s="23"/>
      <c r="IF184" s="23"/>
      <c r="IG184" s="23"/>
      <c r="IH184" s="23"/>
      <c r="II184" s="23"/>
    </row>
    <row r="185" spans="1:243" s="22" customFormat="1" ht="30">
      <c r="A185" s="93">
        <v>2.72</v>
      </c>
      <c r="B185" s="46" t="s">
        <v>472</v>
      </c>
      <c r="C185" s="45" t="s">
        <v>225</v>
      </c>
      <c r="D185" s="56">
        <v>2</v>
      </c>
      <c r="E185" s="55" t="s">
        <v>518</v>
      </c>
      <c r="F185" s="61">
        <v>588.51</v>
      </c>
      <c r="G185" s="62"/>
      <c r="H185" s="62"/>
      <c r="I185" s="63" t="s">
        <v>37</v>
      </c>
      <c r="J185" s="64">
        <f t="shared" si="4"/>
        <v>1</v>
      </c>
      <c r="K185" s="62" t="s">
        <v>38</v>
      </c>
      <c r="L185" s="62" t="s">
        <v>4</v>
      </c>
      <c r="M185" s="65"/>
      <c r="N185" s="62"/>
      <c r="O185" s="62"/>
      <c r="P185" s="66"/>
      <c r="Q185" s="62"/>
      <c r="R185" s="62"/>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7">
        <f t="shared" si="5"/>
        <v>1177</v>
      </c>
      <c r="BB185" s="68">
        <f t="shared" si="6"/>
        <v>1177</v>
      </c>
      <c r="BC185" s="69" t="str">
        <f t="shared" si="7"/>
        <v>INR  One Thousand One Hundred &amp; Seventy Seven  Only</v>
      </c>
      <c r="IA185" s="22">
        <v>2.72</v>
      </c>
      <c r="IB185" s="22" t="s">
        <v>472</v>
      </c>
      <c r="IC185" s="22" t="s">
        <v>225</v>
      </c>
      <c r="ID185" s="22">
        <v>2</v>
      </c>
      <c r="IE185" s="23" t="s">
        <v>518</v>
      </c>
      <c r="IF185" s="23"/>
      <c r="IG185" s="23"/>
      <c r="IH185" s="23"/>
      <c r="II185" s="23"/>
    </row>
    <row r="186" spans="1:243" s="22" customFormat="1" ht="15.75">
      <c r="A186" s="92">
        <v>2.73</v>
      </c>
      <c r="B186" s="47" t="s">
        <v>477</v>
      </c>
      <c r="C186" s="45" t="s">
        <v>226</v>
      </c>
      <c r="D186" s="81"/>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3"/>
      <c r="IA186" s="22">
        <v>2.73</v>
      </c>
      <c r="IB186" s="22" t="s">
        <v>477</v>
      </c>
      <c r="IC186" s="22" t="s">
        <v>226</v>
      </c>
      <c r="IE186" s="23"/>
      <c r="IF186" s="23"/>
      <c r="IG186" s="23"/>
      <c r="IH186" s="23"/>
      <c r="II186" s="23"/>
    </row>
    <row r="187" spans="1:243" s="22" customFormat="1" ht="15.75">
      <c r="A187" s="93">
        <v>2.74</v>
      </c>
      <c r="B187" s="46" t="s">
        <v>370</v>
      </c>
      <c r="C187" s="45" t="s">
        <v>227</v>
      </c>
      <c r="D187" s="81"/>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3"/>
      <c r="IA187" s="22">
        <v>2.74</v>
      </c>
      <c r="IB187" s="22" t="s">
        <v>370</v>
      </c>
      <c r="IC187" s="22" t="s">
        <v>227</v>
      </c>
      <c r="IE187" s="23"/>
      <c r="IF187" s="23"/>
      <c r="IG187" s="23"/>
      <c r="IH187" s="23"/>
      <c r="II187" s="23"/>
    </row>
    <row r="188" spans="1:243" s="22" customFormat="1" ht="15.75">
      <c r="A188" s="92">
        <v>2.75</v>
      </c>
      <c r="B188" s="47" t="s">
        <v>472</v>
      </c>
      <c r="C188" s="45" t="s">
        <v>228</v>
      </c>
      <c r="D188" s="57">
        <v>2</v>
      </c>
      <c r="E188" s="55" t="s">
        <v>518</v>
      </c>
      <c r="F188" s="61">
        <v>350.37</v>
      </c>
      <c r="G188" s="62"/>
      <c r="H188" s="62"/>
      <c r="I188" s="63" t="s">
        <v>37</v>
      </c>
      <c r="J188" s="64">
        <f t="shared" si="4"/>
        <v>1</v>
      </c>
      <c r="K188" s="62" t="s">
        <v>38</v>
      </c>
      <c r="L188" s="62" t="s">
        <v>4</v>
      </c>
      <c r="M188" s="65"/>
      <c r="N188" s="62"/>
      <c r="O188" s="62"/>
      <c r="P188" s="66"/>
      <c r="Q188" s="62"/>
      <c r="R188" s="62"/>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7">
        <f t="shared" si="5"/>
        <v>701</v>
      </c>
      <c r="BB188" s="68">
        <f t="shared" si="6"/>
        <v>701</v>
      </c>
      <c r="BC188" s="69" t="str">
        <f t="shared" si="7"/>
        <v>INR  Seven Hundred &amp; One  Only</v>
      </c>
      <c r="IA188" s="22">
        <v>2.75</v>
      </c>
      <c r="IB188" s="22" t="s">
        <v>472</v>
      </c>
      <c r="IC188" s="22" t="s">
        <v>228</v>
      </c>
      <c r="ID188" s="22">
        <v>2</v>
      </c>
      <c r="IE188" s="23" t="s">
        <v>518</v>
      </c>
      <c r="IF188" s="23"/>
      <c r="IG188" s="23"/>
      <c r="IH188" s="23"/>
      <c r="II188" s="23"/>
    </row>
    <row r="189" spans="1:243" s="22" customFormat="1" ht="15.75">
      <c r="A189" s="93">
        <v>2.76</v>
      </c>
      <c r="B189" s="47" t="s">
        <v>374</v>
      </c>
      <c r="C189" s="45" t="s">
        <v>229</v>
      </c>
      <c r="D189" s="81"/>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3"/>
      <c r="IA189" s="22">
        <v>2.76</v>
      </c>
      <c r="IB189" s="22" t="s">
        <v>374</v>
      </c>
      <c r="IC189" s="22" t="s">
        <v>229</v>
      </c>
      <c r="IE189" s="23"/>
      <c r="IF189" s="23"/>
      <c r="IG189" s="23"/>
      <c r="IH189" s="23"/>
      <c r="II189" s="23"/>
    </row>
    <row r="190" spans="1:243" s="22" customFormat="1" ht="15.75">
      <c r="A190" s="92">
        <v>2.77</v>
      </c>
      <c r="B190" s="46" t="s">
        <v>472</v>
      </c>
      <c r="C190" s="45" t="s">
        <v>230</v>
      </c>
      <c r="D190" s="57">
        <v>1</v>
      </c>
      <c r="E190" s="55" t="s">
        <v>518</v>
      </c>
      <c r="F190" s="61">
        <v>238.01</v>
      </c>
      <c r="G190" s="62"/>
      <c r="H190" s="62"/>
      <c r="I190" s="63" t="s">
        <v>37</v>
      </c>
      <c r="J190" s="64">
        <f t="shared" si="4"/>
        <v>1</v>
      </c>
      <c r="K190" s="62" t="s">
        <v>38</v>
      </c>
      <c r="L190" s="62" t="s">
        <v>4</v>
      </c>
      <c r="M190" s="65"/>
      <c r="N190" s="62"/>
      <c r="O190" s="62"/>
      <c r="P190" s="66"/>
      <c r="Q190" s="62"/>
      <c r="R190" s="62"/>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7">
        <f t="shared" si="5"/>
        <v>238</v>
      </c>
      <c r="BB190" s="68">
        <f t="shared" si="6"/>
        <v>238</v>
      </c>
      <c r="BC190" s="69" t="str">
        <f t="shared" si="7"/>
        <v>INR  Two Hundred &amp; Thirty Eight  Only</v>
      </c>
      <c r="IA190" s="22">
        <v>2.77</v>
      </c>
      <c r="IB190" s="22" t="s">
        <v>472</v>
      </c>
      <c r="IC190" s="22" t="s">
        <v>230</v>
      </c>
      <c r="ID190" s="22">
        <v>1</v>
      </c>
      <c r="IE190" s="23" t="s">
        <v>518</v>
      </c>
      <c r="IF190" s="23"/>
      <c r="IG190" s="23"/>
      <c r="IH190" s="23"/>
      <c r="II190" s="23"/>
    </row>
    <row r="191" spans="1:243" s="22" customFormat="1" ht="31.5">
      <c r="A191" s="93">
        <v>2.78</v>
      </c>
      <c r="B191" s="46" t="s">
        <v>478</v>
      </c>
      <c r="C191" s="45" t="s">
        <v>231</v>
      </c>
      <c r="D191" s="81"/>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3"/>
      <c r="IA191" s="22">
        <v>2.78</v>
      </c>
      <c r="IB191" s="22" t="s">
        <v>478</v>
      </c>
      <c r="IC191" s="22" t="s">
        <v>231</v>
      </c>
      <c r="IE191" s="23"/>
      <c r="IF191" s="23"/>
      <c r="IG191" s="23"/>
      <c r="IH191" s="23"/>
      <c r="II191" s="23"/>
    </row>
    <row r="192" spans="1:243" s="22" customFormat="1" ht="30">
      <c r="A192" s="92">
        <v>2.79</v>
      </c>
      <c r="B192" s="47" t="s">
        <v>370</v>
      </c>
      <c r="C192" s="45" t="s">
        <v>232</v>
      </c>
      <c r="D192" s="57">
        <v>14</v>
      </c>
      <c r="E192" s="55" t="s">
        <v>518</v>
      </c>
      <c r="F192" s="61">
        <v>481.94</v>
      </c>
      <c r="G192" s="62"/>
      <c r="H192" s="62"/>
      <c r="I192" s="63" t="s">
        <v>37</v>
      </c>
      <c r="J192" s="64">
        <f t="shared" si="4"/>
        <v>1</v>
      </c>
      <c r="K192" s="62" t="s">
        <v>38</v>
      </c>
      <c r="L192" s="62" t="s">
        <v>4</v>
      </c>
      <c r="M192" s="65"/>
      <c r="N192" s="62"/>
      <c r="O192" s="62"/>
      <c r="P192" s="66"/>
      <c r="Q192" s="62"/>
      <c r="R192" s="62"/>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7">
        <f t="shared" si="5"/>
        <v>6747</v>
      </c>
      <c r="BB192" s="68">
        <f t="shared" si="6"/>
        <v>6747</v>
      </c>
      <c r="BC192" s="69" t="str">
        <f t="shared" si="7"/>
        <v>INR  Six Thousand Seven Hundred &amp; Forty Seven  Only</v>
      </c>
      <c r="IA192" s="22">
        <v>2.79</v>
      </c>
      <c r="IB192" s="22" t="s">
        <v>370</v>
      </c>
      <c r="IC192" s="22" t="s">
        <v>232</v>
      </c>
      <c r="ID192" s="22">
        <v>14</v>
      </c>
      <c r="IE192" s="23" t="s">
        <v>518</v>
      </c>
      <c r="IF192" s="23"/>
      <c r="IG192" s="23"/>
      <c r="IH192" s="23"/>
      <c r="II192" s="23"/>
    </row>
    <row r="193" spans="1:243" s="22" customFormat="1" ht="15.75">
      <c r="A193" s="93">
        <v>2.8</v>
      </c>
      <c r="B193" s="47" t="s">
        <v>374</v>
      </c>
      <c r="C193" s="45" t="s">
        <v>233</v>
      </c>
      <c r="D193" s="57">
        <v>1</v>
      </c>
      <c r="E193" s="55" t="s">
        <v>518</v>
      </c>
      <c r="F193" s="61">
        <v>408.94</v>
      </c>
      <c r="G193" s="62"/>
      <c r="H193" s="62"/>
      <c r="I193" s="63" t="s">
        <v>37</v>
      </c>
      <c r="J193" s="64">
        <f t="shared" si="4"/>
        <v>1</v>
      </c>
      <c r="K193" s="62" t="s">
        <v>38</v>
      </c>
      <c r="L193" s="62" t="s">
        <v>4</v>
      </c>
      <c r="M193" s="65"/>
      <c r="N193" s="62"/>
      <c r="O193" s="62"/>
      <c r="P193" s="66"/>
      <c r="Q193" s="62"/>
      <c r="R193" s="62"/>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7">
        <f t="shared" si="5"/>
        <v>409</v>
      </c>
      <c r="BB193" s="68">
        <f t="shared" si="6"/>
        <v>409</v>
      </c>
      <c r="BC193" s="69" t="str">
        <f t="shared" si="7"/>
        <v>INR  Four Hundred &amp; Nine  Only</v>
      </c>
      <c r="IA193" s="22">
        <v>2.8</v>
      </c>
      <c r="IB193" s="22" t="s">
        <v>374</v>
      </c>
      <c r="IC193" s="22" t="s">
        <v>233</v>
      </c>
      <c r="ID193" s="22">
        <v>1</v>
      </c>
      <c r="IE193" s="23" t="s">
        <v>518</v>
      </c>
      <c r="IF193" s="23"/>
      <c r="IG193" s="23"/>
      <c r="IH193" s="23"/>
      <c r="II193" s="23"/>
    </row>
    <row r="194" spans="1:243" s="22" customFormat="1" ht="63">
      <c r="A194" s="92">
        <v>2.81</v>
      </c>
      <c r="B194" s="48" t="s">
        <v>479</v>
      </c>
      <c r="C194" s="45" t="s">
        <v>234</v>
      </c>
      <c r="D194" s="81"/>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3"/>
      <c r="IA194" s="22">
        <v>2.81</v>
      </c>
      <c r="IB194" s="22" t="s">
        <v>479</v>
      </c>
      <c r="IC194" s="22" t="s">
        <v>234</v>
      </c>
      <c r="IE194" s="23"/>
      <c r="IF194" s="23"/>
      <c r="IG194" s="23"/>
      <c r="IH194" s="23"/>
      <c r="II194" s="23"/>
    </row>
    <row r="195" spans="1:243" s="22" customFormat="1" ht="15.75">
      <c r="A195" s="93">
        <v>2.82</v>
      </c>
      <c r="B195" s="48" t="s">
        <v>480</v>
      </c>
      <c r="C195" s="45" t="s">
        <v>235</v>
      </c>
      <c r="D195" s="81"/>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3"/>
      <c r="IA195" s="22">
        <v>2.82</v>
      </c>
      <c r="IB195" s="22" t="s">
        <v>480</v>
      </c>
      <c r="IC195" s="22" t="s">
        <v>235</v>
      </c>
      <c r="IE195" s="23"/>
      <c r="IF195" s="23"/>
      <c r="IG195" s="23"/>
      <c r="IH195" s="23"/>
      <c r="II195" s="23"/>
    </row>
    <row r="196" spans="1:243" s="22" customFormat="1" ht="30">
      <c r="A196" s="92">
        <v>2.83</v>
      </c>
      <c r="B196" s="47" t="s">
        <v>474</v>
      </c>
      <c r="C196" s="45" t="s">
        <v>236</v>
      </c>
      <c r="D196" s="57">
        <v>1</v>
      </c>
      <c r="E196" s="55" t="s">
        <v>518</v>
      </c>
      <c r="F196" s="61">
        <v>1465.15</v>
      </c>
      <c r="G196" s="62"/>
      <c r="H196" s="62"/>
      <c r="I196" s="63" t="s">
        <v>37</v>
      </c>
      <c r="J196" s="64">
        <f t="shared" si="4"/>
        <v>1</v>
      </c>
      <c r="K196" s="62" t="s">
        <v>38</v>
      </c>
      <c r="L196" s="62" t="s">
        <v>4</v>
      </c>
      <c r="M196" s="65"/>
      <c r="N196" s="62"/>
      <c r="O196" s="62"/>
      <c r="P196" s="66"/>
      <c r="Q196" s="62"/>
      <c r="R196" s="62"/>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7">
        <f t="shared" si="5"/>
        <v>1465</v>
      </c>
      <c r="BB196" s="68">
        <f t="shared" si="6"/>
        <v>1465</v>
      </c>
      <c r="BC196" s="69" t="str">
        <f t="shared" si="7"/>
        <v>INR  One Thousand Four Hundred &amp; Sixty Five  Only</v>
      </c>
      <c r="IA196" s="22">
        <v>2.83</v>
      </c>
      <c r="IB196" s="22" t="s">
        <v>474</v>
      </c>
      <c r="IC196" s="22" t="s">
        <v>236</v>
      </c>
      <c r="ID196" s="22">
        <v>1</v>
      </c>
      <c r="IE196" s="23" t="s">
        <v>518</v>
      </c>
      <c r="IF196" s="23"/>
      <c r="IG196" s="23"/>
      <c r="IH196" s="23"/>
      <c r="II196" s="23"/>
    </row>
    <row r="197" spans="1:243" s="22" customFormat="1" ht="15.75">
      <c r="A197" s="93">
        <v>2.84</v>
      </c>
      <c r="B197" s="47" t="s">
        <v>481</v>
      </c>
      <c r="C197" s="45" t="s">
        <v>237</v>
      </c>
      <c r="D197" s="81"/>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3"/>
      <c r="IA197" s="22">
        <v>2.84</v>
      </c>
      <c r="IB197" s="22" t="s">
        <v>481</v>
      </c>
      <c r="IC197" s="22" t="s">
        <v>237</v>
      </c>
      <c r="IE197" s="23"/>
      <c r="IF197" s="23"/>
      <c r="IG197" s="23"/>
      <c r="IH197" s="23"/>
      <c r="II197" s="23"/>
    </row>
    <row r="198" spans="1:243" s="22" customFormat="1" ht="47.25">
      <c r="A198" s="92">
        <v>2.85</v>
      </c>
      <c r="B198" s="47" t="s">
        <v>541</v>
      </c>
      <c r="C198" s="45" t="s">
        <v>238</v>
      </c>
      <c r="D198" s="81"/>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3"/>
      <c r="IA198" s="22">
        <v>2.85</v>
      </c>
      <c r="IB198" s="22" t="s">
        <v>541</v>
      </c>
      <c r="IC198" s="22" t="s">
        <v>238</v>
      </c>
      <c r="IE198" s="23"/>
      <c r="IF198" s="23"/>
      <c r="IG198" s="23"/>
      <c r="IH198" s="23"/>
      <c r="II198" s="23"/>
    </row>
    <row r="199" spans="1:243" s="22" customFormat="1" ht="15.75">
      <c r="A199" s="93">
        <v>2.86</v>
      </c>
      <c r="B199" s="47" t="s">
        <v>482</v>
      </c>
      <c r="C199" s="45" t="s">
        <v>239</v>
      </c>
      <c r="D199" s="57">
        <v>0.5</v>
      </c>
      <c r="E199" s="55" t="s">
        <v>517</v>
      </c>
      <c r="F199" s="61">
        <v>266.68</v>
      </c>
      <c r="G199" s="62"/>
      <c r="H199" s="62"/>
      <c r="I199" s="63" t="s">
        <v>37</v>
      </c>
      <c r="J199" s="64">
        <f t="shared" si="4"/>
        <v>1</v>
      </c>
      <c r="K199" s="62" t="s">
        <v>38</v>
      </c>
      <c r="L199" s="62" t="s">
        <v>4</v>
      </c>
      <c r="M199" s="65"/>
      <c r="N199" s="62"/>
      <c r="O199" s="62"/>
      <c r="P199" s="66"/>
      <c r="Q199" s="62"/>
      <c r="R199" s="62"/>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7">
        <f t="shared" si="5"/>
        <v>133</v>
      </c>
      <c r="BB199" s="68">
        <f t="shared" si="6"/>
        <v>133</v>
      </c>
      <c r="BC199" s="69" t="str">
        <f t="shared" si="7"/>
        <v>INR  One Hundred &amp; Thirty Three  Only</v>
      </c>
      <c r="IA199" s="22">
        <v>2.86</v>
      </c>
      <c r="IB199" s="22" t="s">
        <v>482</v>
      </c>
      <c r="IC199" s="22" t="s">
        <v>239</v>
      </c>
      <c r="ID199" s="22">
        <v>0.5</v>
      </c>
      <c r="IE199" s="23" t="s">
        <v>517</v>
      </c>
      <c r="IF199" s="23"/>
      <c r="IG199" s="23"/>
      <c r="IH199" s="23"/>
      <c r="II199" s="23"/>
    </row>
    <row r="200" spans="1:243" s="22" customFormat="1" ht="15.75">
      <c r="A200" s="92">
        <v>2.87</v>
      </c>
      <c r="B200" s="46" t="s">
        <v>483</v>
      </c>
      <c r="C200" s="45" t="s">
        <v>240</v>
      </c>
      <c r="D200" s="56">
        <v>1.1</v>
      </c>
      <c r="E200" s="55" t="s">
        <v>517</v>
      </c>
      <c r="F200" s="61">
        <v>327.36</v>
      </c>
      <c r="G200" s="62"/>
      <c r="H200" s="62"/>
      <c r="I200" s="63" t="s">
        <v>37</v>
      </c>
      <c r="J200" s="64">
        <f t="shared" si="4"/>
        <v>1</v>
      </c>
      <c r="K200" s="62" t="s">
        <v>38</v>
      </c>
      <c r="L200" s="62" t="s">
        <v>4</v>
      </c>
      <c r="M200" s="65"/>
      <c r="N200" s="62"/>
      <c r="O200" s="62"/>
      <c r="P200" s="66"/>
      <c r="Q200" s="62"/>
      <c r="R200" s="62"/>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7">
        <f t="shared" si="5"/>
        <v>360</v>
      </c>
      <c r="BB200" s="68">
        <f t="shared" si="6"/>
        <v>360</v>
      </c>
      <c r="BC200" s="69" t="str">
        <f t="shared" si="7"/>
        <v>INR  Three Hundred &amp; Sixty  Only</v>
      </c>
      <c r="IA200" s="22">
        <v>2.87</v>
      </c>
      <c r="IB200" s="22" t="s">
        <v>483</v>
      </c>
      <c r="IC200" s="22" t="s">
        <v>240</v>
      </c>
      <c r="ID200" s="22">
        <v>1.1</v>
      </c>
      <c r="IE200" s="23" t="s">
        <v>517</v>
      </c>
      <c r="IF200" s="23"/>
      <c r="IG200" s="23"/>
      <c r="IH200" s="23"/>
      <c r="II200" s="23"/>
    </row>
    <row r="201" spans="1:243" s="22" customFormat="1" ht="63">
      <c r="A201" s="93">
        <v>2.88</v>
      </c>
      <c r="B201" s="47" t="s">
        <v>484</v>
      </c>
      <c r="C201" s="45" t="s">
        <v>241</v>
      </c>
      <c r="D201" s="81"/>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3"/>
      <c r="IA201" s="22">
        <v>2.88</v>
      </c>
      <c r="IB201" s="22" t="s">
        <v>484</v>
      </c>
      <c r="IC201" s="22" t="s">
        <v>241</v>
      </c>
      <c r="IE201" s="23"/>
      <c r="IF201" s="23"/>
      <c r="IG201" s="23"/>
      <c r="IH201" s="23"/>
      <c r="II201" s="23"/>
    </row>
    <row r="202" spans="1:243" s="22" customFormat="1" ht="30">
      <c r="A202" s="92">
        <v>2.89</v>
      </c>
      <c r="B202" s="47" t="s">
        <v>482</v>
      </c>
      <c r="C202" s="45" t="s">
        <v>242</v>
      </c>
      <c r="D202" s="57">
        <v>31</v>
      </c>
      <c r="E202" s="55" t="s">
        <v>517</v>
      </c>
      <c r="F202" s="61">
        <v>425.43</v>
      </c>
      <c r="G202" s="62"/>
      <c r="H202" s="62"/>
      <c r="I202" s="63" t="s">
        <v>37</v>
      </c>
      <c r="J202" s="64">
        <f aca="true" t="shared" si="8" ref="J202:J264">IF(I202="Less(-)",-1,1)</f>
        <v>1</v>
      </c>
      <c r="K202" s="62" t="s">
        <v>38</v>
      </c>
      <c r="L202" s="62" t="s">
        <v>4</v>
      </c>
      <c r="M202" s="65"/>
      <c r="N202" s="62"/>
      <c r="O202" s="62"/>
      <c r="P202" s="66"/>
      <c r="Q202" s="62"/>
      <c r="R202" s="62"/>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7">
        <f aca="true" t="shared" si="9" ref="BA202:BA264">ROUND(total_amount_ba($B$2,$D$2,D202,F202,J202,K202,M202),0)</f>
        <v>13188</v>
      </c>
      <c r="BB202" s="68">
        <f aca="true" t="shared" si="10" ref="BB202:BB264">BA202+SUM(N202:AZ202)</f>
        <v>13188</v>
      </c>
      <c r="BC202" s="69" t="str">
        <f aca="true" t="shared" si="11" ref="BC202:BC264">SpellNumber(L202,BB202)</f>
        <v>INR  Thirteen Thousand One Hundred &amp; Eighty Eight  Only</v>
      </c>
      <c r="IA202" s="22">
        <v>2.89</v>
      </c>
      <c r="IB202" s="22" t="s">
        <v>482</v>
      </c>
      <c r="IC202" s="22" t="s">
        <v>242</v>
      </c>
      <c r="ID202" s="22">
        <v>31</v>
      </c>
      <c r="IE202" s="23" t="s">
        <v>517</v>
      </c>
      <c r="IF202" s="23"/>
      <c r="IG202" s="23"/>
      <c r="IH202" s="23"/>
      <c r="II202" s="23"/>
    </row>
    <row r="203" spans="1:243" s="22" customFormat="1" ht="31.5">
      <c r="A203" s="93">
        <v>2.9</v>
      </c>
      <c r="B203" s="71" t="s">
        <v>487</v>
      </c>
      <c r="C203" s="45" t="s">
        <v>243</v>
      </c>
      <c r="D203" s="81"/>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3"/>
      <c r="IA203" s="22">
        <v>2.9</v>
      </c>
      <c r="IB203" s="22" t="s">
        <v>487</v>
      </c>
      <c r="IC203" s="22" t="s">
        <v>243</v>
      </c>
      <c r="IE203" s="23"/>
      <c r="IF203" s="23"/>
      <c r="IG203" s="23"/>
      <c r="IH203" s="23"/>
      <c r="II203" s="23"/>
    </row>
    <row r="204" spans="1:243" s="22" customFormat="1" ht="15.75">
      <c r="A204" s="92">
        <v>2.91</v>
      </c>
      <c r="B204" s="47" t="s">
        <v>486</v>
      </c>
      <c r="C204" s="45" t="s">
        <v>244</v>
      </c>
      <c r="D204" s="56">
        <v>1</v>
      </c>
      <c r="E204" s="55" t="s">
        <v>518</v>
      </c>
      <c r="F204" s="61">
        <v>404.87</v>
      </c>
      <c r="G204" s="62"/>
      <c r="H204" s="62"/>
      <c r="I204" s="63" t="s">
        <v>37</v>
      </c>
      <c r="J204" s="64">
        <f t="shared" si="8"/>
        <v>1</v>
      </c>
      <c r="K204" s="62" t="s">
        <v>38</v>
      </c>
      <c r="L204" s="62" t="s">
        <v>4</v>
      </c>
      <c r="M204" s="65"/>
      <c r="N204" s="62"/>
      <c r="O204" s="62"/>
      <c r="P204" s="66"/>
      <c r="Q204" s="62"/>
      <c r="R204" s="62"/>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7">
        <f t="shared" si="9"/>
        <v>405</v>
      </c>
      <c r="BB204" s="68">
        <f t="shared" si="10"/>
        <v>405</v>
      </c>
      <c r="BC204" s="69" t="str">
        <f t="shared" si="11"/>
        <v>INR  Four Hundred &amp; Five  Only</v>
      </c>
      <c r="IA204" s="22">
        <v>2.91</v>
      </c>
      <c r="IB204" s="22" t="s">
        <v>486</v>
      </c>
      <c r="IC204" s="22" t="s">
        <v>244</v>
      </c>
      <c r="ID204" s="22">
        <v>1</v>
      </c>
      <c r="IE204" s="23" t="s">
        <v>518</v>
      </c>
      <c r="IF204" s="23"/>
      <c r="IG204" s="23"/>
      <c r="IH204" s="23"/>
      <c r="II204" s="23"/>
    </row>
    <row r="205" spans="1:243" s="22" customFormat="1" ht="31.5">
      <c r="A205" s="93">
        <v>2.92</v>
      </c>
      <c r="B205" s="47" t="s">
        <v>488</v>
      </c>
      <c r="C205" s="45" t="s">
        <v>245</v>
      </c>
      <c r="D205" s="81"/>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3"/>
      <c r="IA205" s="22">
        <v>2.92</v>
      </c>
      <c r="IB205" s="22" t="s">
        <v>488</v>
      </c>
      <c r="IC205" s="22" t="s">
        <v>245</v>
      </c>
      <c r="IE205" s="23"/>
      <c r="IF205" s="23"/>
      <c r="IG205" s="23"/>
      <c r="IH205" s="23"/>
      <c r="II205" s="23"/>
    </row>
    <row r="206" spans="1:243" s="22" customFormat="1" ht="15.75">
      <c r="A206" s="92">
        <v>2.93</v>
      </c>
      <c r="B206" s="47" t="s">
        <v>489</v>
      </c>
      <c r="C206" s="45" t="s">
        <v>246</v>
      </c>
      <c r="D206" s="81"/>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3"/>
      <c r="IA206" s="22">
        <v>2.93</v>
      </c>
      <c r="IB206" s="22" t="s">
        <v>489</v>
      </c>
      <c r="IC206" s="22" t="s">
        <v>246</v>
      </c>
      <c r="IE206" s="23"/>
      <c r="IF206" s="23"/>
      <c r="IG206" s="23"/>
      <c r="IH206" s="23"/>
      <c r="II206" s="23"/>
    </row>
    <row r="207" spans="1:243" s="22" customFormat="1" ht="15.75">
      <c r="A207" s="93">
        <v>2.94</v>
      </c>
      <c r="B207" s="47" t="s">
        <v>485</v>
      </c>
      <c r="C207" s="45" t="s">
        <v>247</v>
      </c>
      <c r="D207" s="57">
        <v>7</v>
      </c>
      <c r="E207" s="55" t="s">
        <v>518</v>
      </c>
      <c r="F207" s="61">
        <v>74.7</v>
      </c>
      <c r="G207" s="62"/>
      <c r="H207" s="62"/>
      <c r="I207" s="63" t="s">
        <v>37</v>
      </c>
      <c r="J207" s="64">
        <f t="shared" si="8"/>
        <v>1</v>
      </c>
      <c r="K207" s="62" t="s">
        <v>38</v>
      </c>
      <c r="L207" s="62" t="s">
        <v>4</v>
      </c>
      <c r="M207" s="65"/>
      <c r="N207" s="62"/>
      <c r="O207" s="62"/>
      <c r="P207" s="66"/>
      <c r="Q207" s="62"/>
      <c r="R207" s="62"/>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7">
        <f t="shared" si="9"/>
        <v>523</v>
      </c>
      <c r="BB207" s="68">
        <f t="shared" si="10"/>
        <v>523</v>
      </c>
      <c r="BC207" s="69" t="str">
        <f t="shared" si="11"/>
        <v>INR  Five Hundred &amp; Twenty Three  Only</v>
      </c>
      <c r="IA207" s="22">
        <v>2.94</v>
      </c>
      <c r="IB207" s="22" t="s">
        <v>485</v>
      </c>
      <c r="IC207" s="22" t="s">
        <v>247</v>
      </c>
      <c r="ID207" s="22">
        <v>7</v>
      </c>
      <c r="IE207" s="23" t="s">
        <v>518</v>
      </c>
      <c r="IF207" s="23"/>
      <c r="IG207" s="23"/>
      <c r="IH207" s="23"/>
      <c r="II207" s="23"/>
    </row>
    <row r="208" spans="1:243" s="22" customFormat="1" ht="47.25">
      <c r="A208" s="92">
        <v>2.95</v>
      </c>
      <c r="B208" s="47" t="s">
        <v>490</v>
      </c>
      <c r="C208" s="45" t="s">
        <v>248</v>
      </c>
      <c r="D208" s="81"/>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3"/>
      <c r="IA208" s="22">
        <v>2.95</v>
      </c>
      <c r="IB208" s="22" t="s">
        <v>490</v>
      </c>
      <c r="IC208" s="22" t="s">
        <v>248</v>
      </c>
      <c r="IE208" s="23"/>
      <c r="IF208" s="23"/>
      <c r="IG208" s="23"/>
      <c r="IH208" s="23"/>
      <c r="II208" s="23"/>
    </row>
    <row r="209" spans="1:243" s="22" customFormat="1" ht="15.75">
      <c r="A209" s="93">
        <v>2.96</v>
      </c>
      <c r="B209" s="47" t="s">
        <v>485</v>
      </c>
      <c r="C209" s="45" t="s">
        <v>249</v>
      </c>
      <c r="D209" s="56">
        <v>4</v>
      </c>
      <c r="E209" s="55" t="s">
        <v>518</v>
      </c>
      <c r="F209" s="61">
        <v>229.99</v>
      </c>
      <c r="G209" s="62"/>
      <c r="H209" s="62"/>
      <c r="I209" s="63" t="s">
        <v>37</v>
      </c>
      <c r="J209" s="64">
        <f t="shared" si="8"/>
        <v>1</v>
      </c>
      <c r="K209" s="62" t="s">
        <v>38</v>
      </c>
      <c r="L209" s="62" t="s">
        <v>4</v>
      </c>
      <c r="M209" s="65"/>
      <c r="N209" s="62"/>
      <c r="O209" s="62"/>
      <c r="P209" s="66"/>
      <c r="Q209" s="62"/>
      <c r="R209" s="62"/>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7">
        <f t="shared" si="9"/>
        <v>920</v>
      </c>
      <c r="BB209" s="68">
        <f t="shared" si="10"/>
        <v>920</v>
      </c>
      <c r="BC209" s="69" t="str">
        <f t="shared" si="11"/>
        <v>INR  Nine Hundred &amp; Twenty  Only</v>
      </c>
      <c r="IA209" s="22">
        <v>2.96</v>
      </c>
      <c r="IB209" s="22" t="s">
        <v>485</v>
      </c>
      <c r="IC209" s="22" t="s">
        <v>249</v>
      </c>
      <c r="ID209" s="22">
        <v>4</v>
      </c>
      <c r="IE209" s="23" t="s">
        <v>518</v>
      </c>
      <c r="IF209" s="23"/>
      <c r="IG209" s="23"/>
      <c r="IH209" s="23"/>
      <c r="II209" s="23"/>
    </row>
    <row r="210" spans="1:243" s="22" customFormat="1" ht="15.75">
      <c r="A210" s="92">
        <v>2.97</v>
      </c>
      <c r="B210" s="47" t="s">
        <v>486</v>
      </c>
      <c r="C210" s="45" t="s">
        <v>250</v>
      </c>
      <c r="D210" s="57">
        <v>1</v>
      </c>
      <c r="E210" s="55" t="s">
        <v>518</v>
      </c>
      <c r="F210" s="61">
        <v>253.44</v>
      </c>
      <c r="G210" s="62"/>
      <c r="H210" s="62"/>
      <c r="I210" s="63" t="s">
        <v>37</v>
      </c>
      <c r="J210" s="64">
        <f t="shared" si="8"/>
        <v>1</v>
      </c>
      <c r="K210" s="62" t="s">
        <v>38</v>
      </c>
      <c r="L210" s="62" t="s">
        <v>4</v>
      </c>
      <c r="M210" s="65"/>
      <c r="N210" s="62"/>
      <c r="O210" s="62"/>
      <c r="P210" s="66"/>
      <c r="Q210" s="62"/>
      <c r="R210" s="62"/>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7">
        <f t="shared" si="9"/>
        <v>253</v>
      </c>
      <c r="BB210" s="68">
        <f t="shared" si="10"/>
        <v>253</v>
      </c>
      <c r="BC210" s="69" t="str">
        <f t="shared" si="11"/>
        <v>INR  Two Hundred &amp; Fifty Three  Only</v>
      </c>
      <c r="IA210" s="22">
        <v>2.97</v>
      </c>
      <c r="IB210" s="22" t="s">
        <v>486</v>
      </c>
      <c r="IC210" s="22" t="s">
        <v>250</v>
      </c>
      <c r="ID210" s="22">
        <v>1</v>
      </c>
      <c r="IE210" s="23" t="s">
        <v>518</v>
      </c>
      <c r="IF210" s="23"/>
      <c r="IG210" s="23"/>
      <c r="IH210" s="23"/>
      <c r="II210" s="23"/>
    </row>
    <row r="211" spans="1:243" s="22" customFormat="1" ht="31.5">
      <c r="A211" s="93">
        <v>2.98</v>
      </c>
      <c r="B211" s="47" t="s">
        <v>491</v>
      </c>
      <c r="C211" s="45" t="s">
        <v>251</v>
      </c>
      <c r="D211" s="81"/>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3"/>
      <c r="IA211" s="22">
        <v>2.98</v>
      </c>
      <c r="IB211" s="22" t="s">
        <v>491</v>
      </c>
      <c r="IC211" s="22" t="s">
        <v>251</v>
      </c>
      <c r="IE211" s="23"/>
      <c r="IF211" s="23"/>
      <c r="IG211" s="23"/>
      <c r="IH211" s="23"/>
      <c r="II211" s="23"/>
    </row>
    <row r="212" spans="1:243" s="22" customFormat="1" ht="15.75">
      <c r="A212" s="92">
        <v>2.99</v>
      </c>
      <c r="B212" s="47" t="s">
        <v>485</v>
      </c>
      <c r="C212" s="45" t="s">
        <v>252</v>
      </c>
      <c r="D212" s="57">
        <v>2</v>
      </c>
      <c r="E212" s="55" t="s">
        <v>518</v>
      </c>
      <c r="F212" s="61">
        <v>380.71</v>
      </c>
      <c r="G212" s="62"/>
      <c r="H212" s="62"/>
      <c r="I212" s="63" t="s">
        <v>37</v>
      </c>
      <c r="J212" s="64">
        <f t="shared" si="8"/>
        <v>1</v>
      </c>
      <c r="K212" s="62" t="s">
        <v>38</v>
      </c>
      <c r="L212" s="62" t="s">
        <v>4</v>
      </c>
      <c r="M212" s="65"/>
      <c r="N212" s="62"/>
      <c r="O212" s="62"/>
      <c r="P212" s="66"/>
      <c r="Q212" s="62"/>
      <c r="R212" s="62"/>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7">
        <f t="shared" si="9"/>
        <v>761</v>
      </c>
      <c r="BB212" s="68">
        <f t="shared" si="10"/>
        <v>761</v>
      </c>
      <c r="BC212" s="69" t="str">
        <f t="shared" si="11"/>
        <v>INR  Seven Hundred &amp; Sixty One  Only</v>
      </c>
      <c r="IA212" s="22">
        <v>2.99</v>
      </c>
      <c r="IB212" s="22" t="s">
        <v>485</v>
      </c>
      <c r="IC212" s="22" t="s">
        <v>252</v>
      </c>
      <c r="ID212" s="22">
        <v>2</v>
      </c>
      <c r="IE212" s="23" t="s">
        <v>518</v>
      </c>
      <c r="IF212" s="23"/>
      <c r="IG212" s="23"/>
      <c r="IH212" s="23"/>
      <c r="II212" s="23"/>
    </row>
    <row r="213" spans="1:243" s="22" customFormat="1" ht="47.25">
      <c r="A213" s="93">
        <v>3</v>
      </c>
      <c r="B213" s="47" t="s">
        <v>492</v>
      </c>
      <c r="C213" s="45" t="s">
        <v>253</v>
      </c>
      <c r="D213" s="81"/>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3"/>
      <c r="IA213" s="22">
        <v>3</v>
      </c>
      <c r="IB213" s="22" t="s">
        <v>492</v>
      </c>
      <c r="IC213" s="22" t="s">
        <v>253</v>
      </c>
      <c r="IE213" s="23"/>
      <c r="IF213" s="23"/>
      <c r="IG213" s="23"/>
      <c r="IH213" s="23"/>
      <c r="II213" s="23"/>
    </row>
    <row r="214" spans="1:243" s="22" customFormat="1" ht="30">
      <c r="A214" s="92">
        <v>3.01</v>
      </c>
      <c r="B214" s="47" t="s">
        <v>485</v>
      </c>
      <c r="C214" s="45" t="s">
        <v>254</v>
      </c>
      <c r="D214" s="57">
        <v>8</v>
      </c>
      <c r="E214" s="55" t="s">
        <v>518</v>
      </c>
      <c r="F214" s="61">
        <v>621.13</v>
      </c>
      <c r="G214" s="62"/>
      <c r="H214" s="62"/>
      <c r="I214" s="63" t="s">
        <v>37</v>
      </c>
      <c r="J214" s="64">
        <f t="shared" si="8"/>
        <v>1</v>
      </c>
      <c r="K214" s="62" t="s">
        <v>38</v>
      </c>
      <c r="L214" s="62" t="s">
        <v>4</v>
      </c>
      <c r="M214" s="65"/>
      <c r="N214" s="62"/>
      <c r="O214" s="62"/>
      <c r="P214" s="66"/>
      <c r="Q214" s="62"/>
      <c r="R214" s="62"/>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7">
        <f t="shared" si="9"/>
        <v>4969</v>
      </c>
      <c r="BB214" s="68">
        <f t="shared" si="10"/>
        <v>4969</v>
      </c>
      <c r="BC214" s="69" t="str">
        <f t="shared" si="11"/>
        <v>INR  Four Thousand Nine Hundred &amp; Sixty Nine  Only</v>
      </c>
      <c r="IA214" s="22">
        <v>3.01</v>
      </c>
      <c r="IB214" s="22" t="s">
        <v>485</v>
      </c>
      <c r="IC214" s="22" t="s">
        <v>254</v>
      </c>
      <c r="ID214" s="22">
        <v>8</v>
      </c>
      <c r="IE214" s="23" t="s">
        <v>518</v>
      </c>
      <c r="IF214" s="23"/>
      <c r="IG214" s="23"/>
      <c r="IH214" s="23"/>
      <c r="II214" s="23"/>
    </row>
    <row r="215" spans="1:243" s="22" customFormat="1" ht="47.25">
      <c r="A215" s="93">
        <v>3.02</v>
      </c>
      <c r="B215" s="47" t="s">
        <v>493</v>
      </c>
      <c r="C215" s="45" t="s">
        <v>255</v>
      </c>
      <c r="D215" s="81"/>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3"/>
      <c r="IA215" s="22">
        <v>3.02</v>
      </c>
      <c r="IB215" s="22" t="s">
        <v>493</v>
      </c>
      <c r="IC215" s="22" t="s">
        <v>255</v>
      </c>
      <c r="IE215" s="23"/>
      <c r="IF215" s="23"/>
      <c r="IG215" s="23"/>
      <c r="IH215" s="23"/>
      <c r="II215" s="23"/>
    </row>
    <row r="216" spans="1:243" s="22" customFormat="1" ht="15.75">
      <c r="A216" s="92">
        <v>3.03</v>
      </c>
      <c r="B216" s="47" t="s">
        <v>485</v>
      </c>
      <c r="C216" s="45" t="s">
        <v>256</v>
      </c>
      <c r="D216" s="56">
        <v>4</v>
      </c>
      <c r="E216" s="55" t="s">
        <v>518</v>
      </c>
      <c r="F216" s="61">
        <v>521.48</v>
      </c>
      <c r="G216" s="62"/>
      <c r="H216" s="62"/>
      <c r="I216" s="63" t="s">
        <v>37</v>
      </c>
      <c r="J216" s="64">
        <f t="shared" si="8"/>
        <v>1</v>
      </c>
      <c r="K216" s="62" t="s">
        <v>38</v>
      </c>
      <c r="L216" s="62" t="s">
        <v>4</v>
      </c>
      <c r="M216" s="65"/>
      <c r="N216" s="62"/>
      <c r="O216" s="62"/>
      <c r="P216" s="66"/>
      <c r="Q216" s="62"/>
      <c r="R216" s="62"/>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7">
        <f t="shared" si="9"/>
        <v>2086</v>
      </c>
      <c r="BB216" s="68">
        <f t="shared" si="10"/>
        <v>2086</v>
      </c>
      <c r="BC216" s="69" t="str">
        <f t="shared" si="11"/>
        <v>INR  Two Thousand  &amp;Eighty Six  Only</v>
      </c>
      <c r="IA216" s="22">
        <v>3.03</v>
      </c>
      <c r="IB216" s="22" t="s">
        <v>485</v>
      </c>
      <c r="IC216" s="22" t="s">
        <v>256</v>
      </c>
      <c r="ID216" s="22">
        <v>4</v>
      </c>
      <c r="IE216" s="23" t="s">
        <v>518</v>
      </c>
      <c r="IF216" s="23"/>
      <c r="IG216" s="23"/>
      <c r="IH216" s="23"/>
      <c r="II216" s="23"/>
    </row>
    <row r="217" spans="1:243" s="22" customFormat="1" ht="47.25">
      <c r="A217" s="93">
        <v>3.04</v>
      </c>
      <c r="B217" s="47" t="s">
        <v>494</v>
      </c>
      <c r="C217" s="45" t="s">
        <v>257</v>
      </c>
      <c r="D217" s="81"/>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3"/>
      <c r="IA217" s="22">
        <v>3.04</v>
      </c>
      <c r="IB217" s="22" t="s">
        <v>494</v>
      </c>
      <c r="IC217" s="22" t="s">
        <v>257</v>
      </c>
      <c r="IE217" s="23"/>
      <c r="IF217" s="23"/>
      <c r="IG217" s="23"/>
      <c r="IH217" s="23"/>
      <c r="II217" s="23"/>
    </row>
    <row r="218" spans="1:243" s="22" customFormat="1" ht="30">
      <c r="A218" s="92">
        <v>3.05</v>
      </c>
      <c r="B218" s="47" t="s">
        <v>495</v>
      </c>
      <c r="C218" s="45" t="s">
        <v>258</v>
      </c>
      <c r="D218" s="56">
        <v>10</v>
      </c>
      <c r="E218" s="55" t="s">
        <v>518</v>
      </c>
      <c r="F218" s="61">
        <v>438.71</v>
      </c>
      <c r="G218" s="62"/>
      <c r="H218" s="62"/>
      <c r="I218" s="63" t="s">
        <v>37</v>
      </c>
      <c r="J218" s="64">
        <f t="shared" si="8"/>
        <v>1</v>
      </c>
      <c r="K218" s="62" t="s">
        <v>38</v>
      </c>
      <c r="L218" s="62" t="s">
        <v>4</v>
      </c>
      <c r="M218" s="65"/>
      <c r="N218" s="62"/>
      <c r="O218" s="62"/>
      <c r="P218" s="66"/>
      <c r="Q218" s="62"/>
      <c r="R218" s="62"/>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7">
        <f t="shared" si="9"/>
        <v>4387</v>
      </c>
      <c r="BB218" s="68">
        <f t="shared" si="10"/>
        <v>4387</v>
      </c>
      <c r="BC218" s="69" t="str">
        <f t="shared" si="11"/>
        <v>INR  Four Thousand Three Hundred &amp; Eighty Seven  Only</v>
      </c>
      <c r="IA218" s="22">
        <v>3.05</v>
      </c>
      <c r="IB218" s="22" t="s">
        <v>495</v>
      </c>
      <c r="IC218" s="22" t="s">
        <v>258</v>
      </c>
      <c r="ID218" s="22">
        <v>10</v>
      </c>
      <c r="IE218" s="23" t="s">
        <v>518</v>
      </c>
      <c r="IF218" s="23"/>
      <c r="IG218" s="23"/>
      <c r="IH218" s="23"/>
      <c r="II218" s="23"/>
    </row>
    <row r="219" spans="1:243" s="22" customFormat="1" ht="47.25">
      <c r="A219" s="93">
        <v>3.06</v>
      </c>
      <c r="B219" s="47" t="s">
        <v>496</v>
      </c>
      <c r="C219" s="45" t="s">
        <v>259</v>
      </c>
      <c r="D219" s="57">
        <v>23</v>
      </c>
      <c r="E219" s="55" t="s">
        <v>518</v>
      </c>
      <c r="F219" s="61">
        <v>54.1</v>
      </c>
      <c r="G219" s="62"/>
      <c r="H219" s="62"/>
      <c r="I219" s="63" t="s">
        <v>37</v>
      </c>
      <c r="J219" s="64">
        <f t="shared" si="8"/>
        <v>1</v>
      </c>
      <c r="K219" s="62" t="s">
        <v>38</v>
      </c>
      <c r="L219" s="62" t="s">
        <v>4</v>
      </c>
      <c r="M219" s="65"/>
      <c r="N219" s="62"/>
      <c r="O219" s="62"/>
      <c r="P219" s="66"/>
      <c r="Q219" s="62"/>
      <c r="R219" s="62"/>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7">
        <f t="shared" si="9"/>
        <v>1244</v>
      </c>
      <c r="BB219" s="68">
        <f t="shared" si="10"/>
        <v>1244</v>
      </c>
      <c r="BC219" s="69" t="str">
        <f t="shared" si="11"/>
        <v>INR  One Thousand Two Hundred &amp; Forty Four  Only</v>
      </c>
      <c r="IA219" s="22">
        <v>3.06</v>
      </c>
      <c r="IB219" s="22" t="s">
        <v>496</v>
      </c>
      <c r="IC219" s="22" t="s">
        <v>259</v>
      </c>
      <c r="ID219" s="22">
        <v>23</v>
      </c>
      <c r="IE219" s="23" t="s">
        <v>518</v>
      </c>
      <c r="IF219" s="23"/>
      <c r="IG219" s="23"/>
      <c r="IH219" s="23"/>
      <c r="II219" s="23"/>
    </row>
    <row r="220" spans="1:243" s="22" customFormat="1" ht="94.5">
      <c r="A220" s="92">
        <v>3.07</v>
      </c>
      <c r="B220" s="47" t="s">
        <v>497</v>
      </c>
      <c r="C220" s="45" t="s">
        <v>260</v>
      </c>
      <c r="D220" s="57">
        <v>2</v>
      </c>
      <c r="E220" s="55" t="s">
        <v>518</v>
      </c>
      <c r="F220" s="61">
        <v>330.64</v>
      </c>
      <c r="G220" s="62"/>
      <c r="H220" s="62"/>
      <c r="I220" s="63" t="s">
        <v>37</v>
      </c>
      <c r="J220" s="64">
        <f t="shared" si="8"/>
        <v>1</v>
      </c>
      <c r="K220" s="62" t="s">
        <v>38</v>
      </c>
      <c r="L220" s="62" t="s">
        <v>4</v>
      </c>
      <c r="M220" s="65"/>
      <c r="N220" s="62"/>
      <c r="O220" s="62"/>
      <c r="P220" s="66"/>
      <c r="Q220" s="62"/>
      <c r="R220" s="62"/>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7">
        <f t="shared" si="9"/>
        <v>661</v>
      </c>
      <c r="BB220" s="68">
        <f t="shared" si="10"/>
        <v>661</v>
      </c>
      <c r="BC220" s="69" t="str">
        <f t="shared" si="11"/>
        <v>INR  Six Hundred &amp; Sixty One  Only</v>
      </c>
      <c r="IA220" s="22">
        <v>3.07</v>
      </c>
      <c r="IB220" s="22" t="s">
        <v>497</v>
      </c>
      <c r="IC220" s="22" t="s">
        <v>260</v>
      </c>
      <c r="ID220" s="22">
        <v>2</v>
      </c>
      <c r="IE220" s="23" t="s">
        <v>518</v>
      </c>
      <c r="IF220" s="23"/>
      <c r="IG220" s="23"/>
      <c r="IH220" s="23"/>
      <c r="II220" s="23"/>
    </row>
    <row r="221" spans="1:243" s="22" customFormat="1" ht="47.25">
      <c r="A221" s="93">
        <v>3.08</v>
      </c>
      <c r="B221" s="47" t="s">
        <v>498</v>
      </c>
      <c r="C221" s="45" t="s">
        <v>261</v>
      </c>
      <c r="D221" s="56">
        <v>6</v>
      </c>
      <c r="E221" s="55" t="s">
        <v>517</v>
      </c>
      <c r="F221" s="61">
        <v>150.64</v>
      </c>
      <c r="G221" s="62"/>
      <c r="H221" s="62"/>
      <c r="I221" s="63" t="s">
        <v>37</v>
      </c>
      <c r="J221" s="64">
        <f t="shared" si="8"/>
        <v>1</v>
      </c>
      <c r="K221" s="62" t="s">
        <v>38</v>
      </c>
      <c r="L221" s="62" t="s">
        <v>4</v>
      </c>
      <c r="M221" s="65"/>
      <c r="N221" s="62"/>
      <c r="O221" s="62"/>
      <c r="P221" s="66"/>
      <c r="Q221" s="62"/>
      <c r="R221" s="62"/>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7">
        <f t="shared" si="9"/>
        <v>904</v>
      </c>
      <c r="BB221" s="68">
        <f t="shared" si="10"/>
        <v>904</v>
      </c>
      <c r="BC221" s="69" t="str">
        <f t="shared" si="11"/>
        <v>INR  Nine Hundred &amp; Four  Only</v>
      </c>
      <c r="IA221" s="22">
        <v>3.08</v>
      </c>
      <c r="IB221" s="22" t="s">
        <v>498</v>
      </c>
      <c r="IC221" s="22" t="s">
        <v>261</v>
      </c>
      <c r="ID221" s="22">
        <v>6</v>
      </c>
      <c r="IE221" s="23" t="s">
        <v>517</v>
      </c>
      <c r="IF221" s="23"/>
      <c r="IG221" s="23"/>
      <c r="IH221" s="23"/>
      <c r="II221" s="23"/>
    </row>
    <row r="222" spans="1:243" s="22" customFormat="1" ht="15.75">
      <c r="A222" s="92">
        <v>3.09</v>
      </c>
      <c r="B222" s="46" t="s">
        <v>499</v>
      </c>
      <c r="C222" s="45" t="s">
        <v>262</v>
      </c>
      <c r="D222" s="81"/>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3"/>
      <c r="IA222" s="22">
        <v>3.09</v>
      </c>
      <c r="IB222" s="22" t="s">
        <v>499</v>
      </c>
      <c r="IC222" s="22" t="s">
        <v>262</v>
      </c>
      <c r="IE222" s="23"/>
      <c r="IF222" s="23"/>
      <c r="IG222" s="23"/>
      <c r="IH222" s="23"/>
      <c r="II222" s="23"/>
    </row>
    <row r="223" spans="1:243" s="22" customFormat="1" ht="220.5">
      <c r="A223" s="93">
        <v>3.1</v>
      </c>
      <c r="B223" s="50" t="s">
        <v>500</v>
      </c>
      <c r="C223" s="45" t="s">
        <v>263</v>
      </c>
      <c r="D223" s="81"/>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3"/>
      <c r="IA223" s="22">
        <v>3.1</v>
      </c>
      <c r="IB223" s="22" t="s">
        <v>500</v>
      </c>
      <c r="IC223" s="22" t="s">
        <v>263</v>
      </c>
      <c r="IE223" s="23"/>
      <c r="IF223" s="23"/>
      <c r="IG223" s="23"/>
      <c r="IH223" s="23"/>
      <c r="II223" s="23"/>
    </row>
    <row r="224" spans="1:243" s="22" customFormat="1" ht="15.75">
      <c r="A224" s="92">
        <v>3.11</v>
      </c>
      <c r="B224" s="50" t="s">
        <v>501</v>
      </c>
      <c r="C224" s="45" t="s">
        <v>264</v>
      </c>
      <c r="D224" s="81"/>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3"/>
      <c r="IA224" s="22">
        <v>3.11</v>
      </c>
      <c r="IB224" s="22" t="s">
        <v>501</v>
      </c>
      <c r="IC224" s="22" t="s">
        <v>264</v>
      </c>
      <c r="IE224" s="23"/>
      <c r="IF224" s="23"/>
      <c r="IG224" s="23"/>
      <c r="IH224" s="23"/>
      <c r="II224" s="23"/>
    </row>
    <row r="225" spans="1:243" s="22" customFormat="1" ht="47.25">
      <c r="A225" s="93">
        <v>3.12</v>
      </c>
      <c r="B225" s="50" t="s">
        <v>502</v>
      </c>
      <c r="C225" s="45" t="s">
        <v>265</v>
      </c>
      <c r="D225" s="57">
        <v>154</v>
      </c>
      <c r="E225" s="55" t="s">
        <v>519</v>
      </c>
      <c r="F225" s="61">
        <v>380.49</v>
      </c>
      <c r="G225" s="62"/>
      <c r="H225" s="62"/>
      <c r="I225" s="63" t="s">
        <v>37</v>
      </c>
      <c r="J225" s="64">
        <f t="shared" si="8"/>
        <v>1</v>
      </c>
      <c r="K225" s="62" t="s">
        <v>38</v>
      </c>
      <c r="L225" s="62" t="s">
        <v>4</v>
      </c>
      <c r="M225" s="65"/>
      <c r="N225" s="62"/>
      <c r="O225" s="62"/>
      <c r="P225" s="66"/>
      <c r="Q225" s="62"/>
      <c r="R225" s="62"/>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7">
        <f t="shared" si="9"/>
        <v>58595</v>
      </c>
      <c r="BB225" s="68">
        <f t="shared" si="10"/>
        <v>58595</v>
      </c>
      <c r="BC225" s="69" t="str">
        <f t="shared" si="11"/>
        <v>INR  Fifty Eight Thousand Five Hundred &amp; Ninety Five  Only</v>
      </c>
      <c r="IA225" s="22">
        <v>3.12</v>
      </c>
      <c r="IB225" s="22" t="s">
        <v>502</v>
      </c>
      <c r="IC225" s="22" t="s">
        <v>265</v>
      </c>
      <c r="ID225" s="22">
        <v>154</v>
      </c>
      <c r="IE225" s="23" t="s">
        <v>519</v>
      </c>
      <c r="IF225" s="23"/>
      <c r="IG225" s="23"/>
      <c r="IH225" s="23"/>
      <c r="II225" s="23"/>
    </row>
    <row r="226" spans="1:243" s="22" customFormat="1" ht="78.75">
      <c r="A226" s="92">
        <v>3.13</v>
      </c>
      <c r="B226" s="47" t="s">
        <v>503</v>
      </c>
      <c r="C226" s="45" t="s">
        <v>266</v>
      </c>
      <c r="D226" s="81"/>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3"/>
      <c r="IA226" s="22">
        <v>3.13</v>
      </c>
      <c r="IB226" s="22" t="s">
        <v>503</v>
      </c>
      <c r="IC226" s="22" t="s">
        <v>266</v>
      </c>
      <c r="IE226" s="23"/>
      <c r="IF226" s="23"/>
      <c r="IG226" s="23"/>
      <c r="IH226" s="23"/>
      <c r="II226" s="23"/>
    </row>
    <row r="227" spans="1:243" s="22" customFormat="1" ht="47.25">
      <c r="A227" s="93">
        <v>3.14</v>
      </c>
      <c r="B227" s="46" t="s">
        <v>502</v>
      </c>
      <c r="C227" s="45" t="s">
        <v>267</v>
      </c>
      <c r="D227" s="57">
        <v>185.5</v>
      </c>
      <c r="E227" s="55" t="s">
        <v>519</v>
      </c>
      <c r="F227" s="61">
        <v>466.29</v>
      </c>
      <c r="G227" s="62"/>
      <c r="H227" s="62"/>
      <c r="I227" s="63" t="s">
        <v>37</v>
      </c>
      <c r="J227" s="64">
        <f t="shared" si="8"/>
        <v>1</v>
      </c>
      <c r="K227" s="62" t="s">
        <v>38</v>
      </c>
      <c r="L227" s="62" t="s">
        <v>4</v>
      </c>
      <c r="M227" s="65"/>
      <c r="N227" s="62"/>
      <c r="O227" s="62"/>
      <c r="P227" s="66"/>
      <c r="Q227" s="62"/>
      <c r="R227" s="62"/>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7">
        <f t="shared" si="9"/>
        <v>86497</v>
      </c>
      <c r="BB227" s="68">
        <f t="shared" si="10"/>
        <v>86497</v>
      </c>
      <c r="BC227" s="69" t="str">
        <f t="shared" si="11"/>
        <v>INR  Eighty Six Thousand Four Hundred &amp; Ninety Seven  Only</v>
      </c>
      <c r="IA227" s="22">
        <v>3.14</v>
      </c>
      <c r="IB227" s="22" t="s">
        <v>502</v>
      </c>
      <c r="IC227" s="22" t="s">
        <v>267</v>
      </c>
      <c r="ID227" s="22">
        <v>185.5</v>
      </c>
      <c r="IE227" s="23" t="s">
        <v>519</v>
      </c>
      <c r="IF227" s="23"/>
      <c r="IG227" s="23"/>
      <c r="IH227" s="23"/>
      <c r="II227" s="23"/>
    </row>
    <row r="228" spans="1:243" s="22" customFormat="1" ht="78.75">
      <c r="A228" s="92">
        <v>3.15</v>
      </c>
      <c r="B228" s="50" t="s">
        <v>504</v>
      </c>
      <c r="C228" s="45" t="s">
        <v>268</v>
      </c>
      <c r="D228" s="81"/>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3"/>
      <c r="IA228" s="22">
        <v>3.15</v>
      </c>
      <c r="IB228" s="22" t="s">
        <v>504</v>
      </c>
      <c r="IC228" s="22" t="s">
        <v>268</v>
      </c>
      <c r="IE228" s="23"/>
      <c r="IF228" s="23"/>
      <c r="IG228" s="23"/>
      <c r="IH228" s="23"/>
      <c r="II228" s="23"/>
    </row>
    <row r="229" spans="1:243" s="22" customFormat="1" ht="31.5">
      <c r="A229" s="93">
        <v>3.16</v>
      </c>
      <c r="B229" s="50" t="s">
        <v>542</v>
      </c>
      <c r="C229" s="45" t="s">
        <v>269</v>
      </c>
      <c r="D229" s="57">
        <v>6.4</v>
      </c>
      <c r="E229" s="55" t="s">
        <v>516</v>
      </c>
      <c r="F229" s="61">
        <v>894.17</v>
      </c>
      <c r="G229" s="62"/>
      <c r="H229" s="62"/>
      <c r="I229" s="63" t="s">
        <v>37</v>
      </c>
      <c r="J229" s="64">
        <f t="shared" si="8"/>
        <v>1</v>
      </c>
      <c r="K229" s="62" t="s">
        <v>38</v>
      </c>
      <c r="L229" s="62" t="s">
        <v>4</v>
      </c>
      <c r="M229" s="65"/>
      <c r="N229" s="62"/>
      <c r="O229" s="62"/>
      <c r="P229" s="66"/>
      <c r="Q229" s="62"/>
      <c r="R229" s="62"/>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7">
        <f t="shared" si="9"/>
        <v>5723</v>
      </c>
      <c r="BB229" s="68">
        <f t="shared" si="10"/>
        <v>5723</v>
      </c>
      <c r="BC229" s="69" t="str">
        <f t="shared" si="11"/>
        <v>INR  Five Thousand Seven Hundred &amp; Twenty Three  Only</v>
      </c>
      <c r="IA229" s="22">
        <v>3.16</v>
      </c>
      <c r="IB229" s="22" t="s">
        <v>542</v>
      </c>
      <c r="IC229" s="22" t="s">
        <v>269</v>
      </c>
      <c r="ID229" s="22">
        <v>6.4</v>
      </c>
      <c r="IE229" s="23" t="s">
        <v>516</v>
      </c>
      <c r="IF229" s="23"/>
      <c r="IG229" s="23"/>
      <c r="IH229" s="23"/>
      <c r="II229" s="23"/>
    </row>
    <row r="230" spans="1:243" s="22" customFormat="1" ht="63">
      <c r="A230" s="92">
        <v>3.17</v>
      </c>
      <c r="B230" s="50" t="s">
        <v>543</v>
      </c>
      <c r="C230" s="45" t="s">
        <v>270</v>
      </c>
      <c r="D230" s="81"/>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3"/>
      <c r="IA230" s="22">
        <v>3.17</v>
      </c>
      <c r="IB230" s="22" t="s">
        <v>543</v>
      </c>
      <c r="IC230" s="22" t="s">
        <v>270</v>
      </c>
      <c r="IE230" s="23"/>
      <c r="IF230" s="23"/>
      <c r="IG230" s="23"/>
      <c r="IH230" s="23"/>
      <c r="II230" s="23"/>
    </row>
    <row r="231" spans="1:243" s="22" customFormat="1" ht="30">
      <c r="A231" s="93">
        <v>3.18</v>
      </c>
      <c r="B231" s="47" t="s">
        <v>505</v>
      </c>
      <c r="C231" s="45" t="s">
        <v>271</v>
      </c>
      <c r="D231" s="56">
        <v>78</v>
      </c>
      <c r="E231" s="55" t="s">
        <v>518</v>
      </c>
      <c r="F231" s="61">
        <v>288.65</v>
      </c>
      <c r="G231" s="62"/>
      <c r="H231" s="62"/>
      <c r="I231" s="63" t="s">
        <v>37</v>
      </c>
      <c r="J231" s="64">
        <f t="shared" si="8"/>
        <v>1</v>
      </c>
      <c r="K231" s="62" t="s">
        <v>38</v>
      </c>
      <c r="L231" s="62" t="s">
        <v>4</v>
      </c>
      <c r="M231" s="65"/>
      <c r="N231" s="62"/>
      <c r="O231" s="62"/>
      <c r="P231" s="66"/>
      <c r="Q231" s="62"/>
      <c r="R231" s="62"/>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7">
        <f t="shared" si="9"/>
        <v>22515</v>
      </c>
      <c r="BB231" s="68">
        <f t="shared" si="10"/>
        <v>22515</v>
      </c>
      <c r="BC231" s="69" t="str">
        <f t="shared" si="11"/>
        <v>INR  Twenty Two Thousand Five Hundred &amp; Fifteen  Only</v>
      </c>
      <c r="IA231" s="22">
        <v>3.18</v>
      </c>
      <c r="IB231" s="22" t="s">
        <v>505</v>
      </c>
      <c r="IC231" s="22" t="s">
        <v>271</v>
      </c>
      <c r="ID231" s="22">
        <v>78</v>
      </c>
      <c r="IE231" s="23" t="s">
        <v>518</v>
      </c>
      <c r="IF231" s="23"/>
      <c r="IG231" s="23"/>
      <c r="IH231" s="23"/>
      <c r="II231" s="23"/>
    </row>
    <row r="232" spans="1:243" s="22" customFormat="1" ht="15.75">
      <c r="A232" s="92">
        <v>3.19</v>
      </c>
      <c r="B232" s="46" t="s">
        <v>506</v>
      </c>
      <c r="C232" s="45" t="s">
        <v>272</v>
      </c>
      <c r="D232" s="81"/>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3"/>
      <c r="IA232" s="22">
        <v>3.19</v>
      </c>
      <c r="IB232" s="22" t="s">
        <v>506</v>
      </c>
      <c r="IC232" s="22" t="s">
        <v>272</v>
      </c>
      <c r="IE232" s="23"/>
      <c r="IF232" s="23"/>
      <c r="IG232" s="23"/>
      <c r="IH232" s="23"/>
      <c r="II232" s="23"/>
    </row>
    <row r="233" spans="1:243" s="22" customFormat="1" ht="204.75">
      <c r="A233" s="93">
        <v>3.2</v>
      </c>
      <c r="B233" s="50" t="s">
        <v>544</v>
      </c>
      <c r="C233" s="45" t="s">
        <v>273</v>
      </c>
      <c r="D233" s="57">
        <v>9.1</v>
      </c>
      <c r="E233" s="55" t="s">
        <v>516</v>
      </c>
      <c r="F233" s="61">
        <v>452.96</v>
      </c>
      <c r="G233" s="62"/>
      <c r="H233" s="62"/>
      <c r="I233" s="63" t="s">
        <v>37</v>
      </c>
      <c r="J233" s="64">
        <f t="shared" si="8"/>
        <v>1</v>
      </c>
      <c r="K233" s="62" t="s">
        <v>38</v>
      </c>
      <c r="L233" s="62" t="s">
        <v>4</v>
      </c>
      <c r="M233" s="65"/>
      <c r="N233" s="62"/>
      <c r="O233" s="62"/>
      <c r="P233" s="66"/>
      <c r="Q233" s="62"/>
      <c r="R233" s="62"/>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7">
        <f t="shared" si="9"/>
        <v>4122</v>
      </c>
      <c r="BB233" s="68">
        <f t="shared" si="10"/>
        <v>4122</v>
      </c>
      <c r="BC233" s="69" t="str">
        <f t="shared" si="11"/>
        <v>INR  Four Thousand One Hundred &amp; Twenty Two  Only</v>
      </c>
      <c r="IA233" s="22">
        <v>3.2</v>
      </c>
      <c r="IB233" s="22" t="s">
        <v>544</v>
      </c>
      <c r="IC233" s="22" t="s">
        <v>273</v>
      </c>
      <c r="ID233" s="22">
        <v>9.1</v>
      </c>
      <c r="IE233" s="23" t="s">
        <v>516</v>
      </c>
      <c r="IF233" s="23"/>
      <c r="IG233" s="23"/>
      <c r="IH233" s="23"/>
      <c r="II233" s="23"/>
    </row>
    <row r="234" spans="1:243" s="22" customFormat="1" ht="189">
      <c r="A234" s="92">
        <v>3.21</v>
      </c>
      <c r="B234" s="50" t="s">
        <v>507</v>
      </c>
      <c r="C234" s="45" t="s">
        <v>274</v>
      </c>
      <c r="D234" s="57">
        <v>207</v>
      </c>
      <c r="E234" s="55" t="s">
        <v>516</v>
      </c>
      <c r="F234" s="61">
        <v>415.74</v>
      </c>
      <c r="G234" s="62"/>
      <c r="H234" s="62"/>
      <c r="I234" s="63" t="s">
        <v>37</v>
      </c>
      <c r="J234" s="64">
        <f t="shared" si="8"/>
        <v>1</v>
      </c>
      <c r="K234" s="62" t="s">
        <v>38</v>
      </c>
      <c r="L234" s="62" t="s">
        <v>4</v>
      </c>
      <c r="M234" s="65"/>
      <c r="N234" s="62"/>
      <c r="O234" s="62"/>
      <c r="P234" s="66"/>
      <c r="Q234" s="62"/>
      <c r="R234" s="62"/>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7">
        <f t="shared" si="9"/>
        <v>86058</v>
      </c>
      <c r="BB234" s="68">
        <f t="shared" si="10"/>
        <v>86058</v>
      </c>
      <c r="BC234" s="69" t="str">
        <f t="shared" si="11"/>
        <v>INR  Eighty Six Thousand  &amp;Fifty Eight  Only</v>
      </c>
      <c r="IA234" s="22">
        <v>3.21</v>
      </c>
      <c r="IB234" s="22" t="s">
        <v>507</v>
      </c>
      <c r="IC234" s="22" t="s">
        <v>274</v>
      </c>
      <c r="ID234" s="22">
        <v>207</v>
      </c>
      <c r="IE234" s="23" t="s">
        <v>516</v>
      </c>
      <c r="IF234" s="23"/>
      <c r="IG234" s="23"/>
      <c r="IH234" s="23"/>
      <c r="II234" s="23"/>
    </row>
    <row r="235" spans="1:243" s="22" customFormat="1" ht="15.75">
      <c r="A235" s="93">
        <v>3.22</v>
      </c>
      <c r="B235" s="50" t="s">
        <v>508</v>
      </c>
      <c r="C235" s="45" t="s">
        <v>275</v>
      </c>
      <c r="D235" s="81"/>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3"/>
      <c r="IA235" s="22">
        <v>3.22</v>
      </c>
      <c r="IB235" s="22" t="s">
        <v>508</v>
      </c>
      <c r="IC235" s="22" t="s">
        <v>275</v>
      </c>
      <c r="IE235" s="23"/>
      <c r="IF235" s="23"/>
      <c r="IG235" s="23"/>
      <c r="IH235" s="23"/>
      <c r="II235" s="23"/>
    </row>
    <row r="236" spans="1:243" s="22" customFormat="1" ht="47.25">
      <c r="A236" s="92">
        <v>3.23</v>
      </c>
      <c r="B236" s="47" t="s">
        <v>509</v>
      </c>
      <c r="C236" s="45" t="s">
        <v>276</v>
      </c>
      <c r="D236" s="81"/>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3"/>
      <c r="IA236" s="22">
        <v>3.23</v>
      </c>
      <c r="IB236" s="22" t="s">
        <v>509</v>
      </c>
      <c r="IC236" s="22" t="s">
        <v>276</v>
      </c>
      <c r="IE236" s="23"/>
      <c r="IF236" s="23"/>
      <c r="IG236" s="23"/>
      <c r="IH236" s="23"/>
      <c r="II236" s="23"/>
    </row>
    <row r="237" spans="1:243" s="22" customFormat="1" ht="63">
      <c r="A237" s="93">
        <v>3.24</v>
      </c>
      <c r="B237" s="54" t="s">
        <v>545</v>
      </c>
      <c r="C237" s="45" t="s">
        <v>277</v>
      </c>
      <c r="D237" s="57">
        <v>37</v>
      </c>
      <c r="E237" s="55" t="s">
        <v>516</v>
      </c>
      <c r="F237" s="61">
        <v>103.24</v>
      </c>
      <c r="G237" s="62"/>
      <c r="H237" s="62"/>
      <c r="I237" s="63" t="s">
        <v>37</v>
      </c>
      <c r="J237" s="64">
        <f t="shared" si="8"/>
        <v>1</v>
      </c>
      <c r="K237" s="62" t="s">
        <v>38</v>
      </c>
      <c r="L237" s="62" t="s">
        <v>4</v>
      </c>
      <c r="M237" s="65"/>
      <c r="N237" s="62"/>
      <c r="O237" s="62"/>
      <c r="P237" s="66"/>
      <c r="Q237" s="62"/>
      <c r="R237" s="62"/>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7">
        <f t="shared" si="9"/>
        <v>3820</v>
      </c>
      <c r="BB237" s="68">
        <f t="shared" si="10"/>
        <v>3820</v>
      </c>
      <c r="BC237" s="69" t="str">
        <f t="shared" si="11"/>
        <v>INR  Three Thousand Eight Hundred &amp; Twenty  Only</v>
      </c>
      <c r="IA237" s="22">
        <v>3.24</v>
      </c>
      <c r="IB237" s="22" t="s">
        <v>545</v>
      </c>
      <c r="IC237" s="22" t="s">
        <v>277</v>
      </c>
      <c r="ID237" s="22">
        <v>37</v>
      </c>
      <c r="IE237" s="23" t="s">
        <v>516</v>
      </c>
      <c r="IF237" s="23"/>
      <c r="IG237" s="23"/>
      <c r="IH237" s="23"/>
      <c r="II237" s="23"/>
    </row>
    <row r="238" spans="1:243" s="22" customFormat="1" ht="78.75">
      <c r="A238" s="92">
        <v>3.25</v>
      </c>
      <c r="B238" s="50" t="s">
        <v>546</v>
      </c>
      <c r="C238" s="45" t="s">
        <v>278</v>
      </c>
      <c r="D238" s="81"/>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3"/>
      <c r="IA238" s="22">
        <v>3.25</v>
      </c>
      <c r="IB238" s="22" t="s">
        <v>546</v>
      </c>
      <c r="IC238" s="22" t="s">
        <v>278</v>
      </c>
      <c r="IE238" s="23"/>
      <c r="IF238" s="23"/>
      <c r="IG238" s="23"/>
      <c r="IH238" s="23"/>
      <c r="II238" s="23"/>
    </row>
    <row r="239" spans="1:243" s="22" customFormat="1" ht="30">
      <c r="A239" s="93">
        <v>3.26</v>
      </c>
      <c r="B239" s="50" t="s">
        <v>547</v>
      </c>
      <c r="C239" s="45" t="s">
        <v>279</v>
      </c>
      <c r="D239" s="57">
        <v>37</v>
      </c>
      <c r="E239" s="55" t="s">
        <v>516</v>
      </c>
      <c r="F239" s="61">
        <v>447.61</v>
      </c>
      <c r="G239" s="62"/>
      <c r="H239" s="62"/>
      <c r="I239" s="63" t="s">
        <v>37</v>
      </c>
      <c r="J239" s="64">
        <f t="shared" si="8"/>
        <v>1</v>
      </c>
      <c r="K239" s="62" t="s">
        <v>38</v>
      </c>
      <c r="L239" s="62" t="s">
        <v>4</v>
      </c>
      <c r="M239" s="65"/>
      <c r="N239" s="62"/>
      <c r="O239" s="62"/>
      <c r="P239" s="66"/>
      <c r="Q239" s="62"/>
      <c r="R239" s="62"/>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7">
        <f t="shared" si="9"/>
        <v>16562</v>
      </c>
      <c r="BB239" s="68">
        <f t="shared" si="10"/>
        <v>16562</v>
      </c>
      <c r="BC239" s="69" t="str">
        <f t="shared" si="11"/>
        <v>INR  Sixteen Thousand Five Hundred &amp; Sixty Two  Only</v>
      </c>
      <c r="IA239" s="22">
        <v>3.26</v>
      </c>
      <c r="IB239" s="22" t="s">
        <v>547</v>
      </c>
      <c r="IC239" s="22" t="s">
        <v>279</v>
      </c>
      <c r="ID239" s="22">
        <v>37</v>
      </c>
      <c r="IE239" s="23" t="s">
        <v>516</v>
      </c>
      <c r="IF239" s="23"/>
      <c r="IG239" s="23"/>
      <c r="IH239" s="23"/>
      <c r="II239" s="23"/>
    </row>
    <row r="240" spans="1:243" s="22" customFormat="1" ht="15.75">
      <c r="A240" s="92">
        <v>3.27</v>
      </c>
      <c r="B240" s="50" t="s">
        <v>510</v>
      </c>
      <c r="C240" s="45" t="s">
        <v>280</v>
      </c>
      <c r="D240" s="81"/>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3"/>
      <c r="IA240" s="22">
        <v>3.27</v>
      </c>
      <c r="IB240" s="22" t="s">
        <v>510</v>
      </c>
      <c r="IC240" s="22" t="s">
        <v>280</v>
      </c>
      <c r="IE240" s="23"/>
      <c r="IF240" s="23"/>
      <c r="IG240" s="23"/>
      <c r="IH240" s="23"/>
      <c r="II240" s="23"/>
    </row>
    <row r="241" spans="1:243" s="22" customFormat="1" ht="94.5" customHeight="1">
      <c r="A241" s="93">
        <v>3.28</v>
      </c>
      <c r="B241" s="47" t="s">
        <v>548</v>
      </c>
      <c r="C241" s="45" t="s">
        <v>281</v>
      </c>
      <c r="D241" s="56">
        <v>4.1</v>
      </c>
      <c r="E241" s="55" t="s">
        <v>596</v>
      </c>
      <c r="F241" s="61">
        <v>5225.52</v>
      </c>
      <c r="G241" s="62"/>
      <c r="H241" s="62"/>
      <c r="I241" s="63" t="s">
        <v>37</v>
      </c>
      <c r="J241" s="64">
        <f t="shared" si="8"/>
        <v>1</v>
      </c>
      <c r="K241" s="62" t="s">
        <v>38</v>
      </c>
      <c r="L241" s="62" t="s">
        <v>4</v>
      </c>
      <c r="M241" s="65"/>
      <c r="N241" s="62"/>
      <c r="O241" s="62"/>
      <c r="P241" s="66"/>
      <c r="Q241" s="62"/>
      <c r="R241" s="62"/>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7">
        <f t="shared" si="9"/>
        <v>21425</v>
      </c>
      <c r="BB241" s="68">
        <f t="shared" si="10"/>
        <v>21425</v>
      </c>
      <c r="BC241" s="69" t="str">
        <f t="shared" si="11"/>
        <v>INR  Twenty One Thousand Four Hundred &amp; Twenty Five  Only</v>
      </c>
      <c r="IA241" s="22">
        <v>3.28</v>
      </c>
      <c r="IB241" s="41" t="s">
        <v>548</v>
      </c>
      <c r="IC241" s="22" t="s">
        <v>281</v>
      </c>
      <c r="ID241" s="22">
        <v>4.1</v>
      </c>
      <c r="IE241" s="23" t="s">
        <v>596</v>
      </c>
      <c r="IF241" s="23"/>
      <c r="IG241" s="23"/>
      <c r="IH241" s="23"/>
      <c r="II241" s="23"/>
    </row>
    <row r="242" spans="1:243" s="22" customFormat="1" ht="45.75" customHeight="1">
      <c r="A242" s="92">
        <v>3.29</v>
      </c>
      <c r="B242" s="46" t="s">
        <v>511</v>
      </c>
      <c r="C242" s="45" t="s">
        <v>282</v>
      </c>
      <c r="D242" s="57">
        <v>5</v>
      </c>
      <c r="E242" s="55" t="s">
        <v>520</v>
      </c>
      <c r="F242" s="61">
        <v>457.52</v>
      </c>
      <c r="G242" s="62"/>
      <c r="H242" s="62"/>
      <c r="I242" s="63" t="s">
        <v>37</v>
      </c>
      <c r="J242" s="64">
        <f t="shared" si="8"/>
        <v>1</v>
      </c>
      <c r="K242" s="62" t="s">
        <v>38</v>
      </c>
      <c r="L242" s="62" t="s">
        <v>4</v>
      </c>
      <c r="M242" s="65"/>
      <c r="N242" s="62"/>
      <c r="O242" s="62"/>
      <c r="P242" s="66"/>
      <c r="Q242" s="62"/>
      <c r="R242" s="62"/>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7">
        <f t="shared" si="9"/>
        <v>2288</v>
      </c>
      <c r="BB242" s="68">
        <f t="shared" si="10"/>
        <v>2288</v>
      </c>
      <c r="BC242" s="69" t="str">
        <f t="shared" si="11"/>
        <v>INR  Two Thousand Two Hundred &amp; Eighty Eight  Only</v>
      </c>
      <c r="IA242" s="22">
        <v>3.29</v>
      </c>
      <c r="IB242" s="41" t="s">
        <v>511</v>
      </c>
      <c r="IC242" s="22" t="s">
        <v>282</v>
      </c>
      <c r="ID242" s="22">
        <v>5</v>
      </c>
      <c r="IE242" s="23" t="s">
        <v>520</v>
      </c>
      <c r="IF242" s="23"/>
      <c r="IG242" s="23"/>
      <c r="IH242" s="23"/>
      <c r="II242" s="23"/>
    </row>
    <row r="243" spans="1:243" s="22" customFormat="1" ht="47.25" customHeight="1">
      <c r="A243" s="93">
        <v>3.3</v>
      </c>
      <c r="B243" s="50" t="s">
        <v>549</v>
      </c>
      <c r="C243" s="45" t="s">
        <v>283</v>
      </c>
      <c r="D243" s="57">
        <v>3</v>
      </c>
      <c r="E243" s="55" t="s">
        <v>520</v>
      </c>
      <c r="F243" s="61">
        <v>574.83</v>
      </c>
      <c r="G243" s="62"/>
      <c r="H243" s="62"/>
      <c r="I243" s="63" t="s">
        <v>37</v>
      </c>
      <c r="J243" s="64">
        <f t="shared" si="8"/>
        <v>1</v>
      </c>
      <c r="K243" s="62" t="s">
        <v>38</v>
      </c>
      <c r="L243" s="62" t="s">
        <v>4</v>
      </c>
      <c r="M243" s="65"/>
      <c r="N243" s="62"/>
      <c r="O243" s="62"/>
      <c r="P243" s="66"/>
      <c r="Q243" s="62"/>
      <c r="R243" s="62"/>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7">
        <f t="shared" si="9"/>
        <v>1724</v>
      </c>
      <c r="BB243" s="68">
        <f t="shared" si="10"/>
        <v>1724</v>
      </c>
      <c r="BC243" s="69" t="str">
        <f t="shared" si="11"/>
        <v>INR  One Thousand Seven Hundred &amp; Twenty Four  Only</v>
      </c>
      <c r="IA243" s="22">
        <v>3.3</v>
      </c>
      <c r="IB243" s="41" t="s">
        <v>549</v>
      </c>
      <c r="IC243" s="22" t="s">
        <v>283</v>
      </c>
      <c r="ID243" s="22">
        <v>3</v>
      </c>
      <c r="IE243" s="23" t="s">
        <v>520</v>
      </c>
      <c r="IF243" s="23"/>
      <c r="IG243" s="23"/>
      <c r="IH243" s="23"/>
      <c r="II243" s="23"/>
    </row>
    <row r="244" spans="1:243" s="22" customFormat="1" ht="47.25">
      <c r="A244" s="92">
        <v>3.31</v>
      </c>
      <c r="B244" s="50" t="s">
        <v>512</v>
      </c>
      <c r="C244" s="45" t="s">
        <v>284</v>
      </c>
      <c r="D244" s="57">
        <v>9</v>
      </c>
      <c r="E244" s="55" t="s">
        <v>520</v>
      </c>
      <c r="F244" s="61">
        <v>51.62</v>
      </c>
      <c r="G244" s="62"/>
      <c r="H244" s="62"/>
      <c r="I244" s="63" t="s">
        <v>37</v>
      </c>
      <c r="J244" s="64">
        <f t="shared" si="8"/>
        <v>1</v>
      </c>
      <c r="K244" s="62" t="s">
        <v>38</v>
      </c>
      <c r="L244" s="62" t="s">
        <v>4</v>
      </c>
      <c r="M244" s="65"/>
      <c r="N244" s="62"/>
      <c r="O244" s="62"/>
      <c r="P244" s="66"/>
      <c r="Q244" s="62"/>
      <c r="R244" s="62"/>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7">
        <f t="shared" si="9"/>
        <v>465</v>
      </c>
      <c r="BB244" s="68">
        <f t="shared" si="10"/>
        <v>465</v>
      </c>
      <c r="BC244" s="69" t="str">
        <f t="shared" si="11"/>
        <v>INR  Four Hundred &amp; Sixty Five  Only</v>
      </c>
      <c r="IA244" s="22">
        <v>3.31</v>
      </c>
      <c r="IB244" s="22" t="s">
        <v>512</v>
      </c>
      <c r="IC244" s="22" t="s">
        <v>284</v>
      </c>
      <c r="ID244" s="22">
        <v>9</v>
      </c>
      <c r="IE244" s="23" t="s">
        <v>520</v>
      </c>
      <c r="IF244" s="23"/>
      <c r="IG244" s="23"/>
      <c r="IH244" s="23"/>
      <c r="II244" s="23"/>
    </row>
    <row r="245" spans="1:243" s="22" customFormat="1" ht="31.5">
      <c r="A245" s="93">
        <v>3.32</v>
      </c>
      <c r="B245" s="50" t="s">
        <v>513</v>
      </c>
      <c r="C245" s="45" t="s">
        <v>285</v>
      </c>
      <c r="D245" s="57">
        <v>19</v>
      </c>
      <c r="E245" s="55" t="s">
        <v>520</v>
      </c>
      <c r="F245" s="61">
        <v>29.33</v>
      </c>
      <c r="G245" s="62"/>
      <c r="H245" s="62"/>
      <c r="I245" s="63" t="s">
        <v>37</v>
      </c>
      <c r="J245" s="64">
        <f t="shared" si="8"/>
        <v>1</v>
      </c>
      <c r="K245" s="62" t="s">
        <v>38</v>
      </c>
      <c r="L245" s="62" t="s">
        <v>4</v>
      </c>
      <c r="M245" s="65"/>
      <c r="N245" s="62"/>
      <c r="O245" s="62"/>
      <c r="P245" s="66"/>
      <c r="Q245" s="62"/>
      <c r="R245" s="62"/>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7">
        <f t="shared" si="9"/>
        <v>557</v>
      </c>
      <c r="BB245" s="68">
        <f t="shared" si="10"/>
        <v>557</v>
      </c>
      <c r="BC245" s="69" t="str">
        <f t="shared" si="11"/>
        <v>INR  Five Hundred &amp; Fifty Seven  Only</v>
      </c>
      <c r="IA245" s="22">
        <v>3.32</v>
      </c>
      <c r="IB245" s="22" t="s">
        <v>513</v>
      </c>
      <c r="IC245" s="22" t="s">
        <v>285</v>
      </c>
      <c r="ID245" s="22">
        <v>19</v>
      </c>
      <c r="IE245" s="23" t="s">
        <v>520</v>
      </c>
      <c r="IF245" s="23"/>
      <c r="IG245" s="23"/>
      <c r="IH245" s="23"/>
      <c r="II245" s="23"/>
    </row>
    <row r="246" spans="1:243" s="22" customFormat="1" ht="31.5">
      <c r="A246" s="92">
        <v>3.33</v>
      </c>
      <c r="B246" s="47" t="s">
        <v>514</v>
      </c>
      <c r="C246" s="45" t="s">
        <v>286</v>
      </c>
      <c r="D246" s="56">
        <v>3</v>
      </c>
      <c r="E246" s="55" t="s">
        <v>520</v>
      </c>
      <c r="F246" s="61">
        <v>586.56</v>
      </c>
      <c r="G246" s="62"/>
      <c r="H246" s="62"/>
      <c r="I246" s="63" t="s">
        <v>37</v>
      </c>
      <c r="J246" s="64">
        <f t="shared" si="8"/>
        <v>1</v>
      </c>
      <c r="K246" s="62" t="s">
        <v>38</v>
      </c>
      <c r="L246" s="62" t="s">
        <v>4</v>
      </c>
      <c r="M246" s="65"/>
      <c r="N246" s="62"/>
      <c r="O246" s="62"/>
      <c r="P246" s="66"/>
      <c r="Q246" s="62"/>
      <c r="R246" s="62"/>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7">
        <f t="shared" si="9"/>
        <v>1760</v>
      </c>
      <c r="BB246" s="68">
        <f t="shared" si="10"/>
        <v>1760</v>
      </c>
      <c r="BC246" s="69" t="str">
        <f t="shared" si="11"/>
        <v>INR  One Thousand Seven Hundred &amp; Sixty  Only</v>
      </c>
      <c r="IA246" s="22">
        <v>3.33</v>
      </c>
      <c r="IB246" s="22" t="s">
        <v>514</v>
      </c>
      <c r="IC246" s="22" t="s">
        <v>286</v>
      </c>
      <c r="ID246" s="22">
        <v>3</v>
      </c>
      <c r="IE246" s="23" t="s">
        <v>520</v>
      </c>
      <c r="IF246" s="23"/>
      <c r="IG246" s="23"/>
      <c r="IH246" s="23"/>
      <c r="II246" s="23"/>
    </row>
    <row r="247" spans="1:243" s="22" customFormat="1" ht="63.75" customHeight="1">
      <c r="A247" s="93">
        <v>3.34</v>
      </c>
      <c r="B247" s="47" t="s">
        <v>550</v>
      </c>
      <c r="C247" s="45" t="s">
        <v>287</v>
      </c>
      <c r="D247" s="57">
        <v>1.9</v>
      </c>
      <c r="E247" s="55" t="s">
        <v>521</v>
      </c>
      <c r="F247" s="61">
        <v>1954.84</v>
      </c>
      <c r="G247" s="62"/>
      <c r="H247" s="62"/>
      <c r="I247" s="63" t="s">
        <v>37</v>
      </c>
      <c r="J247" s="64">
        <f t="shared" si="8"/>
        <v>1</v>
      </c>
      <c r="K247" s="62" t="s">
        <v>38</v>
      </c>
      <c r="L247" s="62" t="s">
        <v>4</v>
      </c>
      <c r="M247" s="65"/>
      <c r="N247" s="62"/>
      <c r="O247" s="62"/>
      <c r="P247" s="66"/>
      <c r="Q247" s="62"/>
      <c r="R247" s="62"/>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7">
        <f t="shared" si="9"/>
        <v>3714</v>
      </c>
      <c r="BB247" s="68">
        <f t="shared" si="10"/>
        <v>3714</v>
      </c>
      <c r="BC247" s="69" t="str">
        <f t="shared" si="11"/>
        <v>INR  Three Thousand Seven Hundred &amp; Fourteen  Only</v>
      </c>
      <c r="IA247" s="22">
        <v>3.34</v>
      </c>
      <c r="IB247" s="41" t="s">
        <v>550</v>
      </c>
      <c r="IC247" s="22" t="s">
        <v>287</v>
      </c>
      <c r="ID247" s="22">
        <v>1.9</v>
      </c>
      <c r="IE247" s="23" t="s">
        <v>521</v>
      </c>
      <c r="IF247" s="23"/>
      <c r="IG247" s="23"/>
      <c r="IH247" s="23"/>
      <c r="II247" s="23"/>
    </row>
    <row r="248" spans="1:243" s="22" customFormat="1" ht="66.75" customHeight="1">
      <c r="A248" s="92">
        <v>3.35</v>
      </c>
      <c r="B248" s="47" t="s">
        <v>551</v>
      </c>
      <c r="C248" s="45" t="s">
        <v>288</v>
      </c>
      <c r="D248" s="57">
        <v>4</v>
      </c>
      <c r="E248" s="55" t="s">
        <v>520</v>
      </c>
      <c r="F248" s="61">
        <v>95.19</v>
      </c>
      <c r="G248" s="62"/>
      <c r="H248" s="62"/>
      <c r="I248" s="63" t="s">
        <v>37</v>
      </c>
      <c r="J248" s="64">
        <f t="shared" si="8"/>
        <v>1</v>
      </c>
      <c r="K248" s="62" t="s">
        <v>38</v>
      </c>
      <c r="L248" s="62" t="s">
        <v>4</v>
      </c>
      <c r="M248" s="65"/>
      <c r="N248" s="62"/>
      <c r="O248" s="62"/>
      <c r="P248" s="66"/>
      <c r="Q248" s="62"/>
      <c r="R248" s="62"/>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7">
        <f t="shared" si="9"/>
        <v>381</v>
      </c>
      <c r="BB248" s="68">
        <f t="shared" si="10"/>
        <v>381</v>
      </c>
      <c r="BC248" s="69" t="str">
        <f t="shared" si="11"/>
        <v>INR  Three Hundred &amp; Eighty One  Only</v>
      </c>
      <c r="IA248" s="22">
        <v>3.35</v>
      </c>
      <c r="IB248" s="41" t="s">
        <v>551</v>
      </c>
      <c r="IC248" s="22" t="s">
        <v>288</v>
      </c>
      <c r="ID248" s="22">
        <v>4</v>
      </c>
      <c r="IE248" s="23" t="s">
        <v>520</v>
      </c>
      <c r="IF248" s="23"/>
      <c r="IG248" s="23"/>
      <c r="IH248" s="23"/>
      <c r="II248" s="23"/>
    </row>
    <row r="249" spans="1:243" s="22" customFormat="1" ht="78.75">
      <c r="A249" s="93">
        <v>3.36</v>
      </c>
      <c r="B249" s="48" t="s">
        <v>552</v>
      </c>
      <c r="C249" s="45" t="s">
        <v>289</v>
      </c>
      <c r="D249" s="56">
        <v>38</v>
      </c>
      <c r="E249" s="55" t="s">
        <v>520</v>
      </c>
      <c r="F249" s="61">
        <v>131.39</v>
      </c>
      <c r="G249" s="62"/>
      <c r="H249" s="62"/>
      <c r="I249" s="63" t="s">
        <v>37</v>
      </c>
      <c r="J249" s="64">
        <f t="shared" si="8"/>
        <v>1</v>
      </c>
      <c r="K249" s="62" t="s">
        <v>38</v>
      </c>
      <c r="L249" s="62" t="s">
        <v>4</v>
      </c>
      <c r="M249" s="65"/>
      <c r="N249" s="62"/>
      <c r="O249" s="62"/>
      <c r="P249" s="66"/>
      <c r="Q249" s="62"/>
      <c r="R249" s="62"/>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7">
        <f t="shared" si="9"/>
        <v>4993</v>
      </c>
      <c r="BB249" s="68">
        <f t="shared" si="10"/>
        <v>4993</v>
      </c>
      <c r="BC249" s="69" t="str">
        <f t="shared" si="11"/>
        <v>INR  Four Thousand Nine Hundred &amp; Ninety Three  Only</v>
      </c>
      <c r="IA249" s="22">
        <v>3.36</v>
      </c>
      <c r="IB249" s="22" t="s">
        <v>552</v>
      </c>
      <c r="IC249" s="22" t="s">
        <v>289</v>
      </c>
      <c r="ID249" s="22">
        <v>38</v>
      </c>
      <c r="IE249" s="23" t="s">
        <v>520</v>
      </c>
      <c r="IF249" s="23"/>
      <c r="IG249" s="23"/>
      <c r="IH249" s="23"/>
      <c r="II249" s="23"/>
    </row>
    <row r="250" spans="1:243" s="22" customFormat="1" ht="83.25" customHeight="1">
      <c r="A250" s="92">
        <v>3.37</v>
      </c>
      <c r="B250" s="48" t="s">
        <v>553</v>
      </c>
      <c r="C250" s="45" t="s">
        <v>290</v>
      </c>
      <c r="D250" s="81"/>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2"/>
      <c r="BB250" s="82"/>
      <c r="BC250" s="83"/>
      <c r="IA250" s="22">
        <v>3.37</v>
      </c>
      <c r="IB250" s="41" t="s">
        <v>553</v>
      </c>
      <c r="IC250" s="22" t="s">
        <v>290</v>
      </c>
      <c r="IE250" s="23"/>
      <c r="IF250" s="23"/>
      <c r="IG250" s="23"/>
      <c r="IH250" s="23"/>
      <c r="II250" s="23"/>
    </row>
    <row r="251" spans="1:243" s="22" customFormat="1" ht="30">
      <c r="A251" s="93">
        <v>3.38</v>
      </c>
      <c r="B251" s="48" t="s">
        <v>554</v>
      </c>
      <c r="C251" s="45" t="s">
        <v>291</v>
      </c>
      <c r="D251" s="56">
        <v>64</v>
      </c>
      <c r="E251" s="55" t="s">
        <v>597</v>
      </c>
      <c r="F251" s="61">
        <v>441.29</v>
      </c>
      <c r="G251" s="62"/>
      <c r="H251" s="62"/>
      <c r="I251" s="63" t="s">
        <v>37</v>
      </c>
      <c r="J251" s="64">
        <f t="shared" si="8"/>
        <v>1</v>
      </c>
      <c r="K251" s="62" t="s">
        <v>38</v>
      </c>
      <c r="L251" s="62" t="s">
        <v>4</v>
      </c>
      <c r="M251" s="65"/>
      <c r="N251" s="62"/>
      <c r="O251" s="62"/>
      <c r="P251" s="66"/>
      <c r="Q251" s="62"/>
      <c r="R251" s="62"/>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7">
        <f t="shared" si="9"/>
        <v>28243</v>
      </c>
      <c r="BB251" s="68">
        <f t="shared" si="10"/>
        <v>28243</v>
      </c>
      <c r="BC251" s="69" t="str">
        <f t="shared" si="11"/>
        <v>INR  Twenty Eight Thousand Two Hundred &amp; Forty Three  Only</v>
      </c>
      <c r="IA251" s="22">
        <v>3.38</v>
      </c>
      <c r="IB251" s="22" t="s">
        <v>554</v>
      </c>
      <c r="IC251" s="22" t="s">
        <v>291</v>
      </c>
      <c r="ID251" s="22">
        <v>64</v>
      </c>
      <c r="IE251" s="23" t="s">
        <v>597</v>
      </c>
      <c r="IF251" s="23"/>
      <c r="IG251" s="23"/>
      <c r="IH251" s="23"/>
      <c r="II251" s="23"/>
    </row>
    <row r="252" spans="1:243" s="22" customFormat="1" ht="47.25">
      <c r="A252" s="92">
        <v>3.39</v>
      </c>
      <c r="B252" s="48" t="s">
        <v>555</v>
      </c>
      <c r="C252" s="45" t="s">
        <v>292</v>
      </c>
      <c r="D252" s="81"/>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3"/>
      <c r="IA252" s="22">
        <v>3.39</v>
      </c>
      <c r="IB252" s="22" t="s">
        <v>555</v>
      </c>
      <c r="IC252" s="22" t="s">
        <v>292</v>
      </c>
      <c r="IE252" s="23"/>
      <c r="IF252" s="23"/>
      <c r="IG252" s="23"/>
      <c r="IH252" s="23"/>
      <c r="II252" s="23"/>
    </row>
    <row r="253" spans="1:243" s="22" customFormat="1" ht="15.75">
      <c r="A253" s="93">
        <v>3.4</v>
      </c>
      <c r="B253" s="48" t="s">
        <v>556</v>
      </c>
      <c r="C253" s="45" t="s">
        <v>293</v>
      </c>
      <c r="D253" s="56">
        <v>20</v>
      </c>
      <c r="E253" s="55" t="s">
        <v>598</v>
      </c>
      <c r="F253" s="61">
        <v>34.6</v>
      </c>
      <c r="G253" s="62"/>
      <c r="H253" s="62"/>
      <c r="I253" s="63" t="s">
        <v>37</v>
      </c>
      <c r="J253" s="64">
        <f t="shared" si="8"/>
        <v>1</v>
      </c>
      <c r="K253" s="62" t="s">
        <v>38</v>
      </c>
      <c r="L253" s="62" t="s">
        <v>4</v>
      </c>
      <c r="M253" s="65"/>
      <c r="N253" s="62"/>
      <c r="O253" s="62"/>
      <c r="P253" s="66"/>
      <c r="Q253" s="62"/>
      <c r="R253" s="62"/>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7">
        <f t="shared" si="9"/>
        <v>692</v>
      </c>
      <c r="BB253" s="68">
        <f t="shared" si="10"/>
        <v>692</v>
      </c>
      <c r="BC253" s="69" t="str">
        <f t="shared" si="11"/>
        <v>INR  Six Hundred &amp; Ninety Two  Only</v>
      </c>
      <c r="IA253" s="22">
        <v>3.4</v>
      </c>
      <c r="IB253" s="22" t="s">
        <v>556</v>
      </c>
      <c r="IC253" s="22" t="s">
        <v>293</v>
      </c>
      <c r="ID253" s="22">
        <v>20</v>
      </c>
      <c r="IE253" s="23" t="s">
        <v>598</v>
      </c>
      <c r="IF253" s="23"/>
      <c r="IG253" s="23"/>
      <c r="IH253" s="23"/>
      <c r="II253" s="23"/>
    </row>
    <row r="254" spans="1:243" s="22" customFormat="1" ht="30">
      <c r="A254" s="92">
        <v>3.41</v>
      </c>
      <c r="B254" s="48" t="s">
        <v>557</v>
      </c>
      <c r="C254" s="45" t="s">
        <v>294</v>
      </c>
      <c r="D254" s="56">
        <v>270</v>
      </c>
      <c r="E254" s="55" t="s">
        <v>598</v>
      </c>
      <c r="F254" s="61">
        <v>73.04</v>
      </c>
      <c r="G254" s="62"/>
      <c r="H254" s="62"/>
      <c r="I254" s="63" t="s">
        <v>37</v>
      </c>
      <c r="J254" s="64">
        <f>IF(I254="Less(-)",-1,1)</f>
        <v>1</v>
      </c>
      <c r="K254" s="62" t="s">
        <v>38</v>
      </c>
      <c r="L254" s="62" t="s">
        <v>4</v>
      </c>
      <c r="M254" s="65"/>
      <c r="N254" s="62"/>
      <c r="O254" s="62"/>
      <c r="P254" s="66"/>
      <c r="Q254" s="62"/>
      <c r="R254" s="62"/>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7">
        <f>ROUND(total_amount_ba($B$2,$D$2,D254,F254,J254,K254,M254),0)</f>
        <v>19721</v>
      </c>
      <c r="BB254" s="68">
        <f>BA254+SUM(N254:AZ254)</f>
        <v>19721</v>
      </c>
      <c r="BC254" s="69" t="str">
        <f>SpellNumber(L254,BB254)</f>
        <v>INR  Nineteen Thousand Seven Hundred &amp; Twenty One  Only</v>
      </c>
      <c r="IA254" s="22">
        <v>3.41</v>
      </c>
      <c r="IB254" s="22" t="s">
        <v>557</v>
      </c>
      <c r="IC254" s="22" t="s">
        <v>294</v>
      </c>
      <c r="ID254" s="22">
        <v>270</v>
      </c>
      <c r="IE254" s="23" t="s">
        <v>598</v>
      </c>
      <c r="IF254" s="23"/>
      <c r="IG254" s="23"/>
      <c r="IH254" s="23"/>
      <c r="II254" s="23"/>
    </row>
    <row r="255" spans="1:243" s="22" customFormat="1" ht="30">
      <c r="A255" s="93">
        <v>3.42</v>
      </c>
      <c r="B255" s="48" t="s">
        <v>558</v>
      </c>
      <c r="C255" s="45" t="s">
        <v>295</v>
      </c>
      <c r="D255" s="56">
        <v>175</v>
      </c>
      <c r="E255" s="55" t="s">
        <v>598</v>
      </c>
      <c r="F255" s="61">
        <v>158.37</v>
      </c>
      <c r="G255" s="62"/>
      <c r="H255" s="62"/>
      <c r="I255" s="63" t="s">
        <v>37</v>
      </c>
      <c r="J255" s="64">
        <f t="shared" si="8"/>
        <v>1</v>
      </c>
      <c r="K255" s="62" t="s">
        <v>38</v>
      </c>
      <c r="L255" s="62" t="s">
        <v>4</v>
      </c>
      <c r="M255" s="65"/>
      <c r="N255" s="62"/>
      <c r="O255" s="62"/>
      <c r="P255" s="66"/>
      <c r="Q255" s="62"/>
      <c r="R255" s="62"/>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7">
        <f t="shared" si="9"/>
        <v>27715</v>
      </c>
      <c r="BB255" s="68">
        <f t="shared" si="10"/>
        <v>27715</v>
      </c>
      <c r="BC255" s="69" t="str">
        <f t="shared" si="11"/>
        <v>INR  Twenty Seven Thousand Seven Hundred &amp; Fifteen  Only</v>
      </c>
      <c r="IA255" s="22">
        <v>3.42</v>
      </c>
      <c r="IB255" s="22" t="s">
        <v>558</v>
      </c>
      <c r="IC255" s="22" t="s">
        <v>295</v>
      </c>
      <c r="ID255" s="22">
        <v>175</v>
      </c>
      <c r="IE255" s="23" t="s">
        <v>598</v>
      </c>
      <c r="IF255" s="23"/>
      <c r="IG255" s="23"/>
      <c r="IH255" s="23"/>
      <c r="II255" s="23"/>
    </row>
    <row r="256" spans="1:243" s="22" customFormat="1" ht="63">
      <c r="A256" s="92">
        <v>3.43</v>
      </c>
      <c r="B256" s="48" t="s">
        <v>559</v>
      </c>
      <c r="C256" s="45" t="s">
        <v>296</v>
      </c>
      <c r="D256" s="81"/>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2"/>
      <c r="BB256" s="82"/>
      <c r="BC256" s="83"/>
      <c r="IA256" s="22">
        <v>3.43</v>
      </c>
      <c r="IB256" s="22" t="s">
        <v>559</v>
      </c>
      <c r="IC256" s="22" t="s">
        <v>296</v>
      </c>
      <c r="IE256" s="23"/>
      <c r="IF256" s="23"/>
      <c r="IG256" s="23"/>
      <c r="IH256" s="23"/>
      <c r="II256" s="23"/>
    </row>
    <row r="257" spans="1:243" s="22" customFormat="1" ht="15.75">
      <c r="A257" s="93">
        <v>3.44</v>
      </c>
      <c r="B257" s="48" t="s">
        <v>560</v>
      </c>
      <c r="C257" s="45" t="s">
        <v>297</v>
      </c>
      <c r="D257" s="56">
        <v>15</v>
      </c>
      <c r="E257" s="55" t="s">
        <v>598</v>
      </c>
      <c r="F257" s="61">
        <v>29.22</v>
      </c>
      <c r="G257" s="62"/>
      <c r="H257" s="62"/>
      <c r="I257" s="63" t="s">
        <v>37</v>
      </c>
      <c r="J257" s="64">
        <f t="shared" si="8"/>
        <v>1</v>
      </c>
      <c r="K257" s="62" t="s">
        <v>38</v>
      </c>
      <c r="L257" s="62" t="s">
        <v>4</v>
      </c>
      <c r="M257" s="65"/>
      <c r="N257" s="62"/>
      <c r="O257" s="62"/>
      <c r="P257" s="66"/>
      <c r="Q257" s="62"/>
      <c r="R257" s="62"/>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7">
        <f t="shared" si="9"/>
        <v>438</v>
      </c>
      <c r="BB257" s="68">
        <f t="shared" si="10"/>
        <v>438</v>
      </c>
      <c r="BC257" s="69" t="str">
        <f t="shared" si="11"/>
        <v>INR  Four Hundred &amp; Thirty Eight  Only</v>
      </c>
      <c r="IA257" s="22">
        <v>3.44</v>
      </c>
      <c r="IB257" s="22" t="s">
        <v>560</v>
      </c>
      <c r="IC257" s="22" t="s">
        <v>297</v>
      </c>
      <c r="ID257" s="22">
        <v>15</v>
      </c>
      <c r="IE257" s="23" t="s">
        <v>598</v>
      </c>
      <c r="IF257" s="23"/>
      <c r="IG257" s="23"/>
      <c r="IH257" s="23"/>
      <c r="II257" s="23"/>
    </row>
    <row r="258" spans="1:243" s="22" customFormat="1" ht="47.25">
      <c r="A258" s="92">
        <v>3.45</v>
      </c>
      <c r="B258" s="48" t="s">
        <v>561</v>
      </c>
      <c r="C258" s="45" t="s">
        <v>298</v>
      </c>
      <c r="D258" s="81"/>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3"/>
      <c r="IA258" s="22">
        <v>3.45</v>
      </c>
      <c r="IB258" s="22" t="s">
        <v>561</v>
      </c>
      <c r="IC258" s="22" t="s">
        <v>298</v>
      </c>
      <c r="IE258" s="23"/>
      <c r="IF258" s="23"/>
      <c r="IG258" s="23"/>
      <c r="IH258" s="23"/>
      <c r="II258" s="23"/>
    </row>
    <row r="259" spans="1:243" s="22" customFormat="1" ht="15.75">
      <c r="A259" s="93">
        <v>3.46</v>
      </c>
      <c r="B259" s="48" t="s">
        <v>562</v>
      </c>
      <c r="C259" s="45" t="s">
        <v>299</v>
      </c>
      <c r="D259" s="56">
        <v>72</v>
      </c>
      <c r="E259" s="55" t="s">
        <v>599</v>
      </c>
      <c r="F259" s="61">
        <v>98.2</v>
      </c>
      <c r="G259" s="62"/>
      <c r="H259" s="62"/>
      <c r="I259" s="63" t="s">
        <v>37</v>
      </c>
      <c r="J259" s="64">
        <f t="shared" si="8"/>
        <v>1</v>
      </c>
      <c r="K259" s="62" t="s">
        <v>38</v>
      </c>
      <c r="L259" s="62" t="s">
        <v>4</v>
      </c>
      <c r="M259" s="65"/>
      <c r="N259" s="62"/>
      <c r="O259" s="62"/>
      <c r="P259" s="66"/>
      <c r="Q259" s="62"/>
      <c r="R259" s="62"/>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7">
        <f t="shared" si="9"/>
        <v>7070</v>
      </c>
      <c r="BB259" s="68">
        <f t="shared" si="10"/>
        <v>7070</v>
      </c>
      <c r="BC259" s="69" t="str">
        <f t="shared" si="11"/>
        <v>INR  Seven Thousand  &amp;Seventy  Only</v>
      </c>
      <c r="IA259" s="22">
        <v>3.46</v>
      </c>
      <c r="IB259" s="22" t="s">
        <v>562</v>
      </c>
      <c r="IC259" s="22" t="s">
        <v>299</v>
      </c>
      <c r="ID259" s="22">
        <v>72</v>
      </c>
      <c r="IE259" s="23" t="s">
        <v>599</v>
      </c>
      <c r="IF259" s="23"/>
      <c r="IG259" s="23"/>
      <c r="IH259" s="23"/>
      <c r="II259" s="23"/>
    </row>
    <row r="260" spans="1:243" s="22" customFormat="1" ht="30">
      <c r="A260" s="92">
        <v>3.47</v>
      </c>
      <c r="B260" s="48" t="s">
        <v>563</v>
      </c>
      <c r="C260" s="45" t="s">
        <v>300</v>
      </c>
      <c r="D260" s="56">
        <v>40</v>
      </c>
      <c r="E260" s="55" t="s">
        <v>599</v>
      </c>
      <c r="F260" s="61">
        <v>118.37</v>
      </c>
      <c r="G260" s="62"/>
      <c r="H260" s="62"/>
      <c r="I260" s="63" t="s">
        <v>37</v>
      </c>
      <c r="J260" s="64">
        <f t="shared" si="8"/>
        <v>1</v>
      </c>
      <c r="K260" s="62" t="s">
        <v>38</v>
      </c>
      <c r="L260" s="62" t="s">
        <v>4</v>
      </c>
      <c r="M260" s="65"/>
      <c r="N260" s="62"/>
      <c r="O260" s="62"/>
      <c r="P260" s="66"/>
      <c r="Q260" s="62"/>
      <c r="R260" s="62"/>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7">
        <f t="shared" si="9"/>
        <v>4735</v>
      </c>
      <c r="BB260" s="68">
        <f t="shared" si="10"/>
        <v>4735</v>
      </c>
      <c r="BC260" s="69" t="str">
        <f t="shared" si="11"/>
        <v>INR  Four Thousand Seven Hundred &amp; Thirty Five  Only</v>
      </c>
      <c r="IA260" s="22">
        <v>3.47</v>
      </c>
      <c r="IB260" s="22" t="s">
        <v>563</v>
      </c>
      <c r="IC260" s="22" t="s">
        <v>300</v>
      </c>
      <c r="ID260" s="22">
        <v>40</v>
      </c>
      <c r="IE260" s="23" t="s">
        <v>599</v>
      </c>
      <c r="IF260" s="23"/>
      <c r="IG260" s="23"/>
      <c r="IH260" s="23"/>
      <c r="II260" s="23"/>
    </row>
    <row r="261" spans="1:243" s="22" customFormat="1" ht="15.75">
      <c r="A261" s="93">
        <v>3.48</v>
      </c>
      <c r="B261" s="48" t="s">
        <v>336</v>
      </c>
      <c r="C261" s="45" t="s">
        <v>301</v>
      </c>
      <c r="D261" s="56">
        <v>8</v>
      </c>
      <c r="E261" s="55" t="s">
        <v>599</v>
      </c>
      <c r="F261" s="61">
        <v>167.47</v>
      </c>
      <c r="G261" s="62"/>
      <c r="H261" s="62"/>
      <c r="I261" s="63" t="s">
        <v>37</v>
      </c>
      <c r="J261" s="64">
        <f t="shared" si="8"/>
        <v>1</v>
      </c>
      <c r="K261" s="62" t="s">
        <v>38</v>
      </c>
      <c r="L261" s="62" t="s">
        <v>4</v>
      </c>
      <c r="M261" s="65"/>
      <c r="N261" s="62"/>
      <c r="O261" s="62"/>
      <c r="P261" s="66"/>
      <c r="Q261" s="62"/>
      <c r="R261" s="62"/>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7">
        <f t="shared" si="9"/>
        <v>1340</v>
      </c>
      <c r="BB261" s="68">
        <f t="shared" si="10"/>
        <v>1340</v>
      </c>
      <c r="BC261" s="69" t="str">
        <f t="shared" si="11"/>
        <v>INR  One Thousand Three Hundred &amp; Forty  Only</v>
      </c>
      <c r="IA261" s="22">
        <v>3.48</v>
      </c>
      <c r="IB261" s="22" t="s">
        <v>336</v>
      </c>
      <c r="IC261" s="22" t="s">
        <v>301</v>
      </c>
      <c r="ID261" s="22">
        <v>8</v>
      </c>
      <c r="IE261" s="23" t="s">
        <v>599</v>
      </c>
      <c r="IF261" s="23"/>
      <c r="IG261" s="23"/>
      <c r="IH261" s="23"/>
      <c r="II261" s="23"/>
    </row>
    <row r="262" spans="1:243" s="22" customFormat="1" ht="30">
      <c r="A262" s="92">
        <v>3.49</v>
      </c>
      <c r="B262" s="48" t="s">
        <v>564</v>
      </c>
      <c r="C262" s="45" t="s">
        <v>302</v>
      </c>
      <c r="D262" s="56">
        <v>8</v>
      </c>
      <c r="E262" s="55" t="s">
        <v>599</v>
      </c>
      <c r="F262" s="61">
        <v>210.43</v>
      </c>
      <c r="G262" s="62"/>
      <c r="H262" s="62"/>
      <c r="I262" s="63" t="s">
        <v>37</v>
      </c>
      <c r="J262" s="64">
        <f t="shared" si="8"/>
        <v>1</v>
      </c>
      <c r="K262" s="62" t="s">
        <v>38</v>
      </c>
      <c r="L262" s="62" t="s">
        <v>4</v>
      </c>
      <c r="M262" s="65"/>
      <c r="N262" s="62"/>
      <c r="O262" s="62"/>
      <c r="P262" s="66"/>
      <c r="Q262" s="62"/>
      <c r="R262" s="62"/>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7">
        <f t="shared" si="9"/>
        <v>1683</v>
      </c>
      <c r="BB262" s="68">
        <f t="shared" si="10"/>
        <v>1683</v>
      </c>
      <c r="BC262" s="69" t="str">
        <f t="shared" si="11"/>
        <v>INR  One Thousand Six Hundred &amp; Eighty Three  Only</v>
      </c>
      <c r="IA262" s="22">
        <v>3.49</v>
      </c>
      <c r="IB262" s="22" t="s">
        <v>564</v>
      </c>
      <c r="IC262" s="22" t="s">
        <v>302</v>
      </c>
      <c r="ID262" s="22">
        <v>8</v>
      </c>
      <c r="IE262" s="23" t="s">
        <v>599</v>
      </c>
      <c r="IF262" s="23"/>
      <c r="IG262" s="23"/>
      <c r="IH262" s="23"/>
      <c r="II262" s="23"/>
    </row>
    <row r="263" spans="1:243" s="22" customFormat="1" ht="47.25">
      <c r="A263" s="93">
        <v>3.5</v>
      </c>
      <c r="B263" s="48" t="s">
        <v>565</v>
      </c>
      <c r="C263" s="45" t="s">
        <v>303</v>
      </c>
      <c r="D263" s="81"/>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3"/>
      <c r="IA263" s="22">
        <v>3.5</v>
      </c>
      <c r="IB263" s="22" t="s">
        <v>565</v>
      </c>
      <c r="IC263" s="22" t="s">
        <v>303</v>
      </c>
      <c r="IE263" s="23"/>
      <c r="IF263" s="23"/>
      <c r="IG263" s="23"/>
      <c r="IH263" s="23"/>
      <c r="II263" s="23"/>
    </row>
    <row r="264" spans="1:243" s="22" customFormat="1" ht="30">
      <c r="A264" s="92">
        <v>3.51</v>
      </c>
      <c r="B264" s="46" t="s">
        <v>566</v>
      </c>
      <c r="C264" s="45" t="s">
        <v>304</v>
      </c>
      <c r="D264" s="56">
        <v>104</v>
      </c>
      <c r="E264" s="55" t="s">
        <v>600</v>
      </c>
      <c r="F264" s="61">
        <v>39.98</v>
      </c>
      <c r="G264" s="62"/>
      <c r="H264" s="62"/>
      <c r="I264" s="63" t="s">
        <v>37</v>
      </c>
      <c r="J264" s="64">
        <f t="shared" si="8"/>
        <v>1</v>
      </c>
      <c r="K264" s="62" t="s">
        <v>38</v>
      </c>
      <c r="L264" s="62" t="s">
        <v>4</v>
      </c>
      <c r="M264" s="65"/>
      <c r="N264" s="62"/>
      <c r="O264" s="62"/>
      <c r="P264" s="66"/>
      <c r="Q264" s="62"/>
      <c r="R264" s="62"/>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7">
        <f t="shared" si="9"/>
        <v>4158</v>
      </c>
      <c r="BB264" s="68">
        <f t="shared" si="10"/>
        <v>4158</v>
      </c>
      <c r="BC264" s="69" t="str">
        <f t="shared" si="11"/>
        <v>INR  Four Thousand One Hundred &amp; Fifty Eight  Only</v>
      </c>
      <c r="IA264" s="22">
        <v>3.51</v>
      </c>
      <c r="IB264" s="22" t="s">
        <v>566</v>
      </c>
      <c r="IC264" s="22" t="s">
        <v>304</v>
      </c>
      <c r="ID264" s="22">
        <v>104</v>
      </c>
      <c r="IE264" s="23" t="s">
        <v>600</v>
      </c>
      <c r="IF264" s="23"/>
      <c r="IG264" s="23"/>
      <c r="IH264" s="23"/>
      <c r="II264" s="23"/>
    </row>
    <row r="265" spans="1:243" s="22" customFormat="1" ht="15.75">
      <c r="A265" s="93">
        <v>3.52</v>
      </c>
      <c r="B265" s="46" t="s">
        <v>567</v>
      </c>
      <c r="C265" s="45" t="s">
        <v>305</v>
      </c>
      <c r="D265" s="56">
        <v>2</v>
      </c>
      <c r="E265" s="55" t="s">
        <v>600</v>
      </c>
      <c r="F265" s="61">
        <v>49.2</v>
      </c>
      <c r="G265" s="62"/>
      <c r="H265" s="62"/>
      <c r="I265" s="63" t="s">
        <v>37</v>
      </c>
      <c r="J265" s="64">
        <f aca="true" t="shared" si="12" ref="J265:J294">IF(I265="Less(-)",-1,1)</f>
        <v>1</v>
      </c>
      <c r="K265" s="62" t="s">
        <v>38</v>
      </c>
      <c r="L265" s="62" t="s">
        <v>4</v>
      </c>
      <c r="M265" s="65"/>
      <c r="N265" s="62"/>
      <c r="O265" s="62"/>
      <c r="P265" s="66"/>
      <c r="Q265" s="62"/>
      <c r="R265" s="62"/>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7">
        <f aca="true" t="shared" si="13" ref="BA265:BA294">ROUND(total_amount_ba($B$2,$D$2,D265,F265,J265,K265,M265),0)</f>
        <v>98</v>
      </c>
      <c r="BB265" s="68">
        <f aca="true" t="shared" si="14" ref="BB265:BB294">BA265+SUM(N265:AZ265)</f>
        <v>98</v>
      </c>
      <c r="BC265" s="69" t="str">
        <f aca="true" t="shared" si="15" ref="BC265:BC294">SpellNumber(L265,BB265)</f>
        <v>INR  Ninety Eight Only</v>
      </c>
      <c r="IA265" s="22">
        <v>3.52</v>
      </c>
      <c r="IB265" s="22" t="s">
        <v>567</v>
      </c>
      <c r="IC265" s="22" t="s">
        <v>305</v>
      </c>
      <c r="ID265" s="22">
        <v>2</v>
      </c>
      <c r="IE265" s="23" t="s">
        <v>600</v>
      </c>
      <c r="IF265" s="23"/>
      <c r="IG265" s="23"/>
      <c r="IH265" s="23"/>
      <c r="II265" s="23"/>
    </row>
    <row r="266" spans="1:243" s="22" customFormat="1" ht="15.75">
      <c r="A266" s="92">
        <v>3.53</v>
      </c>
      <c r="B266" s="46" t="s">
        <v>568</v>
      </c>
      <c r="C266" s="45" t="s">
        <v>306</v>
      </c>
      <c r="D266" s="56">
        <v>20</v>
      </c>
      <c r="E266" s="55" t="s">
        <v>600</v>
      </c>
      <c r="F266" s="61">
        <v>93.02</v>
      </c>
      <c r="G266" s="62"/>
      <c r="H266" s="62"/>
      <c r="I266" s="63" t="s">
        <v>37</v>
      </c>
      <c r="J266" s="64">
        <f t="shared" si="12"/>
        <v>1</v>
      </c>
      <c r="K266" s="62" t="s">
        <v>38</v>
      </c>
      <c r="L266" s="62" t="s">
        <v>4</v>
      </c>
      <c r="M266" s="65"/>
      <c r="N266" s="62"/>
      <c r="O266" s="62"/>
      <c r="P266" s="66"/>
      <c r="Q266" s="62"/>
      <c r="R266" s="62"/>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7">
        <f t="shared" si="13"/>
        <v>1860</v>
      </c>
      <c r="BB266" s="68">
        <f t="shared" si="14"/>
        <v>1860</v>
      </c>
      <c r="BC266" s="69" t="str">
        <f t="shared" si="15"/>
        <v>INR  One Thousand Eight Hundred &amp; Sixty  Only</v>
      </c>
      <c r="IA266" s="22">
        <v>3.53</v>
      </c>
      <c r="IB266" s="22" t="s">
        <v>568</v>
      </c>
      <c r="IC266" s="22" t="s">
        <v>306</v>
      </c>
      <c r="ID266" s="22">
        <v>20</v>
      </c>
      <c r="IE266" s="23" t="s">
        <v>600</v>
      </c>
      <c r="IF266" s="23"/>
      <c r="IG266" s="23"/>
      <c r="IH266" s="23"/>
      <c r="II266" s="23"/>
    </row>
    <row r="267" spans="1:243" s="22" customFormat="1" ht="30">
      <c r="A267" s="93">
        <v>3.54</v>
      </c>
      <c r="B267" s="46" t="s">
        <v>569</v>
      </c>
      <c r="C267" s="45" t="s">
        <v>307</v>
      </c>
      <c r="D267" s="56">
        <v>40</v>
      </c>
      <c r="E267" s="55" t="s">
        <v>600</v>
      </c>
      <c r="F267" s="61">
        <v>53.05</v>
      </c>
      <c r="G267" s="62"/>
      <c r="H267" s="62"/>
      <c r="I267" s="63" t="s">
        <v>37</v>
      </c>
      <c r="J267" s="64">
        <f t="shared" si="12"/>
        <v>1</v>
      </c>
      <c r="K267" s="62" t="s">
        <v>38</v>
      </c>
      <c r="L267" s="62" t="s">
        <v>4</v>
      </c>
      <c r="M267" s="65"/>
      <c r="N267" s="62"/>
      <c r="O267" s="62"/>
      <c r="P267" s="66"/>
      <c r="Q267" s="62"/>
      <c r="R267" s="62"/>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7">
        <f t="shared" si="13"/>
        <v>2122</v>
      </c>
      <c r="BB267" s="68">
        <f t="shared" si="14"/>
        <v>2122</v>
      </c>
      <c r="BC267" s="69" t="str">
        <f t="shared" si="15"/>
        <v>INR  Two Thousand One Hundred &amp; Twenty Two  Only</v>
      </c>
      <c r="IA267" s="22">
        <v>3.54</v>
      </c>
      <c r="IB267" s="22" t="s">
        <v>569</v>
      </c>
      <c r="IC267" s="22" t="s">
        <v>307</v>
      </c>
      <c r="ID267" s="22">
        <v>40</v>
      </c>
      <c r="IE267" s="23" t="s">
        <v>600</v>
      </c>
      <c r="IF267" s="23"/>
      <c r="IG267" s="23"/>
      <c r="IH267" s="23"/>
      <c r="II267" s="23"/>
    </row>
    <row r="268" spans="1:243" s="22" customFormat="1" ht="15.75">
      <c r="A268" s="92">
        <v>3.55</v>
      </c>
      <c r="B268" s="46" t="s">
        <v>570</v>
      </c>
      <c r="C268" s="45" t="s">
        <v>308</v>
      </c>
      <c r="D268" s="56">
        <v>20</v>
      </c>
      <c r="E268" s="55" t="s">
        <v>600</v>
      </c>
      <c r="F268" s="61">
        <v>105.32</v>
      </c>
      <c r="G268" s="62"/>
      <c r="H268" s="62"/>
      <c r="I268" s="63" t="s">
        <v>37</v>
      </c>
      <c r="J268" s="64">
        <f t="shared" si="12"/>
        <v>1</v>
      </c>
      <c r="K268" s="62" t="s">
        <v>38</v>
      </c>
      <c r="L268" s="62" t="s">
        <v>4</v>
      </c>
      <c r="M268" s="65"/>
      <c r="N268" s="62"/>
      <c r="O268" s="62"/>
      <c r="P268" s="66"/>
      <c r="Q268" s="62"/>
      <c r="R268" s="62"/>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7">
        <f t="shared" si="13"/>
        <v>2106</v>
      </c>
      <c r="BB268" s="68">
        <f t="shared" si="14"/>
        <v>2106</v>
      </c>
      <c r="BC268" s="69" t="str">
        <f t="shared" si="15"/>
        <v>INR  Two Thousand One Hundred &amp; Six  Only</v>
      </c>
      <c r="IA268" s="22">
        <v>3.55</v>
      </c>
      <c r="IB268" s="22" t="s">
        <v>570</v>
      </c>
      <c r="IC268" s="22" t="s">
        <v>308</v>
      </c>
      <c r="ID268" s="22">
        <v>20</v>
      </c>
      <c r="IE268" s="23" t="s">
        <v>600</v>
      </c>
      <c r="IF268" s="23"/>
      <c r="IG268" s="23"/>
      <c r="IH268" s="23"/>
      <c r="II268" s="23"/>
    </row>
    <row r="269" spans="1:243" s="22" customFormat="1" ht="15.75">
      <c r="A269" s="93">
        <v>3.56</v>
      </c>
      <c r="B269" s="46" t="s">
        <v>571</v>
      </c>
      <c r="C269" s="45" t="s">
        <v>309</v>
      </c>
      <c r="D269" s="56">
        <v>2</v>
      </c>
      <c r="E269" s="55" t="s">
        <v>600</v>
      </c>
      <c r="F269" s="61">
        <v>83.8</v>
      </c>
      <c r="G269" s="62"/>
      <c r="H269" s="62"/>
      <c r="I269" s="63" t="s">
        <v>37</v>
      </c>
      <c r="J269" s="64">
        <f t="shared" si="12"/>
        <v>1</v>
      </c>
      <c r="K269" s="62" t="s">
        <v>38</v>
      </c>
      <c r="L269" s="62" t="s">
        <v>4</v>
      </c>
      <c r="M269" s="65"/>
      <c r="N269" s="62"/>
      <c r="O269" s="62"/>
      <c r="P269" s="66"/>
      <c r="Q269" s="62"/>
      <c r="R269" s="62"/>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7">
        <f t="shared" si="13"/>
        <v>168</v>
      </c>
      <c r="BB269" s="68">
        <f t="shared" si="14"/>
        <v>168</v>
      </c>
      <c r="BC269" s="69" t="str">
        <f t="shared" si="15"/>
        <v>INR  One Hundred &amp; Sixty Eight  Only</v>
      </c>
      <c r="IA269" s="22">
        <v>3.56</v>
      </c>
      <c r="IB269" s="22" t="s">
        <v>571</v>
      </c>
      <c r="IC269" s="22" t="s">
        <v>309</v>
      </c>
      <c r="ID269" s="22">
        <v>2</v>
      </c>
      <c r="IE269" s="23" t="s">
        <v>600</v>
      </c>
      <c r="IF269" s="23"/>
      <c r="IG269" s="23"/>
      <c r="IH269" s="23"/>
      <c r="II269" s="23"/>
    </row>
    <row r="270" spans="1:243" s="22" customFormat="1" ht="15.75">
      <c r="A270" s="92">
        <v>3.57</v>
      </c>
      <c r="B270" s="46" t="s">
        <v>572</v>
      </c>
      <c r="C270" s="45" t="s">
        <v>310</v>
      </c>
      <c r="D270" s="56">
        <v>2</v>
      </c>
      <c r="E270" s="55" t="s">
        <v>600</v>
      </c>
      <c r="F270" s="61">
        <v>63.81</v>
      </c>
      <c r="G270" s="62"/>
      <c r="H270" s="62"/>
      <c r="I270" s="63" t="s">
        <v>37</v>
      </c>
      <c r="J270" s="64">
        <f t="shared" si="12"/>
        <v>1</v>
      </c>
      <c r="K270" s="62" t="s">
        <v>38</v>
      </c>
      <c r="L270" s="62" t="s">
        <v>4</v>
      </c>
      <c r="M270" s="65"/>
      <c r="N270" s="62"/>
      <c r="O270" s="62"/>
      <c r="P270" s="66"/>
      <c r="Q270" s="62"/>
      <c r="R270" s="62"/>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7">
        <f t="shared" si="13"/>
        <v>128</v>
      </c>
      <c r="BB270" s="68">
        <f t="shared" si="14"/>
        <v>128</v>
      </c>
      <c r="BC270" s="69" t="str">
        <f t="shared" si="15"/>
        <v>INR  One Hundred &amp; Twenty Eight  Only</v>
      </c>
      <c r="IA270" s="22">
        <v>3.57</v>
      </c>
      <c r="IB270" s="22" t="s">
        <v>572</v>
      </c>
      <c r="IC270" s="22" t="s">
        <v>310</v>
      </c>
      <c r="ID270" s="22">
        <v>2</v>
      </c>
      <c r="IE270" s="23" t="s">
        <v>600</v>
      </c>
      <c r="IF270" s="23"/>
      <c r="IG270" s="23"/>
      <c r="IH270" s="23"/>
      <c r="II270" s="23"/>
    </row>
    <row r="271" spans="1:243" s="22" customFormat="1" ht="31.5">
      <c r="A271" s="93">
        <v>3.58</v>
      </c>
      <c r="B271" s="46" t="s">
        <v>573</v>
      </c>
      <c r="C271" s="45" t="s">
        <v>311</v>
      </c>
      <c r="D271" s="56">
        <v>28</v>
      </c>
      <c r="E271" s="55" t="s">
        <v>600</v>
      </c>
      <c r="F271" s="61">
        <v>66.88</v>
      </c>
      <c r="G271" s="62"/>
      <c r="H271" s="62"/>
      <c r="I271" s="63" t="s">
        <v>37</v>
      </c>
      <c r="J271" s="64">
        <f t="shared" si="12"/>
        <v>1</v>
      </c>
      <c r="K271" s="62" t="s">
        <v>38</v>
      </c>
      <c r="L271" s="62" t="s">
        <v>4</v>
      </c>
      <c r="M271" s="65"/>
      <c r="N271" s="62"/>
      <c r="O271" s="62"/>
      <c r="P271" s="66"/>
      <c r="Q271" s="62"/>
      <c r="R271" s="62"/>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7">
        <f t="shared" si="13"/>
        <v>1873</v>
      </c>
      <c r="BB271" s="68">
        <f t="shared" si="14"/>
        <v>1873</v>
      </c>
      <c r="BC271" s="69" t="str">
        <f t="shared" si="15"/>
        <v>INR  One Thousand Eight Hundred &amp; Seventy Three  Only</v>
      </c>
      <c r="IA271" s="22">
        <v>3.58</v>
      </c>
      <c r="IB271" s="22" t="s">
        <v>573</v>
      </c>
      <c r="IC271" s="22" t="s">
        <v>311</v>
      </c>
      <c r="ID271" s="22">
        <v>28</v>
      </c>
      <c r="IE271" s="23" t="s">
        <v>600</v>
      </c>
      <c r="IF271" s="23"/>
      <c r="IG271" s="23"/>
      <c r="IH271" s="23"/>
      <c r="II271" s="23"/>
    </row>
    <row r="272" spans="1:243" s="22" customFormat="1" ht="31.5">
      <c r="A272" s="92">
        <v>3.59</v>
      </c>
      <c r="B272" s="46" t="s">
        <v>574</v>
      </c>
      <c r="C272" s="45" t="s">
        <v>312</v>
      </c>
      <c r="D272" s="56">
        <v>28</v>
      </c>
      <c r="E272" s="55" t="s">
        <v>600</v>
      </c>
      <c r="F272" s="61">
        <v>100.71</v>
      </c>
      <c r="G272" s="62"/>
      <c r="H272" s="62"/>
      <c r="I272" s="63" t="s">
        <v>37</v>
      </c>
      <c r="J272" s="64">
        <f>IF(I272="Less(-)",-1,1)</f>
        <v>1</v>
      </c>
      <c r="K272" s="62" t="s">
        <v>38</v>
      </c>
      <c r="L272" s="62" t="s">
        <v>4</v>
      </c>
      <c r="M272" s="65"/>
      <c r="N272" s="62"/>
      <c r="O272" s="62"/>
      <c r="P272" s="66"/>
      <c r="Q272" s="62"/>
      <c r="R272" s="62"/>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7">
        <f>ROUND(total_amount_ba($B$2,$D$2,D272,F272,J272,K272,M272),0)</f>
        <v>2820</v>
      </c>
      <c r="BB272" s="68">
        <f>BA272+SUM(N272:AZ272)</f>
        <v>2820</v>
      </c>
      <c r="BC272" s="69" t="str">
        <f>SpellNumber(L272,BB272)</f>
        <v>INR  Two Thousand Eight Hundred &amp; Twenty  Only</v>
      </c>
      <c r="IA272" s="22">
        <v>3.59</v>
      </c>
      <c r="IB272" s="22" t="s">
        <v>574</v>
      </c>
      <c r="IC272" s="22" t="s">
        <v>312</v>
      </c>
      <c r="ID272" s="22">
        <v>28</v>
      </c>
      <c r="IE272" s="23" t="s">
        <v>600</v>
      </c>
      <c r="IF272" s="23"/>
      <c r="IG272" s="23"/>
      <c r="IH272" s="23"/>
      <c r="II272" s="23"/>
    </row>
    <row r="273" spans="1:243" s="22" customFormat="1" ht="31.5">
      <c r="A273" s="93">
        <v>3.6</v>
      </c>
      <c r="B273" s="46" t="s">
        <v>575</v>
      </c>
      <c r="C273" s="45" t="s">
        <v>313</v>
      </c>
      <c r="D273" s="56">
        <v>28</v>
      </c>
      <c r="E273" s="55" t="s">
        <v>600</v>
      </c>
      <c r="F273" s="61">
        <v>76.11</v>
      </c>
      <c r="G273" s="62"/>
      <c r="H273" s="62"/>
      <c r="I273" s="63" t="s">
        <v>37</v>
      </c>
      <c r="J273" s="64">
        <f t="shared" si="12"/>
        <v>1</v>
      </c>
      <c r="K273" s="62" t="s">
        <v>38</v>
      </c>
      <c r="L273" s="62" t="s">
        <v>4</v>
      </c>
      <c r="M273" s="65"/>
      <c r="N273" s="62"/>
      <c r="O273" s="62"/>
      <c r="P273" s="66"/>
      <c r="Q273" s="62"/>
      <c r="R273" s="62"/>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7">
        <f t="shared" si="13"/>
        <v>2131</v>
      </c>
      <c r="BB273" s="68">
        <f t="shared" si="14"/>
        <v>2131</v>
      </c>
      <c r="BC273" s="69" t="str">
        <f t="shared" si="15"/>
        <v>INR  Two Thousand One Hundred &amp; Thirty One  Only</v>
      </c>
      <c r="IA273" s="22">
        <v>3.6</v>
      </c>
      <c r="IB273" s="22" t="s">
        <v>575</v>
      </c>
      <c r="IC273" s="22" t="s">
        <v>313</v>
      </c>
      <c r="ID273" s="22">
        <v>28</v>
      </c>
      <c r="IE273" s="23" t="s">
        <v>600</v>
      </c>
      <c r="IF273" s="23"/>
      <c r="IG273" s="23"/>
      <c r="IH273" s="23"/>
      <c r="II273" s="23"/>
    </row>
    <row r="274" spans="1:243" s="22" customFormat="1" ht="31.5">
      <c r="A274" s="92">
        <v>3.61</v>
      </c>
      <c r="B274" s="46" t="s">
        <v>576</v>
      </c>
      <c r="C274" s="45" t="s">
        <v>314</v>
      </c>
      <c r="D274" s="56">
        <v>12</v>
      </c>
      <c r="E274" s="55" t="s">
        <v>600</v>
      </c>
      <c r="F274" s="61">
        <v>199.91</v>
      </c>
      <c r="G274" s="62"/>
      <c r="H274" s="62"/>
      <c r="I274" s="63" t="s">
        <v>37</v>
      </c>
      <c r="J274" s="64">
        <f t="shared" si="12"/>
        <v>1</v>
      </c>
      <c r="K274" s="62" t="s">
        <v>38</v>
      </c>
      <c r="L274" s="62" t="s">
        <v>4</v>
      </c>
      <c r="M274" s="65"/>
      <c r="N274" s="62"/>
      <c r="O274" s="62"/>
      <c r="P274" s="66"/>
      <c r="Q274" s="62"/>
      <c r="R274" s="62"/>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7">
        <f t="shared" si="13"/>
        <v>2399</v>
      </c>
      <c r="BB274" s="68">
        <f t="shared" si="14"/>
        <v>2399</v>
      </c>
      <c r="BC274" s="69" t="str">
        <f t="shared" si="15"/>
        <v>INR  Two Thousand Three Hundred &amp; Ninety Nine  Only</v>
      </c>
      <c r="IA274" s="22">
        <v>3.61</v>
      </c>
      <c r="IB274" s="22" t="s">
        <v>576</v>
      </c>
      <c r="IC274" s="22" t="s">
        <v>314</v>
      </c>
      <c r="ID274" s="22">
        <v>12</v>
      </c>
      <c r="IE274" s="23" t="s">
        <v>600</v>
      </c>
      <c r="IF274" s="23"/>
      <c r="IG274" s="23"/>
      <c r="IH274" s="23"/>
      <c r="II274" s="23"/>
    </row>
    <row r="275" spans="1:243" s="22" customFormat="1" ht="94.5">
      <c r="A275" s="93">
        <v>3.62</v>
      </c>
      <c r="B275" s="46" t="s">
        <v>577</v>
      </c>
      <c r="C275" s="45" t="s">
        <v>315</v>
      </c>
      <c r="D275" s="81"/>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3"/>
      <c r="IA275" s="22">
        <v>3.62</v>
      </c>
      <c r="IB275" s="22" t="s">
        <v>577</v>
      </c>
      <c r="IC275" s="22" t="s">
        <v>315</v>
      </c>
      <c r="IE275" s="23"/>
      <c r="IF275" s="23"/>
      <c r="IG275" s="23"/>
      <c r="IH275" s="23"/>
      <c r="II275" s="23"/>
    </row>
    <row r="276" spans="1:243" s="22" customFormat="1" ht="30">
      <c r="A276" s="92">
        <v>3.63</v>
      </c>
      <c r="B276" s="46" t="s">
        <v>578</v>
      </c>
      <c r="C276" s="45" t="s">
        <v>316</v>
      </c>
      <c r="D276" s="56">
        <v>1</v>
      </c>
      <c r="E276" s="55" t="s">
        <v>601</v>
      </c>
      <c r="F276" s="61">
        <v>1779.75</v>
      </c>
      <c r="G276" s="62"/>
      <c r="H276" s="62"/>
      <c r="I276" s="63" t="s">
        <v>37</v>
      </c>
      <c r="J276" s="64">
        <f t="shared" si="12"/>
        <v>1</v>
      </c>
      <c r="K276" s="62" t="s">
        <v>38</v>
      </c>
      <c r="L276" s="62" t="s">
        <v>4</v>
      </c>
      <c r="M276" s="65"/>
      <c r="N276" s="62"/>
      <c r="O276" s="62"/>
      <c r="P276" s="66"/>
      <c r="Q276" s="62"/>
      <c r="R276" s="62"/>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7">
        <f t="shared" si="13"/>
        <v>1780</v>
      </c>
      <c r="BB276" s="68">
        <f t="shared" si="14"/>
        <v>1780</v>
      </c>
      <c r="BC276" s="69" t="str">
        <f t="shared" si="15"/>
        <v>INR  One Thousand Seven Hundred &amp; Eighty  Only</v>
      </c>
      <c r="IA276" s="22">
        <v>3.63</v>
      </c>
      <c r="IB276" s="22" t="s">
        <v>578</v>
      </c>
      <c r="IC276" s="22" t="s">
        <v>316</v>
      </c>
      <c r="ID276" s="22">
        <v>1</v>
      </c>
      <c r="IE276" s="23" t="s">
        <v>601</v>
      </c>
      <c r="IF276" s="23"/>
      <c r="IG276" s="23"/>
      <c r="IH276" s="23"/>
      <c r="II276" s="23"/>
    </row>
    <row r="277" spans="1:243" s="22" customFormat="1" ht="47.25">
      <c r="A277" s="93">
        <v>3.64</v>
      </c>
      <c r="B277" s="46" t="s">
        <v>579</v>
      </c>
      <c r="C277" s="45" t="s">
        <v>317</v>
      </c>
      <c r="D277" s="81"/>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c r="BB277" s="82"/>
      <c r="BC277" s="83"/>
      <c r="IA277" s="22">
        <v>3.64</v>
      </c>
      <c r="IB277" s="22" t="s">
        <v>579</v>
      </c>
      <c r="IC277" s="22" t="s">
        <v>317</v>
      </c>
      <c r="IE277" s="23"/>
      <c r="IF277" s="23"/>
      <c r="IG277" s="23"/>
      <c r="IH277" s="23"/>
      <c r="II277" s="23"/>
    </row>
    <row r="278" spans="1:243" s="22" customFormat="1" ht="30">
      <c r="A278" s="92">
        <v>3.65</v>
      </c>
      <c r="B278" s="47" t="s">
        <v>580</v>
      </c>
      <c r="C278" s="45" t="s">
        <v>318</v>
      </c>
      <c r="D278" s="57">
        <v>10</v>
      </c>
      <c r="E278" s="55" t="s">
        <v>600</v>
      </c>
      <c r="F278" s="61">
        <v>196.81</v>
      </c>
      <c r="G278" s="62"/>
      <c r="H278" s="62"/>
      <c r="I278" s="63" t="s">
        <v>37</v>
      </c>
      <c r="J278" s="64">
        <f t="shared" si="12"/>
        <v>1</v>
      </c>
      <c r="K278" s="62" t="s">
        <v>38</v>
      </c>
      <c r="L278" s="62" t="s">
        <v>4</v>
      </c>
      <c r="M278" s="65"/>
      <c r="N278" s="62"/>
      <c r="O278" s="62"/>
      <c r="P278" s="66"/>
      <c r="Q278" s="62"/>
      <c r="R278" s="62"/>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7">
        <f t="shared" si="13"/>
        <v>1968</v>
      </c>
      <c r="BB278" s="68">
        <f t="shared" si="14"/>
        <v>1968</v>
      </c>
      <c r="BC278" s="69" t="str">
        <f t="shared" si="15"/>
        <v>INR  One Thousand Nine Hundred &amp; Sixty Eight  Only</v>
      </c>
      <c r="IA278" s="22">
        <v>3.65</v>
      </c>
      <c r="IB278" s="22" t="s">
        <v>580</v>
      </c>
      <c r="IC278" s="22" t="s">
        <v>318</v>
      </c>
      <c r="ID278" s="22">
        <v>10</v>
      </c>
      <c r="IE278" s="23" t="s">
        <v>600</v>
      </c>
      <c r="IF278" s="23"/>
      <c r="IG278" s="23"/>
      <c r="IH278" s="23"/>
      <c r="II278" s="23"/>
    </row>
    <row r="279" spans="1:243" s="22" customFormat="1" ht="63">
      <c r="A279" s="93">
        <v>3.66</v>
      </c>
      <c r="B279" s="47" t="s">
        <v>581</v>
      </c>
      <c r="C279" s="45" t="s">
        <v>319</v>
      </c>
      <c r="D279" s="81"/>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c r="AY279" s="82"/>
      <c r="AZ279" s="82"/>
      <c r="BA279" s="82"/>
      <c r="BB279" s="82"/>
      <c r="BC279" s="83"/>
      <c r="IA279" s="22">
        <v>3.66</v>
      </c>
      <c r="IB279" s="22" t="s">
        <v>581</v>
      </c>
      <c r="IC279" s="22" t="s">
        <v>319</v>
      </c>
      <c r="IE279" s="23"/>
      <c r="IF279" s="23"/>
      <c r="IG279" s="23"/>
      <c r="IH279" s="23"/>
      <c r="II279" s="23"/>
    </row>
    <row r="280" spans="1:243" s="22" customFormat="1" ht="30">
      <c r="A280" s="92">
        <v>3.67</v>
      </c>
      <c r="B280" s="47" t="s">
        <v>582</v>
      </c>
      <c r="C280" s="45" t="s">
        <v>320</v>
      </c>
      <c r="D280" s="57">
        <v>2</v>
      </c>
      <c r="E280" s="55" t="s">
        <v>600</v>
      </c>
      <c r="F280" s="61">
        <v>1559.11</v>
      </c>
      <c r="G280" s="62"/>
      <c r="H280" s="62"/>
      <c r="I280" s="63" t="s">
        <v>37</v>
      </c>
      <c r="J280" s="64">
        <f t="shared" si="12"/>
        <v>1</v>
      </c>
      <c r="K280" s="62" t="s">
        <v>38</v>
      </c>
      <c r="L280" s="62" t="s">
        <v>4</v>
      </c>
      <c r="M280" s="65"/>
      <c r="N280" s="62"/>
      <c r="O280" s="62"/>
      <c r="P280" s="66"/>
      <c r="Q280" s="62"/>
      <c r="R280" s="62"/>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c r="AV280" s="66"/>
      <c r="AW280" s="66"/>
      <c r="AX280" s="66"/>
      <c r="AY280" s="66"/>
      <c r="AZ280" s="66"/>
      <c r="BA280" s="67">
        <f t="shared" si="13"/>
        <v>3118</v>
      </c>
      <c r="BB280" s="68">
        <f t="shared" si="14"/>
        <v>3118</v>
      </c>
      <c r="BC280" s="69" t="str">
        <f t="shared" si="15"/>
        <v>INR  Three Thousand One Hundred &amp; Eighteen  Only</v>
      </c>
      <c r="IA280" s="22">
        <v>3.67</v>
      </c>
      <c r="IB280" s="22" t="s">
        <v>582</v>
      </c>
      <c r="IC280" s="22" t="s">
        <v>320</v>
      </c>
      <c r="ID280" s="22">
        <v>2</v>
      </c>
      <c r="IE280" s="23" t="s">
        <v>600</v>
      </c>
      <c r="IF280" s="23"/>
      <c r="IG280" s="23"/>
      <c r="IH280" s="23"/>
      <c r="II280" s="23"/>
    </row>
    <row r="281" spans="1:243" s="22" customFormat="1" ht="63">
      <c r="A281" s="93">
        <v>3.68</v>
      </c>
      <c r="B281" s="47" t="s">
        <v>583</v>
      </c>
      <c r="C281" s="45" t="s">
        <v>321</v>
      </c>
      <c r="D281" s="81"/>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c r="AY281" s="82"/>
      <c r="AZ281" s="82"/>
      <c r="BA281" s="82"/>
      <c r="BB281" s="82"/>
      <c r="BC281" s="83"/>
      <c r="IA281" s="22">
        <v>3.68</v>
      </c>
      <c r="IB281" s="22" t="s">
        <v>583</v>
      </c>
      <c r="IC281" s="22" t="s">
        <v>321</v>
      </c>
      <c r="IE281" s="23"/>
      <c r="IF281" s="23"/>
      <c r="IG281" s="23"/>
      <c r="IH281" s="23"/>
      <c r="II281" s="23"/>
    </row>
    <row r="282" spans="1:243" s="22" customFormat="1" ht="47.25">
      <c r="A282" s="92">
        <v>3.69</v>
      </c>
      <c r="B282" s="47" t="s">
        <v>584</v>
      </c>
      <c r="C282" s="45" t="s">
        <v>322</v>
      </c>
      <c r="D282" s="57">
        <v>2</v>
      </c>
      <c r="E282" s="55" t="s">
        <v>600</v>
      </c>
      <c r="F282" s="61">
        <v>754.93</v>
      </c>
      <c r="G282" s="62"/>
      <c r="H282" s="62"/>
      <c r="I282" s="63" t="s">
        <v>37</v>
      </c>
      <c r="J282" s="64">
        <f t="shared" si="12"/>
        <v>1</v>
      </c>
      <c r="K282" s="62" t="s">
        <v>38</v>
      </c>
      <c r="L282" s="62" t="s">
        <v>4</v>
      </c>
      <c r="M282" s="65"/>
      <c r="N282" s="62"/>
      <c r="O282" s="62"/>
      <c r="P282" s="66"/>
      <c r="Q282" s="62"/>
      <c r="R282" s="62"/>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c r="AS282" s="66"/>
      <c r="AT282" s="66"/>
      <c r="AU282" s="66"/>
      <c r="AV282" s="66"/>
      <c r="AW282" s="66"/>
      <c r="AX282" s="66"/>
      <c r="AY282" s="66"/>
      <c r="AZ282" s="66"/>
      <c r="BA282" s="67">
        <f t="shared" si="13"/>
        <v>1510</v>
      </c>
      <c r="BB282" s="68">
        <f t="shared" si="14"/>
        <v>1510</v>
      </c>
      <c r="BC282" s="69" t="str">
        <f t="shared" si="15"/>
        <v>INR  One Thousand Five Hundred &amp; Ten  Only</v>
      </c>
      <c r="IA282" s="22">
        <v>3.69</v>
      </c>
      <c r="IB282" s="22" t="s">
        <v>584</v>
      </c>
      <c r="IC282" s="22" t="s">
        <v>322</v>
      </c>
      <c r="ID282" s="22">
        <v>2</v>
      </c>
      <c r="IE282" s="23" t="s">
        <v>600</v>
      </c>
      <c r="IF282" s="23"/>
      <c r="IG282" s="23"/>
      <c r="IH282" s="23"/>
      <c r="II282" s="23"/>
    </row>
    <row r="283" spans="1:243" s="22" customFormat="1" ht="31.5">
      <c r="A283" s="93">
        <v>3.7</v>
      </c>
      <c r="B283" s="46" t="s">
        <v>335</v>
      </c>
      <c r="C283" s="45" t="s">
        <v>323</v>
      </c>
      <c r="D283" s="81"/>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c r="AY283" s="82"/>
      <c r="AZ283" s="82"/>
      <c r="BA283" s="82"/>
      <c r="BB283" s="82"/>
      <c r="BC283" s="83"/>
      <c r="IA283" s="22">
        <v>3.7</v>
      </c>
      <c r="IB283" s="22" t="s">
        <v>335</v>
      </c>
      <c r="IC283" s="22" t="s">
        <v>323</v>
      </c>
      <c r="IE283" s="23"/>
      <c r="IF283" s="23"/>
      <c r="IG283" s="23"/>
      <c r="IH283" s="23"/>
      <c r="II283" s="23"/>
    </row>
    <row r="284" spans="1:243" s="22" customFormat="1" ht="15.75">
      <c r="A284" s="92">
        <v>3.71</v>
      </c>
      <c r="B284" s="47" t="s">
        <v>585</v>
      </c>
      <c r="C284" s="45" t="s">
        <v>324</v>
      </c>
      <c r="D284" s="57">
        <v>60</v>
      </c>
      <c r="E284" s="55" t="s">
        <v>598</v>
      </c>
      <c r="F284" s="61">
        <v>85.05</v>
      </c>
      <c r="G284" s="62"/>
      <c r="H284" s="62"/>
      <c r="I284" s="63" t="s">
        <v>37</v>
      </c>
      <c r="J284" s="64">
        <f t="shared" si="12"/>
        <v>1</v>
      </c>
      <c r="K284" s="62" t="s">
        <v>38</v>
      </c>
      <c r="L284" s="62" t="s">
        <v>4</v>
      </c>
      <c r="M284" s="65"/>
      <c r="N284" s="62"/>
      <c r="O284" s="62"/>
      <c r="P284" s="66"/>
      <c r="Q284" s="62"/>
      <c r="R284" s="62"/>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7">
        <f t="shared" si="13"/>
        <v>5103</v>
      </c>
      <c r="BB284" s="68">
        <f t="shared" si="14"/>
        <v>5103</v>
      </c>
      <c r="BC284" s="69" t="str">
        <f t="shared" si="15"/>
        <v>INR  Five Thousand One Hundred &amp; Three  Only</v>
      </c>
      <c r="IA284" s="22">
        <v>3.71</v>
      </c>
      <c r="IB284" s="22" t="s">
        <v>585</v>
      </c>
      <c r="IC284" s="22" t="s">
        <v>324</v>
      </c>
      <c r="ID284" s="22">
        <v>60</v>
      </c>
      <c r="IE284" s="23" t="s">
        <v>598</v>
      </c>
      <c r="IF284" s="23"/>
      <c r="IG284" s="23"/>
      <c r="IH284" s="23"/>
      <c r="II284" s="23"/>
    </row>
    <row r="285" spans="1:243" s="22" customFormat="1" ht="30">
      <c r="A285" s="93">
        <v>3.72</v>
      </c>
      <c r="B285" s="47" t="s">
        <v>586</v>
      </c>
      <c r="C285" s="45" t="s">
        <v>325</v>
      </c>
      <c r="D285" s="57">
        <v>120</v>
      </c>
      <c r="E285" s="55" t="s">
        <v>598</v>
      </c>
      <c r="F285" s="61">
        <v>91.19</v>
      </c>
      <c r="G285" s="62"/>
      <c r="H285" s="62"/>
      <c r="I285" s="63" t="s">
        <v>37</v>
      </c>
      <c r="J285" s="64">
        <f t="shared" si="12"/>
        <v>1</v>
      </c>
      <c r="K285" s="62" t="s">
        <v>38</v>
      </c>
      <c r="L285" s="62" t="s">
        <v>4</v>
      </c>
      <c r="M285" s="65"/>
      <c r="N285" s="62"/>
      <c r="O285" s="62"/>
      <c r="P285" s="66"/>
      <c r="Q285" s="62"/>
      <c r="R285" s="62"/>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c r="AS285" s="66"/>
      <c r="AT285" s="66"/>
      <c r="AU285" s="66"/>
      <c r="AV285" s="66"/>
      <c r="AW285" s="66"/>
      <c r="AX285" s="66"/>
      <c r="AY285" s="66"/>
      <c r="AZ285" s="66"/>
      <c r="BA285" s="67">
        <f t="shared" si="13"/>
        <v>10943</v>
      </c>
      <c r="BB285" s="68">
        <f t="shared" si="14"/>
        <v>10943</v>
      </c>
      <c r="BC285" s="69" t="str">
        <f t="shared" si="15"/>
        <v>INR  Ten Thousand Nine Hundred &amp; Forty Three  Only</v>
      </c>
      <c r="IA285" s="22">
        <v>3.72</v>
      </c>
      <c r="IB285" s="22" t="s">
        <v>586</v>
      </c>
      <c r="IC285" s="22" t="s">
        <v>325</v>
      </c>
      <c r="ID285" s="22">
        <v>120</v>
      </c>
      <c r="IE285" s="23" t="s">
        <v>598</v>
      </c>
      <c r="IF285" s="23"/>
      <c r="IG285" s="23"/>
      <c r="IH285" s="23"/>
      <c r="II285" s="23"/>
    </row>
    <row r="286" spans="1:243" s="22" customFormat="1" ht="30">
      <c r="A286" s="92">
        <v>3.73</v>
      </c>
      <c r="B286" s="47" t="s">
        <v>587</v>
      </c>
      <c r="C286" s="45" t="s">
        <v>326</v>
      </c>
      <c r="D286" s="57">
        <v>20</v>
      </c>
      <c r="E286" s="55" t="s">
        <v>598</v>
      </c>
      <c r="F286" s="61">
        <v>96.45</v>
      </c>
      <c r="G286" s="62"/>
      <c r="H286" s="62"/>
      <c r="I286" s="63" t="s">
        <v>37</v>
      </c>
      <c r="J286" s="64">
        <f aca="true" t="shared" si="16" ref="J286:J292">IF(I286="Less(-)",-1,1)</f>
        <v>1</v>
      </c>
      <c r="K286" s="62" t="s">
        <v>38</v>
      </c>
      <c r="L286" s="62" t="s">
        <v>4</v>
      </c>
      <c r="M286" s="65"/>
      <c r="N286" s="62"/>
      <c r="O286" s="62"/>
      <c r="P286" s="66"/>
      <c r="Q286" s="62"/>
      <c r="R286" s="62"/>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c r="AR286" s="66"/>
      <c r="AS286" s="66"/>
      <c r="AT286" s="66"/>
      <c r="AU286" s="66"/>
      <c r="AV286" s="66"/>
      <c r="AW286" s="66"/>
      <c r="AX286" s="66"/>
      <c r="AY286" s="66"/>
      <c r="AZ286" s="66"/>
      <c r="BA286" s="67">
        <f aca="true" t="shared" si="17" ref="BA286:BA292">ROUND(total_amount_ba($B$2,$D$2,D286,F286,J286,K286,M286),0)</f>
        <v>1929</v>
      </c>
      <c r="BB286" s="68">
        <f aca="true" t="shared" si="18" ref="BB286:BB292">BA286+SUM(N286:AZ286)</f>
        <v>1929</v>
      </c>
      <c r="BC286" s="69" t="str">
        <f aca="true" t="shared" si="19" ref="BC286:BC292">SpellNumber(L286,BB286)</f>
        <v>INR  One Thousand Nine Hundred &amp; Twenty Nine  Only</v>
      </c>
      <c r="IA286" s="22">
        <v>3.73</v>
      </c>
      <c r="IB286" s="22" t="s">
        <v>587</v>
      </c>
      <c r="IC286" s="22" t="s">
        <v>326</v>
      </c>
      <c r="ID286" s="22">
        <v>20</v>
      </c>
      <c r="IE286" s="23" t="s">
        <v>598</v>
      </c>
      <c r="IF286" s="23"/>
      <c r="IG286" s="23"/>
      <c r="IH286" s="23"/>
      <c r="II286" s="23"/>
    </row>
    <row r="287" spans="1:243" s="22" customFormat="1" ht="94.5">
      <c r="A287" s="93">
        <v>3.74</v>
      </c>
      <c r="B287" s="47" t="s">
        <v>588</v>
      </c>
      <c r="C287" s="45" t="s">
        <v>327</v>
      </c>
      <c r="D287" s="81"/>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c r="AY287" s="82"/>
      <c r="AZ287" s="82"/>
      <c r="BA287" s="82"/>
      <c r="BB287" s="82"/>
      <c r="BC287" s="83"/>
      <c r="IA287" s="22">
        <v>3.74</v>
      </c>
      <c r="IB287" s="22" t="s">
        <v>588</v>
      </c>
      <c r="IC287" s="22" t="s">
        <v>327</v>
      </c>
      <c r="IE287" s="23"/>
      <c r="IF287" s="23"/>
      <c r="IG287" s="23"/>
      <c r="IH287" s="23"/>
      <c r="II287" s="23"/>
    </row>
    <row r="288" spans="1:243" s="22" customFormat="1" ht="30">
      <c r="A288" s="92">
        <v>3.75</v>
      </c>
      <c r="B288" s="47" t="s">
        <v>589</v>
      </c>
      <c r="C288" s="45" t="s">
        <v>328</v>
      </c>
      <c r="D288" s="57">
        <v>1</v>
      </c>
      <c r="E288" s="55" t="s">
        <v>601</v>
      </c>
      <c r="F288" s="61">
        <v>1743.97</v>
      </c>
      <c r="G288" s="62"/>
      <c r="H288" s="62"/>
      <c r="I288" s="63" t="s">
        <v>37</v>
      </c>
      <c r="J288" s="64">
        <f t="shared" si="16"/>
        <v>1</v>
      </c>
      <c r="K288" s="62" t="s">
        <v>38</v>
      </c>
      <c r="L288" s="62" t="s">
        <v>4</v>
      </c>
      <c r="M288" s="65"/>
      <c r="N288" s="62"/>
      <c r="O288" s="62"/>
      <c r="P288" s="66"/>
      <c r="Q288" s="62"/>
      <c r="R288" s="62"/>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c r="AQ288" s="66"/>
      <c r="AR288" s="66"/>
      <c r="AS288" s="66"/>
      <c r="AT288" s="66"/>
      <c r="AU288" s="66"/>
      <c r="AV288" s="66"/>
      <c r="AW288" s="66"/>
      <c r="AX288" s="66"/>
      <c r="AY288" s="66"/>
      <c r="AZ288" s="66"/>
      <c r="BA288" s="67">
        <f t="shared" si="17"/>
        <v>1744</v>
      </c>
      <c r="BB288" s="68">
        <f t="shared" si="18"/>
        <v>1744</v>
      </c>
      <c r="BC288" s="69" t="str">
        <f t="shared" si="19"/>
        <v>INR  One Thousand Seven Hundred &amp; Forty Four  Only</v>
      </c>
      <c r="IA288" s="22">
        <v>3.75</v>
      </c>
      <c r="IB288" s="22" t="s">
        <v>589</v>
      </c>
      <c r="IC288" s="22" t="s">
        <v>328</v>
      </c>
      <c r="ID288" s="22">
        <v>1</v>
      </c>
      <c r="IE288" s="23" t="s">
        <v>601</v>
      </c>
      <c r="IF288" s="23"/>
      <c r="IG288" s="23"/>
      <c r="IH288" s="23"/>
      <c r="II288" s="23"/>
    </row>
    <row r="289" spans="1:243" s="22" customFormat="1" ht="31.5">
      <c r="A289" s="93">
        <v>3.76</v>
      </c>
      <c r="B289" s="47" t="s">
        <v>590</v>
      </c>
      <c r="C289" s="45" t="s">
        <v>329</v>
      </c>
      <c r="D289" s="57">
        <v>200</v>
      </c>
      <c r="E289" s="55" t="s">
        <v>602</v>
      </c>
      <c r="F289" s="61">
        <v>2.35</v>
      </c>
      <c r="G289" s="62"/>
      <c r="H289" s="62"/>
      <c r="I289" s="63" t="s">
        <v>37</v>
      </c>
      <c r="J289" s="64">
        <f t="shared" si="16"/>
        <v>1</v>
      </c>
      <c r="K289" s="62" t="s">
        <v>38</v>
      </c>
      <c r="L289" s="62" t="s">
        <v>4</v>
      </c>
      <c r="M289" s="65"/>
      <c r="N289" s="62"/>
      <c r="O289" s="62"/>
      <c r="P289" s="66"/>
      <c r="Q289" s="62"/>
      <c r="R289" s="62"/>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c r="AQ289" s="66"/>
      <c r="AR289" s="66"/>
      <c r="AS289" s="66"/>
      <c r="AT289" s="66"/>
      <c r="AU289" s="66"/>
      <c r="AV289" s="66"/>
      <c r="AW289" s="66"/>
      <c r="AX289" s="66"/>
      <c r="AY289" s="66"/>
      <c r="AZ289" s="66"/>
      <c r="BA289" s="67">
        <f t="shared" si="17"/>
        <v>470</v>
      </c>
      <c r="BB289" s="68">
        <f t="shared" si="18"/>
        <v>470</v>
      </c>
      <c r="BC289" s="69" t="str">
        <f t="shared" si="19"/>
        <v>INR  Four Hundred &amp; Seventy  Only</v>
      </c>
      <c r="IA289" s="22">
        <v>3.76</v>
      </c>
      <c r="IB289" s="22" t="s">
        <v>590</v>
      </c>
      <c r="IC289" s="22" t="s">
        <v>329</v>
      </c>
      <c r="ID289" s="22">
        <v>200</v>
      </c>
      <c r="IE289" s="23" t="s">
        <v>602</v>
      </c>
      <c r="IF289" s="23"/>
      <c r="IG289" s="23"/>
      <c r="IH289" s="23"/>
      <c r="II289" s="23"/>
    </row>
    <row r="290" spans="1:243" s="22" customFormat="1" ht="47.25">
      <c r="A290" s="92">
        <v>3.77</v>
      </c>
      <c r="B290" s="47" t="s">
        <v>591</v>
      </c>
      <c r="C290" s="45" t="s">
        <v>330</v>
      </c>
      <c r="D290" s="57">
        <v>12</v>
      </c>
      <c r="E290" s="55" t="s">
        <v>600</v>
      </c>
      <c r="F290" s="61">
        <v>64.88</v>
      </c>
      <c r="G290" s="62"/>
      <c r="H290" s="62"/>
      <c r="I290" s="63" t="s">
        <v>37</v>
      </c>
      <c r="J290" s="64">
        <f t="shared" si="16"/>
        <v>1</v>
      </c>
      <c r="K290" s="62" t="s">
        <v>38</v>
      </c>
      <c r="L290" s="62" t="s">
        <v>4</v>
      </c>
      <c r="M290" s="65"/>
      <c r="N290" s="62"/>
      <c r="O290" s="62"/>
      <c r="P290" s="66"/>
      <c r="Q290" s="62"/>
      <c r="R290" s="62"/>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c r="AR290" s="66"/>
      <c r="AS290" s="66"/>
      <c r="AT290" s="66"/>
      <c r="AU290" s="66"/>
      <c r="AV290" s="66"/>
      <c r="AW290" s="66"/>
      <c r="AX290" s="66"/>
      <c r="AY290" s="66"/>
      <c r="AZ290" s="66"/>
      <c r="BA290" s="67">
        <f t="shared" si="17"/>
        <v>779</v>
      </c>
      <c r="BB290" s="68">
        <f t="shared" si="18"/>
        <v>779</v>
      </c>
      <c r="BC290" s="69" t="str">
        <f t="shared" si="19"/>
        <v>INR  Seven Hundred &amp; Seventy Nine  Only</v>
      </c>
      <c r="IA290" s="22">
        <v>3.77</v>
      </c>
      <c r="IB290" s="22" t="s">
        <v>591</v>
      </c>
      <c r="IC290" s="22" t="s">
        <v>330</v>
      </c>
      <c r="ID290" s="22">
        <v>12</v>
      </c>
      <c r="IE290" s="23" t="s">
        <v>600</v>
      </c>
      <c r="IF290" s="23"/>
      <c r="IG290" s="23"/>
      <c r="IH290" s="23"/>
      <c r="II290" s="23"/>
    </row>
    <row r="291" spans="1:243" s="22" customFormat="1" ht="47.25">
      <c r="A291" s="93">
        <v>3.78</v>
      </c>
      <c r="B291" s="47" t="s">
        <v>592</v>
      </c>
      <c r="C291" s="45" t="s">
        <v>331</v>
      </c>
      <c r="D291" s="57">
        <v>1</v>
      </c>
      <c r="E291" s="55" t="s">
        <v>601</v>
      </c>
      <c r="F291" s="61">
        <v>206.05</v>
      </c>
      <c r="G291" s="62"/>
      <c r="H291" s="62"/>
      <c r="I291" s="63" t="s">
        <v>37</v>
      </c>
      <c r="J291" s="64">
        <f t="shared" si="16"/>
        <v>1</v>
      </c>
      <c r="K291" s="62" t="s">
        <v>38</v>
      </c>
      <c r="L291" s="62" t="s">
        <v>4</v>
      </c>
      <c r="M291" s="65"/>
      <c r="N291" s="62"/>
      <c r="O291" s="62"/>
      <c r="P291" s="66"/>
      <c r="Q291" s="62"/>
      <c r="R291" s="62"/>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c r="AS291" s="66"/>
      <c r="AT291" s="66"/>
      <c r="AU291" s="66"/>
      <c r="AV291" s="66"/>
      <c r="AW291" s="66"/>
      <c r="AX291" s="66"/>
      <c r="AY291" s="66"/>
      <c r="AZ291" s="66"/>
      <c r="BA291" s="67">
        <f t="shared" si="17"/>
        <v>206</v>
      </c>
      <c r="BB291" s="68">
        <f t="shared" si="18"/>
        <v>206</v>
      </c>
      <c r="BC291" s="69" t="str">
        <f t="shared" si="19"/>
        <v>INR  Two Hundred &amp; Six  Only</v>
      </c>
      <c r="IA291" s="22">
        <v>3.78</v>
      </c>
      <c r="IB291" s="22" t="s">
        <v>592</v>
      </c>
      <c r="IC291" s="22" t="s">
        <v>331</v>
      </c>
      <c r="ID291" s="22">
        <v>1</v>
      </c>
      <c r="IE291" s="23" t="s">
        <v>601</v>
      </c>
      <c r="IF291" s="23"/>
      <c r="IG291" s="23"/>
      <c r="IH291" s="23"/>
      <c r="II291" s="23"/>
    </row>
    <row r="292" spans="1:243" s="22" customFormat="1" ht="47.25">
      <c r="A292" s="92">
        <v>3.79</v>
      </c>
      <c r="B292" s="47" t="s">
        <v>593</v>
      </c>
      <c r="C292" s="45" t="s">
        <v>332</v>
      </c>
      <c r="D292" s="57">
        <v>60</v>
      </c>
      <c r="E292" s="55" t="s">
        <v>598</v>
      </c>
      <c r="F292" s="61">
        <v>6.14</v>
      </c>
      <c r="G292" s="62"/>
      <c r="H292" s="62"/>
      <c r="I292" s="63" t="s">
        <v>37</v>
      </c>
      <c r="J292" s="64">
        <f t="shared" si="16"/>
        <v>1</v>
      </c>
      <c r="K292" s="62" t="s">
        <v>38</v>
      </c>
      <c r="L292" s="62" t="s">
        <v>4</v>
      </c>
      <c r="M292" s="65"/>
      <c r="N292" s="62"/>
      <c r="O292" s="62"/>
      <c r="P292" s="66"/>
      <c r="Q292" s="62"/>
      <c r="R292" s="62"/>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c r="AR292" s="66"/>
      <c r="AS292" s="66"/>
      <c r="AT292" s="66"/>
      <c r="AU292" s="66"/>
      <c r="AV292" s="66"/>
      <c r="AW292" s="66"/>
      <c r="AX292" s="66"/>
      <c r="AY292" s="66"/>
      <c r="AZ292" s="66"/>
      <c r="BA292" s="67">
        <f t="shared" si="17"/>
        <v>368</v>
      </c>
      <c r="BB292" s="68">
        <f t="shared" si="18"/>
        <v>368</v>
      </c>
      <c r="BC292" s="69" t="str">
        <f t="shared" si="19"/>
        <v>INR  Three Hundred &amp; Sixty Eight  Only</v>
      </c>
      <c r="IA292" s="22">
        <v>3.79</v>
      </c>
      <c r="IB292" s="22" t="s">
        <v>593</v>
      </c>
      <c r="IC292" s="22" t="s">
        <v>332</v>
      </c>
      <c r="ID292" s="22">
        <v>60</v>
      </c>
      <c r="IE292" s="23" t="s">
        <v>598</v>
      </c>
      <c r="IF292" s="23"/>
      <c r="IG292" s="23"/>
      <c r="IH292" s="23"/>
      <c r="II292" s="23"/>
    </row>
    <row r="293" spans="1:243" s="22" customFormat="1" ht="47.25">
      <c r="A293" s="93">
        <v>3.8</v>
      </c>
      <c r="B293" s="47" t="s">
        <v>594</v>
      </c>
      <c r="C293" s="45" t="s">
        <v>333</v>
      </c>
      <c r="D293" s="57">
        <v>100</v>
      </c>
      <c r="E293" s="55" t="s">
        <v>598</v>
      </c>
      <c r="F293" s="61">
        <v>3.51</v>
      </c>
      <c r="G293" s="62"/>
      <c r="H293" s="62"/>
      <c r="I293" s="63" t="s">
        <v>37</v>
      </c>
      <c r="J293" s="64">
        <f t="shared" si="12"/>
        <v>1</v>
      </c>
      <c r="K293" s="62" t="s">
        <v>38</v>
      </c>
      <c r="L293" s="62" t="s">
        <v>4</v>
      </c>
      <c r="M293" s="65"/>
      <c r="N293" s="62"/>
      <c r="O293" s="62"/>
      <c r="P293" s="66"/>
      <c r="Q293" s="62"/>
      <c r="R293" s="62"/>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c r="AQ293" s="66"/>
      <c r="AR293" s="66"/>
      <c r="AS293" s="66"/>
      <c r="AT293" s="66"/>
      <c r="AU293" s="66"/>
      <c r="AV293" s="66"/>
      <c r="AW293" s="66"/>
      <c r="AX293" s="66"/>
      <c r="AY293" s="66"/>
      <c r="AZ293" s="66"/>
      <c r="BA293" s="67">
        <f t="shared" si="13"/>
        <v>351</v>
      </c>
      <c r="BB293" s="68">
        <f t="shared" si="14"/>
        <v>351</v>
      </c>
      <c r="BC293" s="69" t="str">
        <f t="shared" si="15"/>
        <v>INR  Three Hundred &amp; Fifty One  Only</v>
      </c>
      <c r="IA293" s="22">
        <v>3.8</v>
      </c>
      <c r="IB293" s="22" t="s">
        <v>594</v>
      </c>
      <c r="IC293" s="22" t="s">
        <v>333</v>
      </c>
      <c r="ID293" s="22">
        <v>100</v>
      </c>
      <c r="IE293" s="23" t="s">
        <v>598</v>
      </c>
      <c r="IF293" s="23"/>
      <c r="IG293" s="23"/>
      <c r="IH293" s="23"/>
      <c r="II293" s="23"/>
    </row>
    <row r="294" spans="1:243" s="22" customFormat="1" ht="47.25">
      <c r="A294" s="92">
        <v>3.81</v>
      </c>
      <c r="B294" s="47" t="s">
        <v>595</v>
      </c>
      <c r="C294" s="45" t="s">
        <v>334</v>
      </c>
      <c r="D294" s="57">
        <v>20</v>
      </c>
      <c r="E294" s="55" t="s">
        <v>603</v>
      </c>
      <c r="F294" s="61">
        <v>16.66</v>
      </c>
      <c r="G294" s="62"/>
      <c r="H294" s="62"/>
      <c r="I294" s="63" t="s">
        <v>37</v>
      </c>
      <c r="J294" s="64">
        <f t="shared" si="12"/>
        <v>1</v>
      </c>
      <c r="K294" s="62" t="s">
        <v>38</v>
      </c>
      <c r="L294" s="62" t="s">
        <v>4</v>
      </c>
      <c r="M294" s="65"/>
      <c r="N294" s="62"/>
      <c r="O294" s="62"/>
      <c r="P294" s="66"/>
      <c r="Q294" s="62"/>
      <c r="R294" s="62"/>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6"/>
      <c r="AZ294" s="66"/>
      <c r="BA294" s="67">
        <f t="shared" si="13"/>
        <v>333</v>
      </c>
      <c r="BB294" s="68">
        <f t="shared" si="14"/>
        <v>333</v>
      </c>
      <c r="BC294" s="69" t="str">
        <f t="shared" si="15"/>
        <v>INR  Three Hundred &amp; Thirty Three  Only</v>
      </c>
      <c r="IA294" s="22">
        <v>3.81</v>
      </c>
      <c r="IB294" s="22" t="s">
        <v>595</v>
      </c>
      <c r="IC294" s="22" t="s">
        <v>334</v>
      </c>
      <c r="ID294" s="22">
        <v>20</v>
      </c>
      <c r="IE294" s="23" t="s">
        <v>603</v>
      </c>
      <c r="IF294" s="23"/>
      <c r="IG294" s="23"/>
      <c r="IH294" s="23"/>
      <c r="II294" s="23"/>
    </row>
    <row r="295" spans="1:55" ht="30">
      <c r="A295" s="24" t="s">
        <v>45</v>
      </c>
      <c r="B295" s="72" t="s">
        <v>593</v>
      </c>
      <c r="C295" s="73"/>
      <c r="D295" s="74"/>
      <c r="E295" s="74"/>
      <c r="F295" s="74"/>
      <c r="G295" s="74"/>
      <c r="H295" s="75"/>
      <c r="I295" s="75"/>
      <c r="J295" s="75"/>
      <c r="K295" s="75"/>
      <c r="L295" s="76"/>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8">
        <f>ROUND(SUM(BA14:BA294),0)</f>
        <v>1188955</v>
      </c>
      <c r="BB295" s="79">
        <f>SUM(BB14:BB294)</f>
        <v>1188955</v>
      </c>
      <c r="BC295" s="80" t="str">
        <f>SpellNumber(L295,BB295)</f>
        <v>  Eleven Lakh Eighty Eight Thousand Nine Hundred &amp; Fifty Five  Only</v>
      </c>
    </row>
    <row r="296" spans="1:55" ht="36.75" customHeight="1">
      <c r="A296" s="25" t="s">
        <v>46</v>
      </c>
      <c r="B296" s="26" t="s">
        <v>594</v>
      </c>
      <c r="C296" s="27"/>
      <c r="D296" s="28"/>
      <c r="E296" s="37" t="s">
        <v>51</v>
      </c>
      <c r="F296" s="38"/>
      <c r="G296" s="29"/>
      <c r="H296" s="30"/>
      <c r="I296" s="30"/>
      <c r="J296" s="30"/>
      <c r="K296" s="31"/>
      <c r="L296" s="32"/>
      <c r="M296" s="33"/>
      <c r="N296" s="34"/>
      <c r="O296" s="22"/>
      <c r="P296" s="22"/>
      <c r="Q296" s="22"/>
      <c r="R296" s="22"/>
      <c r="S296" s="22"/>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5">
        <f>IF(ISBLANK(F296),0,IF(E296="Excess (+)",ROUND(BA295+(BA295*F296),2),IF(E296="Less (-)",ROUND(BA295+(BA295*F296*(-1)),2),IF(E296="At Par",BA295,0))))</f>
        <v>0</v>
      </c>
      <c r="BB296" s="36">
        <f>ROUND(BA296,0)</f>
        <v>0</v>
      </c>
      <c r="BC296" s="21" t="str">
        <f>SpellNumber($E$2,BB296)</f>
        <v>INR Zero Only</v>
      </c>
    </row>
    <row r="297" spans="1:55" ht="33.75" customHeight="1">
      <c r="A297" s="24" t="s">
        <v>47</v>
      </c>
      <c r="B297" s="24" t="s">
        <v>595</v>
      </c>
      <c r="C297" s="84" t="str">
        <f>SpellNumber($E$2,BB296)</f>
        <v>INR Zero Only</v>
      </c>
      <c r="D297" s="84"/>
      <c r="E297" s="84"/>
      <c r="F297" s="84"/>
      <c r="G297" s="84"/>
      <c r="H297" s="84"/>
      <c r="I297" s="84"/>
      <c r="J297" s="84"/>
      <c r="K297" s="84"/>
      <c r="L297" s="84"/>
      <c r="M297" s="84"/>
      <c r="N297" s="84"/>
      <c r="O297" s="84"/>
      <c r="P297" s="84"/>
      <c r="Q297" s="84"/>
      <c r="R297" s="84"/>
      <c r="S297" s="84"/>
      <c r="T297" s="84"/>
      <c r="U297" s="84"/>
      <c r="V297" s="84"/>
      <c r="W297" s="84"/>
      <c r="X297" s="84"/>
      <c r="Y297" s="84"/>
      <c r="Z297" s="84"/>
      <c r="AA297" s="84"/>
      <c r="AB297" s="84"/>
      <c r="AC297" s="84"/>
      <c r="AD297" s="84"/>
      <c r="AE297" s="84"/>
      <c r="AF297" s="84"/>
      <c r="AG297" s="84"/>
      <c r="AH297" s="84"/>
      <c r="AI297" s="84"/>
      <c r="AJ297" s="84"/>
      <c r="AK297" s="84"/>
      <c r="AL297" s="84"/>
      <c r="AM297" s="84"/>
      <c r="AN297" s="84"/>
      <c r="AO297" s="84"/>
      <c r="AP297" s="84"/>
      <c r="AQ297" s="84"/>
      <c r="AR297" s="84"/>
      <c r="AS297" s="84"/>
      <c r="AT297" s="84"/>
      <c r="AU297" s="84"/>
      <c r="AV297" s="84"/>
      <c r="AW297" s="84"/>
      <c r="AX297" s="84"/>
      <c r="AY297" s="84"/>
      <c r="AZ297" s="84"/>
      <c r="BA297" s="84"/>
      <c r="BB297" s="84"/>
      <c r="BC297" s="84"/>
    </row>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2" ht="15"/>
    <row r="593" ht="15"/>
    <row r="594" ht="15"/>
    <row r="595" ht="15"/>
    <row r="596" ht="15"/>
    <row r="597" ht="15"/>
    <row r="598" ht="15"/>
    <row r="599" ht="15"/>
    <row r="600" ht="15"/>
    <row r="602" ht="15"/>
    <row r="603" ht="15"/>
    <row r="604" ht="15"/>
    <row r="606" ht="15"/>
    <row r="607" ht="15"/>
    <row r="608" ht="15"/>
    <row r="609" ht="15"/>
    <row r="610" ht="15"/>
    <row r="612" ht="15"/>
    <row r="613" ht="15"/>
    <row r="614" ht="15"/>
    <row r="615" ht="15"/>
    <row r="616" ht="15"/>
    <row r="617" ht="15"/>
    <row r="618" ht="15"/>
    <row r="622" ht="15"/>
    <row r="623" ht="15"/>
    <row r="624" ht="15"/>
    <row r="625" ht="15"/>
    <row r="626" ht="15"/>
    <row r="627" ht="15"/>
    <row r="628" ht="15"/>
    <row r="630" ht="15"/>
    <row r="631" ht="15"/>
    <row r="632" ht="15"/>
    <row r="633" ht="15"/>
    <row r="634" ht="15"/>
    <row r="635" ht="15"/>
    <row r="636" ht="15"/>
    <row r="637" ht="15"/>
    <row r="638" ht="15"/>
    <row r="639" ht="15"/>
    <row r="640" ht="15"/>
    <row r="641" ht="15"/>
    <row r="642" ht="15"/>
    <row r="643" ht="15"/>
    <row r="644" ht="15"/>
    <row r="645" ht="15"/>
    <row r="648" ht="15"/>
    <row r="649" ht="15"/>
    <row r="650" ht="15"/>
    <row r="651" ht="15"/>
    <row r="652" ht="15"/>
    <row r="654" ht="15"/>
    <row r="655" ht="15"/>
    <row r="657" ht="15"/>
    <row r="658" ht="15"/>
    <row r="659" ht="15"/>
    <row r="660" ht="15"/>
    <row r="661" ht="15"/>
    <row r="662" ht="15"/>
    <row r="663" ht="15"/>
    <row r="664" ht="15"/>
    <row r="665" ht="15"/>
    <row r="666" ht="15"/>
    <row r="667" ht="15"/>
    <row r="668" ht="15"/>
    <row r="669" ht="15"/>
    <row r="670" ht="15"/>
    <row r="671" ht="15"/>
    <row r="672" ht="15"/>
    <row r="674" ht="15"/>
    <row r="675" ht="15"/>
    <row r="676" ht="15"/>
    <row r="677" ht="15"/>
    <row r="678" ht="15"/>
    <row r="679" ht="15"/>
    <row r="680" ht="15"/>
    <row r="681" ht="15"/>
    <row r="682" ht="15"/>
    <row r="683" ht="15"/>
    <row r="684" ht="15"/>
    <row r="685" ht="15"/>
    <row r="686" ht="15"/>
    <row r="687" ht="15"/>
    <row r="688" ht="15"/>
    <row r="689" ht="15"/>
    <row r="691" ht="15"/>
    <row r="692" ht="15"/>
    <row r="693" ht="15"/>
    <row r="694" ht="15"/>
    <row r="695" ht="15"/>
    <row r="696" ht="15"/>
    <row r="697" ht="15"/>
    <row r="698" ht="15"/>
    <row r="699" ht="15"/>
    <row r="700" ht="15"/>
    <row r="701" ht="15"/>
    <row r="703" ht="15"/>
    <row r="705" ht="15"/>
    <row r="706" ht="15"/>
    <row r="707" ht="15"/>
    <row r="708" ht="15"/>
    <row r="709" ht="15"/>
    <row r="710" ht="15"/>
    <row r="711" ht="15"/>
    <row r="712" ht="15"/>
    <row r="713" ht="15"/>
    <row r="714" ht="15"/>
    <row r="715" ht="15"/>
    <row r="716" ht="15"/>
    <row r="717" ht="15"/>
    <row r="719" ht="15"/>
    <row r="721" ht="15"/>
    <row r="722" ht="15"/>
    <row r="724" ht="15"/>
    <row r="725" ht="15"/>
    <row r="726" ht="15"/>
    <row r="727" ht="15"/>
    <row r="729" ht="15"/>
    <row r="730" ht="15"/>
    <row r="731" ht="15"/>
    <row r="733" ht="15"/>
    <row r="734" ht="15"/>
    <row r="735" ht="15"/>
    <row r="737" ht="15"/>
    <row r="738" ht="15"/>
    <row r="739" ht="15"/>
    <row r="740" ht="15"/>
    <row r="741" ht="15"/>
    <row r="742" ht="15"/>
    <row r="745" ht="15"/>
    <row r="747" ht="15"/>
    <row r="748" ht="15"/>
    <row r="749" ht="15"/>
    <row r="750" ht="15"/>
    <row r="751" ht="15"/>
    <row r="752" ht="15"/>
    <row r="753"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1" ht="15"/>
    <row r="782" ht="15"/>
    <row r="783" ht="15"/>
    <row r="784" ht="15"/>
    <row r="785" ht="15"/>
    <row r="786" ht="15"/>
    <row r="787" ht="15"/>
    <row r="788" ht="15"/>
    <row r="789" ht="15"/>
    <row r="790" ht="15"/>
    <row r="791" ht="15"/>
    <row r="792" ht="15"/>
    <row r="793" ht="15"/>
    <row r="795" ht="15"/>
    <row r="796" ht="15"/>
    <row r="797" ht="15"/>
    <row r="798" ht="15"/>
    <row r="799" ht="15"/>
    <row r="800" ht="15"/>
    <row r="801" ht="15"/>
    <row r="802" ht="15"/>
    <row r="803" ht="15"/>
    <row r="804" ht="15"/>
    <row r="805" ht="15"/>
    <row r="806" ht="15"/>
    <row r="807" ht="15"/>
    <row r="808" ht="15"/>
    <row r="809" ht="15"/>
    <row r="810" ht="15"/>
    <row r="812" ht="15"/>
    <row r="813" ht="15"/>
    <row r="814" ht="15"/>
    <row r="815" ht="15"/>
    <row r="817" ht="15"/>
    <row r="818" ht="15"/>
    <row r="819" ht="15"/>
    <row r="820" ht="15"/>
    <row r="821" ht="15"/>
    <row r="822" ht="15"/>
    <row r="823" ht="15"/>
    <row r="824" ht="15"/>
    <row r="825" ht="15"/>
    <row r="826" ht="15"/>
    <row r="827" ht="15"/>
    <row r="828" ht="15"/>
    <row r="829" ht="15"/>
    <row r="830" ht="15"/>
    <row r="831" ht="15"/>
    <row r="832" ht="15"/>
    <row r="833" ht="15"/>
    <row r="835" ht="15"/>
    <row r="836" ht="15"/>
    <row r="837" ht="15"/>
    <row r="838" ht="15"/>
    <row r="839" ht="15"/>
    <row r="840" ht="15"/>
    <row r="841" ht="15"/>
    <row r="842" ht="15"/>
    <row r="843" ht="15"/>
    <row r="844" ht="15"/>
    <row r="845" ht="15"/>
    <row r="846" ht="15"/>
    <row r="847" ht="15"/>
    <row r="848" ht="15"/>
    <row r="849" ht="15"/>
    <row r="850" ht="15"/>
    <row r="853" ht="15"/>
    <row r="855" ht="15"/>
    <row r="856" ht="15"/>
    <row r="858" ht="15"/>
    <row r="859" ht="15"/>
    <row r="860" ht="15"/>
    <row r="861" ht="15"/>
    <row r="862" ht="15"/>
    <row r="863" ht="15"/>
    <row r="864" ht="15"/>
    <row r="865" ht="15"/>
    <row r="866" ht="15"/>
    <row r="867" ht="15"/>
    <row r="868" ht="15"/>
    <row r="870" ht="15"/>
    <row r="871" ht="15"/>
    <row r="872" ht="15"/>
    <row r="873" ht="15"/>
    <row r="874" ht="15"/>
    <row r="875" ht="15"/>
    <row r="876" ht="15"/>
    <row r="877" ht="15"/>
    <row r="878" ht="15"/>
    <row r="879" ht="15"/>
    <row r="880" ht="15"/>
    <row r="882" ht="15"/>
    <row r="883" ht="15"/>
    <row r="884" ht="15"/>
    <row r="885" ht="15"/>
    <row r="886" ht="15"/>
    <row r="887" ht="15"/>
    <row r="888" ht="15"/>
    <row r="890" ht="15"/>
    <row r="891" ht="15"/>
    <row r="893" ht="15"/>
    <row r="894" ht="15"/>
    <row r="895" ht="15"/>
    <row r="896" ht="15"/>
    <row r="899" ht="15"/>
    <row r="901" ht="15"/>
    <row r="902" ht="15"/>
    <row r="903" ht="15"/>
    <row r="904" ht="15"/>
    <row r="905" ht="15"/>
    <row r="906" ht="15"/>
    <row r="907" ht="15"/>
    <row r="908" ht="15"/>
    <row r="909" ht="15"/>
    <row r="910" ht="15"/>
    <row r="912" ht="15"/>
    <row r="913" ht="15"/>
    <row r="914" ht="15"/>
    <row r="916" ht="15"/>
    <row r="918" ht="15"/>
    <row r="919" ht="15"/>
    <row r="920" ht="15"/>
    <row r="921" ht="15"/>
    <row r="922" ht="15"/>
    <row r="923" ht="15"/>
    <row r="924" ht="15"/>
    <row r="925" ht="15"/>
    <row r="926" ht="15"/>
    <row r="927" ht="15"/>
    <row r="928" ht="15"/>
    <row r="929" ht="15"/>
    <row r="930" ht="15"/>
    <row r="934" ht="15"/>
    <row r="936" ht="15"/>
    <row r="937" ht="15"/>
    <row r="938" ht="15"/>
    <row r="940" ht="15"/>
    <row r="942" ht="15"/>
    <row r="943" ht="15"/>
    <row r="944" ht="15"/>
    <row r="945" ht="15"/>
    <row r="946" ht="15"/>
    <row r="947" ht="15"/>
    <row r="948" ht="15"/>
    <row r="949" ht="15"/>
    <row r="950" ht="15"/>
    <row r="951" ht="15"/>
    <row r="953" ht="15"/>
    <row r="954" ht="15"/>
    <row r="955" ht="15"/>
    <row r="956" ht="15"/>
    <row r="957" ht="15"/>
    <row r="958" ht="15"/>
    <row r="959" ht="15"/>
    <row r="960" ht="15"/>
    <row r="961" ht="15"/>
    <row r="962" ht="15"/>
    <row r="963" ht="15"/>
    <row r="965" ht="15"/>
    <row r="966" ht="15"/>
    <row r="967" ht="15"/>
    <row r="968" ht="15"/>
    <row r="969" ht="15"/>
    <row r="970" ht="15"/>
    <row r="971" ht="15"/>
    <row r="972" ht="15"/>
    <row r="973" ht="15"/>
    <row r="974" ht="15"/>
    <row r="975" ht="15"/>
    <row r="976" ht="15"/>
    <row r="979" ht="15"/>
    <row r="980" ht="15"/>
    <row r="981" ht="15"/>
    <row r="982" ht="15"/>
    <row r="983" ht="15"/>
    <row r="984" ht="15"/>
    <row r="985" ht="15"/>
    <row r="986" ht="15"/>
    <row r="987" ht="15"/>
    <row r="989" ht="15"/>
    <row r="990" ht="15"/>
    <row r="991" ht="15"/>
    <row r="993" ht="15"/>
    <row r="994" ht="15"/>
    <row r="996" ht="15"/>
    <row r="997" ht="15"/>
    <row r="998" ht="15"/>
    <row r="999" ht="15"/>
    <row r="1000" ht="15"/>
    <row r="1001" ht="15"/>
    <row r="1003" ht="15"/>
    <row r="1004" ht="15"/>
    <row r="1005" ht="15"/>
    <row r="1006" ht="15"/>
    <row r="1007" ht="15"/>
    <row r="1008" ht="15"/>
    <row r="1009" ht="15"/>
    <row r="1010" ht="15"/>
    <row r="1011" ht="15"/>
    <row r="1012" ht="15"/>
    <row r="1013" ht="15"/>
    <row r="1014" ht="15"/>
    <row r="1015" ht="15"/>
    <row r="1017" ht="15"/>
    <row r="1018" ht="15"/>
    <row r="1019" ht="15"/>
    <row r="1020" ht="15"/>
    <row r="1021" ht="15"/>
    <row r="1023" ht="15"/>
    <row r="1024" ht="15"/>
    <row r="1025" ht="15"/>
    <row r="1026" ht="15"/>
    <row r="1027" ht="15"/>
    <row r="1028" ht="15"/>
    <row r="1030" ht="15"/>
    <row r="1031" ht="15"/>
    <row r="1032" ht="15"/>
    <row r="1034" ht="15"/>
    <row r="1035" ht="15"/>
    <row r="1036" ht="15"/>
    <row r="1037" ht="15"/>
    <row r="1038" ht="15"/>
    <row r="1039" ht="15"/>
    <row r="1040" ht="15"/>
    <row r="1041" ht="15"/>
    <row r="1042" ht="15"/>
    <row r="1043" ht="15"/>
    <row r="1044" ht="15"/>
    <row r="1045" ht="15"/>
    <row r="1046" ht="15"/>
    <row r="1047" ht="15"/>
    <row r="1048" ht="15"/>
    <row r="1049" ht="15"/>
    <row r="1050" ht="15"/>
    <row r="1052" ht="15"/>
    <row r="1053" ht="15"/>
    <row r="1054" ht="15"/>
    <row r="1055" ht="15"/>
    <row r="1057" ht="15"/>
    <row r="1059" ht="15"/>
    <row r="1060" ht="15"/>
    <row r="1061" ht="15"/>
    <row r="1062" ht="15"/>
    <row r="1063" ht="15"/>
    <row r="1064" ht="15"/>
    <row r="1065" ht="15"/>
    <row r="1067" ht="15"/>
    <row r="1068" ht="15"/>
    <row r="1069" ht="15"/>
    <row r="1070" ht="15"/>
    <row r="1071" ht="15"/>
    <row r="1072" ht="15"/>
    <row r="1073" ht="15"/>
    <row r="1074" ht="15"/>
    <row r="1075" ht="15"/>
    <row r="1077" ht="15"/>
    <row r="1078" ht="15"/>
    <row r="1079" ht="15"/>
    <row r="1080" ht="15"/>
    <row r="1082" ht="15"/>
    <row r="1083" ht="15"/>
    <row r="1085" ht="15"/>
    <row r="1086" ht="15"/>
    <row r="1087" ht="15"/>
    <row r="1088" ht="15"/>
    <row r="1089" ht="15"/>
    <row r="1091" ht="15"/>
    <row r="1092" ht="15"/>
    <row r="1093" ht="15"/>
    <row r="1094" ht="15"/>
    <row r="1095" ht="15"/>
    <row r="1096" ht="15"/>
    <row r="1097" ht="15"/>
    <row r="1098" ht="15"/>
    <row r="1099" ht="15"/>
    <row r="1100" ht="15"/>
    <row r="1101" ht="15"/>
    <row r="1103" ht="15"/>
    <row r="1104" ht="15"/>
    <row r="1105" ht="15"/>
    <row r="1106" ht="15"/>
    <row r="1107" ht="15"/>
    <row r="1108" ht="15"/>
    <row r="1110" ht="15"/>
    <row r="1111" ht="15"/>
    <row r="1112" ht="15"/>
    <row r="1113" ht="15"/>
    <row r="1114" ht="15"/>
    <row r="1115" ht="15"/>
    <row r="1116" ht="15"/>
    <row r="1117" ht="15"/>
    <row r="1118" ht="15"/>
    <row r="1119" ht="15"/>
    <row r="1120" ht="15"/>
    <row r="1121" ht="15"/>
    <row r="1122" ht="15"/>
    <row r="1123" ht="15"/>
    <row r="1124" ht="15"/>
    <row r="1125" ht="15"/>
    <row r="1127" ht="15"/>
    <row r="1128" ht="15"/>
    <row r="1129" ht="15"/>
    <row r="1130" ht="15"/>
    <row r="1131" ht="15"/>
    <row r="1132" ht="15"/>
    <row r="1135" ht="15"/>
    <row r="1136" ht="15"/>
    <row r="1137" ht="15"/>
    <row r="1138" ht="15"/>
    <row r="1139" ht="15"/>
    <row r="1140" ht="15"/>
    <row r="1141" ht="15"/>
    <row r="1142" ht="15"/>
    <row r="1143" ht="15"/>
    <row r="1144" ht="15"/>
    <row r="1146" ht="15"/>
    <row r="1147" ht="15"/>
    <row r="1148" ht="15"/>
    <row r="1149" ht="15"/>
    <row r="1150" ht="15"/>
    <row r="1151" ht="15"/>
    <row r="1153" ht="15"/>
    <row r="1154" ht="15"/>
    <row r="1155" ht="15"/>
    <row r="1156" ht="15"/>
    <row r="1158" ht="15"/>
    <row r="1159" ht="15"/>
    <row r="1160" ht="15"/>
    <row r="1161" ht="15"/>
    <row r="1162" ht="15"/>
    <row r="1163" ht="15"/>
    <row r="1164" ht="15"/>
    <row r="1165" ht="15"/>
    <row r="1166" ht="15"/>
    <row r="1168" ht="15"/>
    <row r="1169" ht="15"/>
    <row r="1171" ht="15"/>
    <row r="1172" ht="15"/>
    <row r="1174" ht="15"/>
    <row r="1175" ht="15"/>
    <row r="1176" ht="15"/>
    <row r="1177" ht="15"/>
    <row r="1178" ht="15"/>
    <row r="1180" ht="15"/>
    <row r="1181" ht="15"/>
    <row r="1182" ht="15"/>
    <row r="1183" ht="15"/>
    <row r="1184" ht="15"/>
    <row r="1185" ht="15"/>
    <row r="1186" ht="15"/>
    <row r="1187" ht="15"/>
    <row r="1188" ht="15"/>
    <row r="1189" ht="15"/>
    <row r="1191" ht="15"/>
    <row r="1192" ht="15"/>
    <row r="1195" ht="15"/>
    <row r="1196" ht="15"/>
    <row r="1198" ht="15"/>
    <row r="1200" ht="15"/>
    <row r="1201" ht="15"/>
    <row r="1202" ht="15"/>
    <row r="1203" ht="15"/>
    <row r="1204" ht="15"/>
    <row r="1206" ht="15"/>
    <row r="1207" ht="15"/>
    <row r="1209" ht="15"/>
    <row r="1210" ht="15"/>
    <row r="1211" ht="15"/>
    <row r="1212" ht="15"/>
    <row r="1215" ht="15"/>
    <row r="1216" ht="15"/>
    <row r="1217" ht="15"/>
    <row r="1218" ht="15"/>
    <row r="1219" ht="15"/>
    <row r="1221" ht="15"/>
    <row r="1223" ht="15"/>
    <row r="1224" ht="15"/>
    <row r="1225" ht="15"/>
    <row r="1226" ht="15"/>
    <row r="1229" ht="15"/>
    <row r="1230" ht="15"/>
    <row r="1232" ht="15"/>
    <row r="1233" ht="15"/>
  </sheetData>
  <sheetProtection password="D850" sheet="1"/>
  <autoFilter ref="A11:BC297"/>
  <mergeCells count="132">
    <mergeCell ref="D283:BC283"/>
    <mergeCell ref="D287:BC287"/>
    <mergeCell ref="D258:BC258"/>
    <mergeCell ref="D263:BC263"/>
    <mergeCell ref="D275:BC275"/>
    <mergeCell ref="D277:BC277"/>
    <mergeCell ref="D279:BC279"/>
    <mergeCell ref="D281:BC281"/>
    <mergeCell ref="D236:BC236"/>
    <mergeCell ref="D238:BC238"/>
    <mergeCell ref="D240:BC240"/>
    <mergeCell ref="D250:BC250"/>
    <mergeCell ref="D252:BC252"/>
    <mergeCell ref="D256:BC256"/>
    <mergeCell ref="D224:BC224"/>
    <mergeCell ref="D226:BC226"/>
    <mergeCell ref="D228:BC228"/>
    <mergeCell ref="D230:BC230"/>
    <mergeCell ref="D232:BC232"/>
    <mergeCell ref="D235:BC235"/>
    <mergeCell ref="D211:BC211"/>
    <mergeCell ref="D213:BC213"/>
    <mergeCell ref="D217:BC217"/>
    <mergeCell ref="D215:BC215"/>
    <mergeCell ref="D222:BC222"/>
    <mergeCell ref="D223:BC223"/>
    <mergeCell ref="D198:BC198"/>
    <mergeCell ref="D201:BC201"/>
    <mergeCell ref="D203:BC203"/>
    <mergeCell ref="D205:BC205"/>
    <mergeCell ref="D206:BC206"/>
    <mergeCell ref="D208:BC208"/>
    <mergeCell ref="D187:BC187"/>
    <mergeCell ref="D189:BC189"/>
    <mergeCell ref="D191:BC191"/>
    <mergeCell ref="D194:BC194"/>
    <mergeCell ref="D195:BC195"/>
    <mergeCell ref="D197:BC197"/>
    <mergeCell ref="D178:BC178"/>
    <mergeCell ref="D180:BC180"/>
    <mergeCell ref="D181:BC181"/>
    <mergeCell ref="D183:BC183"/>
    <mergeCell ref="D184:BC184"/>
    <mergeCell ref="D186:BC186"/>
    <mergeCell ref="D167:BC167"/>
    <mergeCell ref="D169:BC169"/>
    <mergeCell ref="D170:BC170"/>
    <mergeCell ref="D173:BC173"/>
    <mergeCell ref="D174:BC174"/>
    <mergeCell ref="D176:BC176"/>
    <mergeCell ref="D79:BC79"/>
    <mergeCell ref="D158:BC158"/>
    <mergeCell ref="D161:BC161"/>
    <mergeCell ref="D162:BC162"/>
    <mergeCell ref="D164:BC164"/>
    <mergeCell ref="D166:BC166"/>
    <mergeCell ref="D145:BC145"/>
    <mergeCell ref="D147:BC147"/>
    <mergeCell ref="D150:BC150"/>
    <mergeCell ref="D152:BC152"/>
    <mergeCell ref="D157:BC157"/>
    <mergeCell ref="D54:BC54"/>
    <mergeCell ref="D58:BC58"/>
    <mergeCell ref="D62:BC62"/>
    <mergeCell ref="D68:BC68"/>
    <mergeCell ref="D71:BC71"/>
    <mergeCell ref="D132:BC132"/>
    <mergeCell ref="D137:BC137"/>
    <mergeCell ref="D135:BC135"/>
    <mergeCell ref="D134:BC134"/>
    <mergeCell ref="D140:BC140"/>
    <mergeCell ref="D142:BC142"/>
    <mergeCell ref="D120:BC120"/>
    <mergeCell ref="D123:BC123"/>
    <mergeCell ref="D125:BC125"/>
    <mergeCell ref="D128:BC128"/>
    <mergeCell ref="D130:BC130"/>
    <mergeCell ref="D42:BC42"/>
    <mergeCell ref="D43:BC43"/>
    <mergeCell ref="D45:BC45"/>
    <mergeCell ref="D46:BC46"/>
    <mergeCell ref="D49:BC49"/>
    <mergeCell ref="D108:BC108"/>
    <mergeCell ref="D64:BC64"/>
    <mergeCell ref="D73:BC73"/>
    <mergeCell ref="D75:BC75"/>
    <mergeCell ref="D77:BC77"/>
    <mergeCell ref="D112:BC112"/>
    <mergeCell ref="D114:BC114"/>
    <mergeCell ref="D116:BC116"/>
    <mergeCell ref="D118:BC118"/>
    <mergeCell ref="D100:BC100"/>
    <mergeCell ref="D101:BC101"/>
    <mergeCell ref="D103:BC103"/>
    <mergeCell ref="D104:BC104"/>
    <mergeCell ref="D106:BC106"/>
    <mergeCell ref="D78:BC78"/>
    <mergeCell ref="D98:BC98"/>
    <mergeCell ref="A1:L1"/>
    <mergeCell ref="A4:BC4"/>
    <mergeCell ref="A5:BC5"/>
    <mergeCell ref="A6:BC6"/>
    <mergeCell ref="A7:BC7"/>
    <mergeCell ref="B8:BC8"/>
    <mergeCell ref="A9:BC9"/>
    <mergeCell ref="D13:BC13"/>
    <mergeCell ref="D81:BC81"/>
    <mergeCell ref="C297:BC297"/>
    <mergeCell ref="D82:BC82"/>
    <mergeCell ref="D84:BC84"/>
    <mergeCell ref="D86:BC86"/>
    <mergeCell ref="D88:BC88"/>
    <mergeCell ref="D90:BC90"/>
    <mergeCell ref="D91:BC91"/>
    <mergeCell ref="D93:BC93"/>
    <mergeCell ref="D110:BC110"/>
    <mergeCell ref="D96:BC96"/>
    <mergeCell ref="D28:BC28"/>
    <mergeCell ref="D30:BC30"/>
    <mergeCell ref="D52:BC52"/>
    <mergeCell ref="D25:BC25"/>
    <mergeCell ref="D37:BC37"/>
    <mergeCell ref="D31:BC31"/>
    <mergeCell ref="D33:BC33"/>
    <mergeCell ref="D36:BC36"/>
    <mergeCell ref="D38:BC38"/>
    <mergeCell ref="D14:BC14"/>
    <mergeCell ref="D15:BC15"/>
    <mergeCell ref="D17:BC17"/>
    <mergeCell ref="D18:BC18"/>
    <mergeCell ref="D21:BC21"/>
    <mergeCell ref="D22:BC22"/>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6">
      <formula1>IF(E296="Select",-1,IF(E296="At Par",0,0))</formula1>
      <formula2>IF(E296="Select",-1,IF(E296="At Par",0,0.99))</formula2>
    </dataValidation>
    <dataValidation type="list" allowBlank="1" showErrorMessage="1" sqref="E29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6">
      <formula1>0</formula1>
      <formula2>99.9</formula2>
    </dataValidation>
    <dataValidation type="list" allowBlank="1" showErrorMessage="1" sqref="D13:D15 K16 D17:D18 K19:K20 D21:D22 K23:K24 D25 K26:K27 D28 K29 D30:D31 K32 D33 K34:K35 D36:D38 K39:K41 D42:D43 K44 D45:D46 K47:K48 D49 D287 D54 K55:K57 D58 K59:K61 D62 K63 D64 K65:K67 D68 K69:K70 D71 K72 D73 K74 D75 K76 D77:D79 K80 D81:D82 K83 D84 K85 D86 K87 D88 K89 D90:D91 K92 D93 K94:K95 D96 K97 D98 K99 D100:D101 K102 D103:D104 K105 D106 K107 D108 K109 D110 K111 D112 K113 D114 K115 D116 K117 D118 K119 D120 K121:K122 D123 K124 D125 K126:K127 D128 K129 D130 K131 D132 D137 K133 D134:D135 K136 K138:K139 D140 K141 D142 K143:K144 D145 K146 D147 K148:K149 D150 K151">
      <formula1>"Partial Conversion,Full Conversion"</formula1>
      <formula2>0</formula2>
    </dataValidation>
    <dataValidation type="list" allowBlank="1" showErrorMessage="1" sqref="D152 K153:K156 D157:D158 K159:K160 D161:D162 K163 D164 K165 D166:D167 K168 D169:D170 K171:K172 D173:D174 K175 D176 K177 D178 K179 D180:D181 K182 D183:D184 K185 D186:D187 K188 D189 K190 D191 K192:K193 D194:D195 K196 D197:D198 K199:K200 D201 K202 D203 K204 D205:D206 K207 D208 K209:K210 D211 K212 D213 D52 D217 K218:K221 D222:D224 K225 D226 K227 D228 K229 D230 K231 D232 K233:K234 D235:D236 K237 D238 K239 D240 K241:K249 D250 K251 D252 K253:K255 D256 K257 D258 K259:K262 D263 K264:K274 D275 K276 D277 K278 D279 K280 D281 K282 D283 K284:K286 K288:K294 K50:K51 K53 K214 K216 D21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formula1>0</formula1>
      <formula2>999999999999999</formula2>
    </dataValidation>
    <dataValidation type="decimal" allowBlank="1" showInputMessage="1" showErrorMessage="1" errorTitle="Invalid Entry" error="Only Numeric Values are allowed. " sqref="A214 A216 A218 A220 A222 A224 A226 A228 A230 A232 A234 A236 A238 A240 A242 A244 A246 A248 A250 A252 A254 A256 A258 A260 A262 A264 A266 A268 A270 A272 A274 A276 A278 A280 A282 A284 A286 A288 A290 A292 A29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9:H20 G23:H24 G26:H27 G29:H29 G32:H32 G34:H35 G39:H41 G44:H44 G47:H48 G288:H294 G55:H57 G59:H61 G63:H63 G65:H67 G69:H70 G72:H72 G74:H74 G76:H76 G80:H80 G83:H83 G85:H85 G87:H87 G89:H89 G92:H92 G94:H95 G97:H97 G99:H99 G102:H102 G105:H105 G107:H107 G109:H109 G111:H111 G113:H113 G115:H115 G117:H117 G119:H119 G121:H122 G124:H124 G126:H127 G129:H129 G131:H131 G133:H133 G136:H136 G138:H139 G141:H141 G143:H144 G146:H146 G148:H149 G151:H151 G153:H156 G159:H160 G163:H163 G165:H165 G168:H168 G171:H172 G175:H175 G177:H177 G179:H179 G182:H182 G185:H185 G188:H188 G190:H190 G192:H193 G196:H196 G199:H200 G202:H202 G204:H204 G207:H207 G209:H210 G212:H212 G53:H53 G218:H221 G225:H225 G227:H227 G229:H229 G231:H231 G233:H234 G237:H237 G239:H239 G241:H249 G251:H251 G253:H255 G257:H257 G259:H262 G264:H274 G276:H276 G278:H278 G280:H280 G282:H282 G284:H286 G50:H51 G214:H214 G216:H216">
      <formula1>0</formula1>
      <formula2>999999999999999</formula2>
    </dataValidation>
    <dataValidation allowBlank="1" showInputMessage="1" showErrorMessage="1" promptTitle="Addition / Deduction" prompt="Please Choose the correct One" sqref="J16 J19:J20 J23:J24 J26:J27 J29 J32 J34:J35 J39:J41 J44 J47:J48 J288:J294 J55:J57 J59:J61 J63 J65:J67 J69:J70 J72 J74 J76 J80 J83 J85 J87 J89 J92 J94:J95 J97 J99 J102 J105 J107 J109 J111 J113 J115 J117 J119 J121:J122 J124 J126:J127 J129 J131 J133 J136 J138:J139 J141 J143:J144 J146 J148:J149 J151 J153:J156 J159:J160 J163 J165 J168 J171:J172 J175 J177 J179 J182 J185 J188 J190 J192:J193 J196 J199:J200 J202 J204 J207 J209:J210 J212 J53 J218:J221 J225 J227 J229 J231 J233:J234 J237 J239 J241:J249 J251 J253:J255 J257 J259:J262 J264:J274 J276 J278 J280 J282 J284:J286 J50:J51 J214 J216">
      <formula1>0</formula1>
      <formula2>0</formula2>
    </dataValidation>
    <dataValidation type="list" showErrorMessage="1" sqref="I16 I19:I20 I23:I24 I26:I27 I29 I32 I34:I35 I39:I41 I44 I47:I48 I288:I294 I55:I57 I59:I61 I63 I65:I67 I69:I70 I72 I74 I76 I80 I83 I85 I87 I89 I92 I94:I95 I97 I99 I102 I105 I107 I109 I111 I113 I115 I117 I119 I121:I122 I124 I126:I127 I129 I131 I133 I136 I138:I139 I141 I143:I144 I146 I148:I149 I151 I153:I156 I159:I160 I163 I165 I168 I171:I172 I175 I177 I179 I182 I185 I188 I190 I192:I193 I196 I199:I200 I202 I204 I207 I209:I210 I212 I53 I218:I221 I225 I227 I229 I231 I233:I234 I237 I239 I241:I249 I251 I253:I255 I257 I259:I262 I264:I274 I276 I278 I280 I282 I284:I286 I50:I51 I214 I2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20 N23:O24 N26:O27 N29:O29 N32:O32 N34:O35 N39:O41 N44:O44 N47:O48 N288:O294 N55:O57 N59:O61 N63:O63 N65:O67 N69:O70 N72:O72 N74:O74 N76:O76 N80:O80 N83:O83 N85:O85 N87:O87 N89:O89 N92:O92 N94:O95 N97:O97 N99:O99 N102:O102 N105:O105 N107:O107 N109:O109 N111:O111 N113:O113 N115:O115 N117:O117 N119:O119 N121:O122 N124:O124 N126:O127 N129:O129 N131:O131 N133:O133 N136:O136 N138:O139 N141:O141 N143:O144 N146:O146 N148:O149 N151:O151 N153:O156 N159:O160 N163:O163 N165:O165 N168:O168 N171:O172 N175:O175 N177:O177 N179:O179 N182:O182 N185:O185 N188:O188 N190:O190 N192:O193 N196:O196 N199:O200 N202:O202 N204:O204 N207:O207 N209:O210 N212:O212 N53:O53 N218:O221 N225:O225 N227:O227 N229:O229 N231:O231 N233:O234 N237:O237 N239:O239 N241:O249 N251:O251 N253:O255 N257:O257 N259:O262 N264:O274 N276:O276 N278:O278 N280:O280 N282:O282 N284:O286 N50:O51 N214:O214 N216:O2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R20 R23:R24 R26:R27 R29 R32 R34:R35 R39:R41 R44 R47:R48 R288:R294 R55:R57 R59:R61 R63 R65:R67 R69:R70 R72 R74 R76 R80 R83 R85 R87 R89 R92 R94:R95 R97 R99 R102 R105 R107 R109 R111 R113 R115 R117 R119 R121:R122 R124 R126:R127 R129 R131 R133 R136 R138:R139 R141 R143:R144 R146 R148:R149 R151 R153:R156 R159:R160 R163 R165 R168 R171:R172 R175 R177 R179 R182 R185 R188 R190 R192:R193 R196 R199:R200 R202 R204 R207 R209:R210 R212 R53 R218:R221 R225 R227 R229 R231 R233:R234 R237 R239 R241:R249 R251 R253:R255 R257 R259:R262 R264:R274 R276 R278 R280 R282 R284:R286 R50:R51 R214 R2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Q20 Q23:Q24 Q26:Q27 Q29 Q32 Q34:Q35 Q39:Q41 Q44 Q47:Q48 Q288:Q294 Q55:Q57 Q59:Q61 Q63 Q65:Q67 Q69:Q70 Q72 Q74 Q76 Q80 Q83 Q85 Q87 Q89 Q92 Q94:Q95 Q97 Q99 Q102 Q105 Q107 Q109 Q111 Q113 Q115 Q117 Q119 Q121:Q122 Q124 Q126:Q127 Q129 Q131 Q133 Q136 Q138:Q139 Q141 Q143:Q144 Q146 Q148:Q149 Q151 Q153:Q156 Q159:Q160 Q163 Q165 Q168 Q171:Q172 Q175 Q177 Q179 Q182 Q185 Q188 Q190 Q192:Q193 Q196 Q199:Q200 Q202 Q204 Q207 Q209:Q210 Q212 Q53 Q218:Q221 Q225 Q227 Q229 Q231 Q233:Q234 Q237 Q239 Q241:Q249 Q251 Q253:Q255 Q257 Q259:Q262 Q264:Q274 Q276 Q278 Q280 Q282 Q284:Q286 Q50:Q51 Q214 Q2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M20 M23:M24 M26:M27 M29 M32 M34:M35 M39:M41 M44 M47:M48 M288:M294 M55:M57 M59:M61 M63 M65:M67 M69:M70 M72 M74 M76 M80 M83 M85 M87 M89 M92 M94:M95 M97 M99 M102 M105 M107 M109 M111 M113 M115 M117 M119 M121:M122 M124 M126:M127 M129 M131 M133 M136 M138:M139 M141 M143:M144 M146 M148:M149 M151 M153:M156 M159:M160 M163 M165 M168 M171:M172 M175 M177 M179 M182 M185 M188 M190 M192:M193 M196 M199:M200 M202 M204 M207 M209:M210 M212 M53 M218:M221 M225 M227 M229 M231 M233:M234 M237 M239 M241:M249 M251 M253:M255 M257 M259:M262 M264:M274 M276 M278 M280 M282 M284:M286 M50:M51 M214 M21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F20 F23:F24 F26:F27 F29 F32 F34:F35 F39:F41 F44 F47:F48 F288:F294 F55:F57 F59:F61 F63 F65:F67 F69:F70 F72 F74 F76 F80 F83 F85 F87 F89 F92 F94:F95 F97 F99 F102 F105 F107 F109 F111 F113 F115 F117 F119 F121:F122 F124 F126:F127 F129 F131 F133 F136 F138:F139 F141 F143:F144 F146 F148:F149 F151 F153:F156 F159:F160 F163 F165 F168 F171:F172 F175 F177 F179 F182 F185 F188 F190 F192:F193 F196 F199:F200 F202 F204 F207 F209:F210 F212 F53 F218:F221 F225 F227 F229 F231 F233:F234 F237 F239 F241:F249 F251 F253:F255 F257 F259:F262 F264:F274 F276 F278 F280 F282 F284:F286 F50:F51 F214 F216">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formula1>"INR"</formula1>
    </dataValidation>
    <dataValidation allowBlank="1" showInputMessage="1" showErrorMessage="1" promptTitle="Itemcode/Make" prompt="Please enter text" sqref="C14:C294">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90" t="s">
        <v>48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2023-08-16T07:42:57Z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