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<sst xmlns="http://schemas.openxmlformats.org/spreadsheetml/2006/main" count="488" uniqueCount="173">
  <si>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</si>
  <si>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</si>
  <si>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</si>
  <si>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</si>
  <si>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</si>
  <si>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</si>
  <si>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</si>
  <si>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</si>
  <si>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</si>
  <si>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</si>
  <si>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</si>
  <si>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</si>
  <si>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</si>
  <si>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</si>
  <si>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</si>
  <si>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</si>
  <si>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</si>
  <si>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</si>
  <si>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</si>
  <si>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</si>
  <si>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</si>
  <si>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</si>
  <si>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</si>
  <si>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</si>
  <si>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</si>
  <si>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</si>
  <si>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</si>
  <si>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</si>
  <si>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</si>
  <si>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</si>
  <si>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</si>
  <si>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</si>
  <si>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</si>
  <si>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</si>
  <si>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</si>
  <si>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</si>
  <si>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</si>
  <si>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</si>
  <si>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</si>
  <si>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</si>
  <si>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</si>
  <si>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</si>
  <si>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</si>
  <si>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</si>
  <si>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</si>
  <si>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</si>
  <si>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</si>
  <si>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</si>
  <si>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</si>
  <si>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item no.1</t>
  </si>
  <si>
    <t>Tender Inviting Authority: DOIP, IIT Kanpur</t>
  </si>
  <si>
    <t>EARTH WORK</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</si>
  <si>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</si>
  <si>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</si>
  <si>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</si>
  <si>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</si>
  <si>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Providing and fixing glass strips in joints of terrazo/ cement concrete floors.</t>
  </si>
  <si>
    <t>40 mm wide and 4 mm thick</t>
  </si>
  <si>
    <t>metre</t>
  </si>
  <si>
    <t>CEMENT CONCRETE (CAST IN SITU)</t>
  </si>
  <si>
    <t>MASONRY WORK</t>
  </si>
  <si>
    <t>Brick work with common burnt clay F.P.S. (non modular) bricks of class designation 7.5 in foundation and plinth in:</t>
  </si>
  <si>
    <t>Cement mortar 1:6 (1 cement : 6 coarse sand)</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</si>
  <si>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</si>
  <si>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</si>
  <si>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</si>
  <si>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ROOFING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</si>
  <si>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</si>
  <si>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</si>
  <si>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</si>
  <si>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</si>
  <si>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</si>
  <si>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each</t>
  </si>
  <si>
    <t>kg</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</si>
  <si>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</si>
  <si>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</si>
  <si>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</si>
  <si>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</si>
  <si>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</si>
  <si>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</si>
  <si>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</si>
  <si>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</si>
  <si>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</si>
  <si>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</si>
  <si>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</si>
  <si>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</si>
  <si>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</si>
  <si>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</si>
  <si>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</si>
  <si>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</si>
  <si>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</si>
  <si>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</si>
  <si>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</si>
  <si>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</si>
  <si>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</si>
  <si>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</si>
  <si>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</si>
  <si>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</si>
  <si>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</si>
  <si>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</si>
  <si>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</si>
  <si>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</si>
  <si>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</si>
  <si>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</si>
  <si>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</si>
  <si>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</si>
  <si>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</si>
  <si>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</si>
  <si>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</si>
  <si>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</si>
  <si>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</si>
  <si>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</si>
  <si>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</si>
  <si>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</si>
  <si>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Dismantling and Demolishing</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</si>
  <si>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</si>
  <si>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</si>
  <si>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</si>
  <si>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</si>
  <si>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</si>
  <si>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</si>
  <si>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</si>
  <si>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</si>
  <si>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</si>
  <si>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</si>
  <si>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</si>
  <si>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 V. C. WORK</t>
  </si>
  <si>
    <t>Providing and fixing ISI marked oxidised M.S. sliding door bolts with nuts and screws etc. complete :</t>
  </si>
  <si>
    <t>300x16 mm</t>
  </si>
  <si>
    <t>Providing and fixing ISI marked oxidised M.S. handles conforming to IS:4992 with necessary screws etc. complete :</t>
  </si>
  <si>
    <t>125 mm</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</si>
  <si>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</si>
  <si>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</si>
  <si>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Cement plaster skirting up to 30 cm height, with cement mortar 1:3 (1 cement : 3 coarse sand), finished with a floating coat of neat cement.</t>
  </si>
  <si>
    <t>18 mm thick</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</si>
  <si>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</si>
  <si>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</si>
  <si>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2 mm thick flat</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</si>
  <si>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</si>
  <si>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</si>
  <si>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</si>
  <si>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</si>
  <si>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Demolishing cement concrete manually/ by mechanical means including disposal of material within 50 metres lead as per direction of Engineer - in - charge.</t>
  </si>
  <si>
    <t>Nominal concrete 1:3:6 or richer mix (i/c equivalent design mix)</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</si>
  <si>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</si>
  <si>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</si>
  <si>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</si>
  <si>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</si>
  <si>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</si>
  <si>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</si>
  <si>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Sub-Total</t>
  </si>
  <si>
    <t>MINOR CIVIL MAINTENANCE WORK:</t>
  </si>
  <si>
    <t xml:space="preserve">"Providing and laying in position cement concrete of specified grade excluding the cost of centering and shuttering - All work up to plinth level. 
1:5:10 (1 cement : 5 fine sand : 10 graded Brick aggregate 40 mm nominal size).    
"
</t>
  </si>
  <si>
    <t>Name of Work: Construction of temporary store room in front of Structure Lab, IIT Kanpur</t>
  </si>
  <si>
    <t>NIT No: Civil/30/04/2024-2</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</si>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</sst>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4" fillId="0" borderId="0" xfId="58" applyNumberFormat="1" applyFont="1" applyFill="1" applyAlignment="1">
      <alignment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76"/>
  <sheetViews>
    <sheetView showGridLines="0" zoomScale="82" zoomScaleNormal="82" zoomScalePageLayoutView="0" workbookViewId="0" topLeftCell="A1">
      <selection activeCell="B18" sqref="B18"/>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50</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153</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154</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40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51</v>
      </c>
      <c r="C13" s="50" t="s">
        <v>49</v>
      </c>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2"/>
      <c r="IA13" s="17">
        <v>1</v>
      </c>
      <c r="IB13" s="17" t="s">
        <v>51</v>
      </c>
      <c r="IC13" s="17" t="s">
        <v>49</v>
      </c>
      <c r="IE13" s="18"/>
      <c r="IF13" s="18"/>
      <c r="IG13" s="18"/>
      <c r="IH13" s="18"/>
      <c r="II13" s="18"/>
    </row>
    <row r="14" spans="1:243" s="17" customFormat="1" ht="76.5">
      <c r="A14" s="48">
        <v>2</v>
      </c>
      <c r="B14" s="49" t="s">
        <v>115</v>
      </c>
      <c r="C14" s="50" t="s">
        <v>43</v>
      </c>
      <c r="D14" s="60"/>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2"/>
      <c r="IA14" s="17">
        <v>2</v>
      </c>
      <c r="IB14" s="17" t="s">
        <v>115</v>
      </c>
      <c r="IC14" s="17" t="s">
        <v>43</v>
      </c>
      <c r="IE14" s="18"/>
      <c r="IF14" s="18"/>
      <c r="IG14" s="18"/>
      <c r="IH14" s="18"/>
      <c r="II14" s="18"/>
    </row>
    <row r="15" spans="1:243" s="17" customFormat="1" ht="26.25" customHeight="1">
      <c r="A15" s="48">
        <v>3</v>
      </c>
      <c r="B15" s="49" t="s">
        <v>116</v>
      </c>
      <c r="C15" s="50" t="s">
        <v>44</v>
      </c>
      <c r="D15" s="51">
        <v>3</v>
      </c>
      <c r="E15" s="51" t="s">
        <v>48</v>
      </c>
      <c r="F15" s="51">
        <v>251.51</v>
      </c>
      <c r="G15" s="52"/>
      <c r="H15" s="52"/>
      <c r="I15" s="53" t="s">
        <v>34</v>
      </c>
      <c r="J15" s="54">
        <f>IF(I15="Less(-)",-1,1)</f>
        <v>1</v>
      </c>
      <c r="K15" s="52" t="s">
        <v>35</v>
      </c>
      <c r="L15" s="52" t="s">
        <v>4</v>
      </c>
      <c r="M15" s="55"/>
      <c r="N15" s="52"/>
      <c r="O15" s="52"/>
      <c r="P15" s="56"/>
      <c r="Q15" s="52"/>
      <c r="R15" s="52"/>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3">
        <f>ROUND(total_amount_ba($B$2,$D$2,D15,F15,J15,K15,M15),0)</f>
        <v>755</v>
      </c>
      <c r="BB15" s="57">
        <f>BA15+SUM(N15:AZ15)</f>
        <v>755</v>
      </c>
      <c r="BC15" s="58" t="str">
        <f>SpellNumber(L15,BB15)</f>
        <v>INR  Seven Hundred &amp; Fifty Five  Only</v>
      </c>
      <c r="IA15" s="17">
        <v>3</v>
      </c>
      <c r="IB15" s="17" t="s">
        <v>116</v>
      </c>
      <c r="IC15" s="17" t="s">
        <v>44</v>
      </c>
      <c r="ID15" s="17">
        <v>3</v>
      </c>
      <c r="IE15" s="18" t="s">
        <v>48</v>
      </c>
      <c r="IF15" s="18"/>
      <c r="IG15" s="18"/>
      <c r="IH15" s="18"/>
      <c r="II15" s="18"/>
    </row>
    <row r="16" spans="1:243" s="17" customFormat="1" ht="51">
      <c r="A16" s="48">
        <v>4</v>
      </c>
      <c r="B16" s="49" t="s">
        <v>117</v>
      </c>
      <c r="C16" s="50" t="s">
        <v>74</v>
      </c>
      <c r="D16" s="51">
        <v>3</v>
      </c>
      <c r="E16" s="51" t="s">
        <v>48</v>
      </c>
      <c r="F16" s="51">
        <v>222.67</v>
      </c>
      <c r="G16" s="52"/>
      <c r="H16" s="52"/>
      <c r="I16" s="53" t="s">
        <v>34</v>
      </c>
      <c r="J16" s="54">
        <f aca="true" t="shared" si="0" ref="J16:J73">IF(I16="Less(-)",-1,1)</f>
        <v>1</v>
      </c>
      <c r="K16" s="52" t="s">
        <v>35</v>
      </c>
      <c r="L16" s="52" t="s">
        <v>4</v>
      </c>
      <c r="M16" s="55"/>
      <c r="N16" s="52"/>
      <c r="O16" s="52"/>
      <c r="P16" s="56"/>
      <c r="Q16" s="52"/>
      <c r="R16" s="52"/>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f aca="true" t="shared" si="1" ref="BA16:BA73">ROUND(total_amount_ba($B$2,$D$2,D16,F16,J16,K16,M16),0)</f>
        <v>668</v>
      </c>
      <c r="BB16" s="57">
        <f aca="true" t="shared" si="2" ref="BB16:BB73">BA16+SUM(N16:AZ16)</f>
        <v>668</v>
      </c>
      <c r="BC16" s="58" t="str">
        <f aca="true" t="shared" si="3" ref="BC16:BC73">SpellNumber(L16,BB16)</f>
        <v>INR  Six Hundred &amp; Sixty Eight  Only</v>
      </c>
      <c r="IA16" s="17">
        <v>4</v>
      </c>
      <c r="IB16" s="17" t="s">
        <v>117</v>
      </c>
      <c r="IC16" s="17" t="s">
        <v>74</v>
      </c>
      <c r="ID16" s="17">
        <v>3</v>
      </c>
      <c r="IE16" s="18" t="s">
        <v>48</v>
      </c>
      <c r="IF16" s="18"/>
      <c r="IG16" s="18"/>
      <c r="IH16" s="18"/>
      <c r="II16" s="18"/>
    </row>
    <row r="17" spans="1:243" s="17" customFormat="1" ht="27.75" customHeight="1">
      <c r="A17" s="48">
        <v>5</v>
      </c>
      <c r="B17" s="49" t="s">
        <v>59</v>
      </c>
      <c r="C17" s="50" t="s">
        <v>75</v>
      </c>
      <c r="D17" s="60"/>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2"/>
      <c r="IA17" s="17">
        <v>5</v>
      </c>
      <c r="IB17" s="17" t="s">
        <v>59</v>
      </c>
      <c r="IC17" s="17" t="s">
        <v>75</v>
      </c>
      <c r="IE17" s="18"/>
      <c r="IF17" s="18"/>
      <c r="IG17" s="18"/>
      <c r="IH17" s="18"/>
      <c r="II17" s="18"/>
    </row>
    <row r="18" spans="1:243" s="17" customFormat="1" ht="89.25">
      <c r="A18" s="48">
        <v>6</v>
      </c>
      <c r="B18" s="49" t="s">
        <v>118</v>
      </c>
      <c r="C18" s="50" t="s">
        <v>76</v>
      </c>
      <c r="D18" s="60"/>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2"/>
      <c r="IA18" s="17">
        <v>6</v>
      </c>
      <c r="IB18" s="17" t="s">
        <v>118</v>
      </c>
      <c r="IC18" s="17" t="s">
        <v>76</v>
      </c>
      <c r="IE18" s="18"/>
      <c r="IF18" s="18"/>
      <c r="IG18" s="18"/>
      <c r="IH18" s="18"/>
      <c r="II18" s="18"/>
    </row>
    <row r="19" spans="1:243" s="17" customFormat="1" ht="38.25">
      <c r="A19" s="48">
        <v>7</v>
      </c>
      <c r="B19" s="49" t="s">
        <v>119</v>
      </c>
      <c r="C19" s="50" t="s">
        <v>77</v>
      </c>
      <c r="D19" s="51">
        <v>0.42</v>
      </c>
      <c r="E19" s="51" t="s">
        <v>48</v>
      </c>
      <c r="F19" s="51">
        <v>8587.24</v>
      </c>
      <c r="G19" s="52"/>
      <c r="H19" s="52"/>
      <c r="I19" s="53" t="s">
        <v>34</v>
      </c>
      <c r="J19" s="54">
        <f t="shared" si="0"/>
        <v>1</v>
      </c>
      <c r="K19" s="52" t="s">
        <v>35</v>
      </c>
      <c r="L19" s="52" t="s">
        <v>4</v>
      </c>
      <c r="M19" s="55"/>
      <c r="N19" s="52"/>
      <c r="O19" s="52"/>
      <c r="P19" s="56"/>
      <c r="Q19" s="52"/>
      <c r="R19" s="52"/>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3">
        <f t="shared" si="1"/>
        <v>3607</v>
      </c>
      <c r="BB19" s="57">
        <f t="shared" si="2"/>
        <v>3607</v>
      </c>
      <c r="BC19" s="58" t="str">
        <f t="shared" si="3"/>
        <v>INR  Three Thousand Six Hundred &amp; Seven  Only</v>
      </c>
      <c r="IA19" s="17">
        <v>7</v>
      </c>
      <c r="IB19" s="17" t="s">
        <v>119</v>
      </c>
      <c r="IC19" s="17" t="s">
        <v>77</v>
      </c>
      <c r="ID19" s="17">
        <v>0.42</v>
      </c>
      <c r="IE19" s="18" t="s">
        <v>48</v>
      </c>
      <c r="IF19" s="18"/>
      <c r="IG19" s="18"/>
      <c r="IH19" s="18"/>
      <c r="II19" s="18"/>
    </row>
    <row r="20" spans="1:243" s="17" customFormat="1" ht="51">
      <c r="A20" s="48">
        <v>8</v>
      </c>
      <c r="B20" s="49" t="s">
        <v>120</v>
      </c>
      <c r="C20" s="50" t="s">
        <v>78</v>
      </c>
      <c r="D20" s="51">
        <v>3</v>
      </c>
      <c r="E20" s="51" t="s">
        <v>46</v>
      </c>
      <c r="F20" s="51">
        <v>325.16</v>
      </c>
      <c r="G20" s="52"/>
      <c r="H20" s="52"/>
      <c r="I20" s="53" t="s">
        <v>34</v>
      </c>
      <c r="J20" s="54">
        <f t="shared" si="0"/>
        <v>1</v>
      </c>
      <c r="K20" s="52" t="s">
        <v>35</v>
      </c>
      <c r="L20" s="52" t="s">
        <v>4</v>
      </c>
      <c r="M20" s="55"/>
      <c r="N20" s="52"/>
      <c r="O20" s="52"/>
      <c r="P20" s="56"/>
      <c r="Q20" s="52"/>
      <c r="R20" s="52"/>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f t="shared" si="1"/>
        <v>975</v>
      </c>
      <c r="BB20" s="57">
        <f t="shared" si="2"/>
        <v>975</v>
      </c>
      <c r="BC20" s="58" t="str">
        <f t="shared" si="3"/>
        <v>INR  Nine Hundred &amp; Seventy Five  Only</v>
      </c>
      <c r="IA20" s="17">
        <v>8</v>
      </c>
      <c r="IB20" s="17" t="s">
        <v>120</v>
      </c>
      <c r="IC20" s="17" t="s">
        <v>78</v>
      </c>
      <c r="ID20" s="17">
        <v>3</v>
      </c>
      <c r="IE20" s="18" t="s">
        <v>46</v>
      </c>
      <c r="IF20" s="18"/>
      <c r="IG20" s="18"/>
      <c r="IH20" s="18"/>
      <c r="II20" s="18"/>
    </row>
    <row r="21" spans="1:243" s="17" customFormat="1" ht="63.75" customHeight="1">
      <c r="A21" s="48">
        <v>9</v>
      </c>
      <c r="B21" s="49" t="s">
        <v>121</v>
      </c>
      <c r="C21" s="50" t="s">
        <v>79</v>
      </c>
      <c r="D21" s="51">
        <v>3</v>
      </c>
      <c r="E21" s="51" t="s">
        <v>46</v>
      </c>
      <c r="F21" s="51">
        <v>99.82</v>
      </c>
      <c r="G21" s="52"/>
      <c r="H21" s="52"/>
      <c r="I21" s="53" t="s">
        <v>34</v>
      </c>
      <c r="J21" s="54">
        <f t="shared" si="0"/>
        <v>1</v>
      </c>
      <c r="K21" s="52" t="s">
        <v>35</v>
      </c>
      <c r="L21" s="52" t="s">
        <v>4</v>
      </c>
      <c r="M21" s="55"/>
      <c r="N21" s="52"/>
      <c r="O21" s="52"/>
      <c r="P21" s="56"/>
      <c r="Q21" s="52"/>
      <c r="R21" s="52"/>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3">
        <f t="shared" si="1"/>
        <v>299</v>
      </c>
      <c r="BB21" s="57">
        <f t="shared" si="2"/>
        <v>299</v>
      </c>
      <c r="BC21" s="58" t="str">
        <f t="shared" si="3"/>
        <v>INR  Two Hundred &amp; Ninety Nine  Only</v>
      </c>
      <c r="IA21" s="17">
        <v>9</v>
      </c>
      <c r="IB21" s="17" t="s">
        <v>121</v>
      </c>
      <c r="IC21" s="17" t="s">
        <v>79</v>
      </c>
      <c r="ID21" s="17">
        <v>3</v>
      </c>
      <c r="IE21" s="18" t="s">
        <v>46</v>
      </c>
      <c r="IF21" s="18"/>
      <c r="IG21" s="18"/>
      <c r="IH21" s="18"/>
      <c r="II21" s="18"/>
    </row>
    <row r="22" spans="1:243" s="17" customFormat="1" ht="89.25">
      <c r="A22" s="48">
        <v>10</v>
      </c>
      <c r="B22" s="49" t="s">
        <v>122</v>
      </c>
      <c r="C22" s="50" t="s">
        <v>80</v>
      </c>
      <c r="D22" s="51">
        <v>7</v>
      </c>
      <c r="E22" s="51" t="s">
        <v>46</v>
      </c>
      <c r="F22" s="51">
        <v>597.68</v>
      </c>
      <c r="G22" s="52"/>
      <c r="H22" s="52"/>
      <c r="I22" s="53" t="s">
        <v>34</v>
      </c>
      <c r="J22" s="54">
        <f t="shared" si="0"/>
        <v>1</v>
      </c>
      <c r="K22" s="52" t="s">
        <v>35</v>
      </c>
      <c r="L22" s="52" t="s">
        <v>4</v>
      </c>
      <c r="M22" s="55"/>
      <c r="N22" s="52"/>
      <c r="O22" s="52"/>
      <c r="P22" s="56"/>
      <c r="Q22" s="52"/>
      <c r="R22" s="52"/>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3">
        <f t="shared" si="1"/>
        <v>4184</v>
      </c>
      <c r="BB22" s="57">
        <f t="shared" si="2"/>
        <v>4184</v>
      </c>
      <c r="BC22" s="58" t="str">
        <f t="shared" si="3"/>
        <v>INR  Four Thousand One Hundred &amp; Eighty Four  Only</v>
      </c>
      <c r="IA22" s="17">
        <v>10</v>
      </c>
      <c r="IB22" s="17" t="s">
        <v>122</v>
      </c>
      <c r="IC22" s="17" t="s">
        <v>80</v>
      </c>
      <c r="ID22" s="17">
        <v>7</v>
      </c>
      <c r="IE22" s="18" t="s">
        <v>46</v>
      </c>
      <c r="IF22" s="18"/>
      <c r="IG22" s="18"/>
      <c r="IH22" s="18"/>
      <c r="II22" s="18"/>
    </row>
    <row r="23" spans="1:243" s="17" customFormat="1" ht="14.25">
      <c r="A23" s="48">
        <v>11</v>
      </c>
      <c r="B23" s="49" t="s">
        <v>60</v>
      </c>
      <c r="C23" s="50" t="s">
        <v>81</v>
      </c>
      <c r="D23" s="60"/>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2"/>
      <c r="IA23" s="17">
        <v>11</v>
      </c>
      <c r="IB23" s="17" t="s">
        <v>60</v>
      </c>
      <c r="IC23" s="17" t="s">
        <v>81</v>
      </c>
      <c r="IE23" s="18"/>
      <c r="IF23" s="18"/>
      <c r="IG23" s="18"/>
      <c r="IH23" s="18"/>
      <c r="II23" s="18"/>
    </row>
    <row r="24" spans="1:243" s="17" customFormat="1" ht="25.5">
      <c r="A24" s="48">
        <v>12</v>
      </c>
      <c r="B24" s="49" t="s">
        <v>61</v>
      </c>
      <c r="C24" s="50" t="s">
        <v>82</v>
      </c>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2"/>
      <c r="IA24" s="17">
        <v>12</v>
      </c>
      <c r="IB24" s="17" t="s">
        <v>61</v>
      </c>
      <c r="IC24" s="17" t="s">
        <v>82</v>
      </c>
      <c r="IE24" s="18"/>
      <c r="IF24" s="18"/>
      <c r="IG24" s="18"/>
      <c r="IH24" s="18"/>
      <c r="II24" s="18"/>
    </row>
    <row r="25" spans="1:243" s="17" customFormat="1" ht="25.5">
      <c r="A25" s="48">
        <v>13</v>
      </c>
      <c r="B25" s="49" t="s">
        <v>62</v>
      </c>
      <c r="C25" s="50" t="s">
        <v>83</v>
      </c>
      <c r="D25" s="51">
        <v>2.15</v>
      </c>
      <c r="E25" s="51" t="s">
        <v>48</v>
      </c>
      <c r="F25" s="51">
        <v>5838.01</v>
      </c>
      <c r="G25" s="52"/>
      <c r="H25" s="52"/>
      <c r="I25" s="53" t="s">
        <v>34</v>
      </c>
      <c r="J25" s="54">
        <f t="shared" si="0"/>
        <v>1</v>
      </c>
      <c r="K25" s="52" t="s">
        <v>35</v>
      </c>
      <c r="L25" s="52" t="s">
        <v>4</v>
      </c>
      <c r="M25" s="55"/>
      <c r="N25" s="52"/>
      <c r="O25" s="52"/>
      <c r="P25" s="56"/>
      <c r="Q25" s="52"/>
      <c r="R25" s="52"/>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f t="shared" si="1"/>
        <v>12552</v>
      </c>
      <c r="BB25" s="57">
        <f t="shared" si="2"/>
        <v>12552</v>
      </c>
      <c r="BC25" s="58" t="str">
        <f t="shared" si="3"/>
        <v>INR  Twelve Thousand Five Hundred &amp; Fifty Two  Only</v>
      </c>
      <c r="IA25" s="17">
        <v>13</v>
      </c>
      <c r="IB25" s="17" t="s">
        <v>62</v>
      </c>
      <c r="IC25" s="17" t="s">
        <v>83</v>
      </c>
      <c r="ID25" s="17">
        <v>2.15</v>
      </c>
      <c r="IE25" s="18" t="s">
        <v>48</v>
      </c>
      <c r="IF25" s="18"/>
      <c r="IG25" s="18"/>
      <c r="IH25" s="18"/>
      <c r="II25" s="18"/>
    </row>
    <row r="26" spans="1:243" s="17" customFormat="1" ht="69" customHeight="1">
      <c r="A26" s="48">
        <v>14</v>
      </c>
      <c r="B26" s="49" t="s">
        <v>123</v>
      </c>
      <c r="C26" s="50" t="s">
        <v>84</v>
      </c>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2"/>
      <c r="IA26" s="17">
        <v>14</v>
      </c>
      <c r="IB26" s="17" t="s">
        <v>123</v>
      </c>
      <c r="IC26" s="17" t="s">
        <v>84</v>
      </c>
      <c r="IE26" s="18"/>
      <c r="IF26" s="18"/>
      <c r="IG26" s="18"/>
      <c r="IH26" s="18"/>
      <c r="II26" s="18"/>
    </row>
    <row r="27" spans="1:243" s="17" customFormat="1" ht="25.5">
      <c r="A27" s="48">
        <v>15</v>
      </c>
      <c r="B27" s="49" t="s">
        <v>124</v>
      </c>
      <c r="C27" s="50" t="s">
        <v>85</v>
      </c>
      <c r="D27" s="51">
        <v>3.09</v>
      </c>
      <c r="E27" s="51" t="s">
        <v>48</v>
      </c>
      <c r="F27" s="51">
        <v>7510.7</v>
      </c>
      <c r="G27" s="52"/>
      <c r="H27" s="52"/>
      <c r="I27" s="53" t="s">
        <v>34</v>
      </c>
      <c r="J27" s="54">
        <f t="shared" si="0"/>
        <v>1</v>
      </c>
      <c r="K27" s="52" t="s">
        <v>35</v>
      </c>
      <c r="L27" s="52" t="s">
        <v>4</v>
      </c>
      <c r="M27" s="55"/>
      <c r="N27" s="52"/>
      <c r="O27" s="52"/>
      <c r="P27" s="56"/>
      <c r="Q27" s="52"/>
      <c r="R27" s="52"/>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f t="shared" si="1"/>
        <v>23208</v>
      </c>
      <c r="BB27" s="57">
        <f t="shared" si="2"/>
        <v>23208</v>
      </c>
      <c r="BC27" s="58" t="str">
        <f t="shared" si="3"/>
        <v>INR  Twenty Three Thousand Two Hundred &amp; Eight  Only</v>
      </c>
      <c r="IA27" s="17">
        <v>15</v>
      </c>
      <c r="IB27" s="17" t="s">
        <v>124</v>
      </c>
      <c r="IC27" s="17" t="s">
        <v>85</v>
      </c>
      <c r="ID27" s="17">
        <v>3.09</v>
      </c>
      <c r="IE27" s="18" t="s">
        <v>48</v>
      </c>
      <c r="IF27" s="18"/>
      <c r="IG27" s="18"/>
      <c r="IH27" s="18"/>
      <c r="II27" s="18"/>
    </row>
    <row r="28" spans="1:243" s="17" customFormat="1" ht="51">
      <c r="A28" s="48">
        <v>16</v>
      </c>
      <c r="B28" s="49" t="s">
        <v>125</v>
      </c>
      <c r="C28" s="50" t="s">
        <v>86</v>
      </c>
      <c r="D28" s="51">
        <v>14</v>
      </c>
      <c r="E28" s="51" t="s">
        <v>58</v>
      </c>
      <c r="F28" s="51">
        <v>48.93</v>
      </c>
      <c r="G28" s="52"/>
      <c r="H28" s="52"/>
      <c r="I28" s="53" t="s">
        <v>34</v>
      </c>
      <c r="J28" s="54">
        <f t="shared" si="0"/>
        <v>1</v>
      </c>
      <c r="K28" s="52" t="s">
        <v>35</v>
      </c>
      <c r="L28" s="52" t="s">
        <v>4</v>
      </c>
      <c r="M28" s="55"/>
      <c r="N28" s="52"/>
      <c r="O28" s="52"/>
      <c r="P28" s="56"/>
      <c r="Q28" s="52"/>
      <c r="R28" s="52"/>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f t="shared" si="1"/>
        <v>685</v>
      </c>
      <c r="BB28" s="57">
        <f t="shared" si="2"/>
        <v>685</v>
      </c>
      <c r="BC28" s="58" t="str">
        <f t="shared" si="3"/>
        <v>INR  Six Hundred &amp; Eighty Five  Only</v>
      </c>
      <c r="IA28" s="17">
        <v>16</v>
      </c>
      <c r="IB28" s="17" t="s">
        <v>125</v>
      </c>
      <c r="IC28" s="17" t="s">
        <v>86</v>
      </c>
      <c r="ID28" s="17">
        <v>14</v>
      </c>
      <c r="IE28" s="18" t="s">
        <v>58</v>
      </c>
      <c r="IF28" s="18"/>
      <c r="IG28" s="18"/>
      <c r="IH28" s="18"/>
      <c r="II28" s="18"/>
    </row>
    <row r="29" spans="1:243" s="17" customFormat="1" ht="14.25">
      <c r="A29" s="48">
        <v>17</v>
      </c>
      <c r="B29" s="49" t="s">
        <v>126</v>
      </c>
      <c r="C29" s="50" t="s">
        <v>87</v>
      </c>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2"/>
      <c r="IA29" s="17">
        <v>17</v>
      </c>
      <c r="IB29" s="17" t="s">
        <v>126</v>
      </c>
      <c r="IC29" s="17" t="s">
        <v>87</v>
      </c>
      <c r="IE29" s="18"/>
      <c r="IF29" s="18"/>
      <c r="IG29" s="18"/>
      <c r="IH29" s="18"/>
      <c r="II29" s="18"/>
    </row>
    <row r="30" spans="1:243" s="17" customFormat="1" ht="25.5">
      <c r="A30" s="48">
        <v>18</v>
      </c>
      <c r="B30" s="49" t="s">
        <v>127</v>
      </c>
      <c r="C30" s="50" t="s">
        <v>88</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2"/>
      <c r="IA30" s="17">
        <v>18</v>
      </c>
      <c r="IB30" s="17" t="s">
        <v>127</v>
      </c>
      <c r="IC30" s="17" t="s">
        <v>88</v>
      </c>
      <c r="IE30" s="18"/>
      <c r="IF30" s="18"/>
      <c r="IG30" s="18"/>
      <c r="IH30" s="18"/>
      <c r="II30" s="18"/>
    </row>
    <row r="31" spans="1:243" s="17" customFormat="1" ht="14.25">
      <c r="A31" s="48">
        <v>19</v>
      </c>
      <c r="B31" s="49" t="s">
        <v>128</v>
      </c>
      <c r="C31" s="50" t="s">
        <v>89</v>
      </c>
      <c r="D31" s="51">
        <v>1</v>
      </c>
      <c r="E31" s="51" t="s">
        <v>72</v>
      </c>
      <c r="F31" s="51">
        <v>158.31</v>
      </c>
      <c r="G31" s="52"/>
      <c r="H31" s="52"/>
      <c r="I31" s="53" t="s">
        <v>34</v>
      </c>
      <c r="J31" s="54">
        <f t="shared" si="0"/>
        <v>1</v>
      </c>
      <c r="K31" s="52" t="s">
        <v>35</v>
      </c>
      <c r="L31" s="52" t="s">
        <v>4</v>
      </c>
      <c r="M31" s="55"/>
      <c r="N31" s="52"/>
      <c r="O31" s="52"/>
      <c r="P31" s="56"/>
      <c r="Q31" s="52"/>
      <c r="R31" s="52"/>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f t="shared" si="1"/>
        <v>158</v>
      </c>
      <c r="BB31" s="57">
        <f t="shared" si="2"/>
        <v>158</v>
      </c>
      <c r="BC31" s="58" t="str">
        <f t="shared" si="3"/>
        <v>INR  One Hundred &amp; Fifty Eight  Only</v>
      </c>
      <c r="IA31" s="17">
        <v>19</v>
      </c>
      <c r="IB31" s="17" t="s">
        <v>128</v>
      </c>
      <c r="IC31" s="17" t="s">
        <v>89</v>
      </c>
      <c r="ID31" s="17">
        <v>1</v>
      </c>
      <c r="IE31" s="18" t="s">
        <v>72</v>
      </c>
      <c r="IF31" s="18"/>
      <c r="IG31" s="18"/>
      <c r="IH31" s="18"/>
      <c r="II31" s="18"/>
    </row>
    <row r="32" spans="1:243" s="17" customFormat="1" ht="25.5">
      <c r="A32" s="48">
        <v>20</v>
      </c>
      <c r="B32" s="49" t="s">
        <v>129</v>
      </c>
      <c r="C32" s="50" t="s">
        <v>90</v>
      </c>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2"/>
      <c r="IA32" s="17">
        <v>20</v>
      </c>
      <c r="IB32" s="17" t="s">
        <v>129</v>
      </c>
      <c r="IC32" s="17" t="s">
        <v>90</v>
      </c>
      <c r="IE32" s="18"/>
      <c r="IF32" s="18"/>
      <c r="IG32" s="18"/>
      <c r="IH32" s="18"/>
      <c r="II32" s="18"/>
    </row>
    <row r="33" spans="1:243" s="17" customFormat="1" ht="14.25">
      <c r="A33" s="48">
        <v>21</v>
      </c>
      <c r="B33" s="49" t="s">
        <v>130</v>
      </c>
      <c r="C33" s="50" t="s">
        <v>91</v>
      </c>
      <c r="D33" s="51">
        <v>4</v>
      </c>
      <c r="E33" s="51" t="s">
        <v>72</v>
      </c>
      <c r="F33" s="51">
        <v>30.86</v>
      </c>
      <c r="G33" s="52"/>
      <c r="H33" s="52"/>
      <c r="I33" s="53" t="s">
        <v>34</v>
      </c>
      <c r="J33" s="54">
        <f t="shared" si="0"/>
        <v>1</v>
      </c>
      <c r="K33" s="52" t="s">
        <v>35</v>
      </c>
      <c r="L33" s="52" t="s">
        <v>4</v>
      </c>
      <c r="M33" s="55"/>
      <c r="N33" s="52"/>
      <c r="O33" s="52"/>
      <c r="P33" s="56"/>
      <c r="Q33" s="52"/>
      <c r="R33" s="52"/>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3">
        <f t="shared" si="1"/>
        <v>123</v>
      </c>
      <c r="BB33" s="57">
        <f t="shared" si="2"/>
        <v>123</v>
      </c>
      <c r="BC33" s="58" t="str">
        <f t="shared" si="3"/>
        <v>INR  One Hundred &amp; Twenty Three  Only</v>
      </c>
      <c r="IA33" s="17">
        <v>21</v>
      </c>
      <c r="IB33" s="17" t="s">
        <v>130</v>
      </c>
      <c r="IC33" s="17" t="s">
        <v>91</v>
      </c>
      <c r="ID33" s="17">
        <v>4</v>
      </c>
      <c r="IE33" s="18" t="s">
        <v>72</v>
      </c>
      <c r="IF33" s="18"/>
      <c r="IG33" s="18"/>
      <c r="IH33" s="18"/>
      <c r="II33" s="18"/>
    </row>
    <row r="34" spans="1:243" s="17" customFormat="1" ht="14.25">
      <c r="A34" s="48">
        <v>22</v>
      </c>
      <c r="B34" s="49" t="s">
        <v>63</v>
      </c>
      <c r="C34" s="50" t="s">
        <v>92</v>
      </c>
      <c r="D34" s="60"/>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2"/>
      <c r="IA34" s="17">
        <v>22</v>
      </c>
      <c r="IB34" s="17" t="s">
        <v>63</v>
      </c>
      <c r="IC34" s="17" t="s">
        <v>92</v>
      </c>
      <c r="IE34" s="18"/>
      <c r="IF34" s="18"/>
      <c r="IG34" s="18"/>
      <c r="IH34" s="18"/>
      <c r="II34" s="18"/>
    </row>
    <row r="35" spans="1:243" s="17" customFormat="1" ht="51">
      <c r="A35" s="48">
        <v>23</v>
      </c>
      <c r="B35" s="49" t="s">
        <v>131</v>
      </c>
      <c r="C35" s="50" t="s">
        <v>93</v>
      </c>
      <c r="D35" s="60"/>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2"/>
      <c r="IA35" s="17">
        <v>23</v>
      </c>
      <c r="IB35" s="17" t="s">
        <v>131</v>
      </c>
      <c r="IC35" s="17" t="s">
        <v>93</v>
      </c>
      <c r="IE35" s="18"/>
      <c r="IF35" s="18"/>
      <c r="IG35" s="18"/>
      <c r="IH35" s="18"/>
      <c r="II35" s="18"/>
    </row>
    <row r="36" spans="1:243" s="17" customFormat="1" ht="38.25">
      <c r="A36" s="48">
        <v>24</v>
      </c>
      <c r="B36" s="49" t="s">
        <v>132</v>
      </c>
      <c r="C36" s="50" t="s">
        <v>94</v>
      </c>
      <c r="D36" s="51">
        <v>27</v>
      </c>
      <c r="E36" s="51" t="s">
        <v>73</v>
      </c>
      <c r="F36" s="51">
        <v>100.53</v>
      </c>
      <c r="G36" s="52"/>
      <c r="H36" s="52"/>
      <c r="I36" s="53" t="s">
        <v>34</v>
      </c>
      <c r="J36" s="54">
        <f t="shared" si="0"/>
        <v>1</v>
      </c>
      <c r="K36" s="52" t="s">
        <v>35</v>
      </c>
      <c r="L36" s="52" t="s">
        <v>4</v>
      </c>
      <c r="M36" s="55"/>
      <c r="N36" s="52"/>
      <c r="O36" s="52"/>
      <c r="P36" s="56"/>
      <c r="Q36" s="52"/>
      <c r="R36" s="52"/>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3">
        <f t="shared" si="1"/>
        <v>2714</v>
      </c>
      <c r="BB36" s="57">
        <f t="shared" si="2"/>
        <v>2714</v>
      </c>
      <c r="BC36" s="58" t="str">
        <f t="shared" si="3"/>
        <v>INR  Two Thousand Seven Hundred &amp; Fourteen  Only</v>
      </c>
      <c r="IA36" s="17">
        <v>24</v>
      </c>
      <c r="IB36" s="17" t="s">
        <v>132</v>
      </c>
      <c r="IC36" s="17" t="s">
        <v>94</v>
      </c>
      <c r="ID36" s="17">
        <v>27</v>
      </c>
      <c r="IE36" s="18" t="s">
        <v>73</v>
      </c>
      <c r="IF36" s="18"/>
      <c r="IG36" s="18"/>
      <c r="IH36" s="18"/>
      <c r="II36" s="18"/>
    </row>
    <row r="37" spans="1:243" s="17" customFormat="1" ht="38.25">
      <c r="A37" s="48">
        <v>25</v>
      </c>
      <c r="B37" s="49" t="s">
        <v>64</v>
      </c>
      <c r="C37" s="50" t="s">
        <v>95</v>
      </c>
      <c r="D37" s="60"/>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2"/>
      <c r="IA37" s="17">
        <v>25</v>
      </c>
      <c r="IB37" s="17" t="s">
        <v>64</v>
      </c>
      <c r="IC37" s="17" t="s">
        <v>95</v>
      </c>
      <c r="IE37" s="18"/>
      <c r="IF37" s="18"/>
      <c r="IG37" s="18"/>
      <c r="IH37" s="18"/>
      <c r="II37" s="18"/>
    </row>
    <row r="38" spans="1:243" s="17" customFormat="1" ht="25.5">
      <c r="A38" s="48">
        <v>26</v>
      </c>
      <c r="B38" s="49" t="s">
        <v>65</v>
      </c>
      <c r="C38" s="50" t="s">
        <v>96</v>
      </c>
      <c r="D38" s="51">
        <v>722</v>
      </c>
      <c r="E38" s="51" t="s">
        <v>73</v>
      </c>
      <c r="F38" s="51">
        <v>124.77</v>
      </c>
      <c r="G38" s="52"/>
      <c r="H38" s="52"/>
      <c r="I38" s="53" t="s">
        <v>34</v>
      </c>
      <c r="J38" s="54">
        <f t="shared" si="0"/>
        <v>1</v>
      </c>
      <c r="K38" s="52" t="s">
        <v>35</v>
      </c>
      <c r="L38" s="52" t="s">
        <v>4</v>
      </c>
      <c r="M38" s="55"/>
      <c r="N38" s="52"/>
      <c r="O38" s="52"/>
      <c r="P38" s="56"/>
      <c r="Q38" s="52"/>
      <c r="R38" s="52"/>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f t="shared" si="1"/>
        <v>90084</v>
      </c>
      <c r="BB38" s="57">
        <f t="shared" si="2"/>
        <v>90084</v>
      </c>
      <c r="BC38" s="58" t="str">
        <f t="shared" si="3"/>
        <v>INR  Ninety Thousand  &amp;Eighty Four  Only</v>
      </c>
      <c r="IA38" s="17">
        <v>26</v>
      </c>
      <c r="IB38" s="17" t="s">
        <v>65</v>
      </c>
      <c r="IC38" s="17" t="s">
        <v>96</v>
      </c>
      <c r="ID38" s="17">
        <v>722</v>
      </c>
      <c r="IE38" s="18" t="s">
        <v>73</v>
      </c>
      <c r="IF38" s="18"/>
      <c r="IG38" s="18"/>
      <c r="IH38" s="18"/>
      <c r="II38" s="18"/>
    </row>
    <row r="39" spans="1:243" s="17" customFormat="1" ht="14.25">
      <c r="A39" s="48">
        <v>27</v>
      </c>
      <c r="B39" s="49" t="s">
        <v>52</v>
      </c>
      <c r="C39" s="50" t="s">
        <v>97</v>
      </c>
      <c r="D39" s="60"/>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2"/>
      <c r="IA39" s="17">
        <v>27</v>
      </c>
      <c r="IB39" s="17" t="s">
        <v>52</v>
      </c>
      <c r="IC39" s="17" t="s">
        <v>97</v>
      </c>
      <c r="IE39" s="18"/>
      <c r="IF39" s="18"/>
      <c r="IG39" s="18"/>
      <c r="IH39" s="18"/>
      <c r="II39" s="18"/>
    </row>
    <row r="40" spans="1:243" s="17" customFormat="1" ht="51">
      <c r="A40" s="48">
        <v>28</v>
      </c>
      <c r="B40" s="49" t="s">
        <v>53</v>
      </c>
      <c r="C40" s="50" t="s">
        <v>98</v>
      </c>
      <c r="D40" s="60"/>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2"/>
      <c r="IA40" s="17">
        <v>28</v>
      </c>
      <c r="IB40" s="17" t="s">
        <v>53</v>
      </c>
      <c r="IC40" s="17" t="s">
        <v>98</v>
      </c>
      <c r="IE40" s="18"/>
      <c r="IF40" s="18"/>
      <c r="IG40" s="18"/>
      <c r="IH40" s="18"/>
      <c r="II40" s="18"/>
    </row>
    <row r="41" spans="1:243" s="17" customFormat="1" ht="25.5">
      <c r="A41" s="48">
        <v>29</v>
      </c>
      <c r="B41" s="49" t="s">
        <v>54</v>
      </c>
      <c r="C41" s="50" t="s">
        <v>99</v>
      </c>
      <c r="D41" s="51">
        <v>9.5</v>
      </c>
      <c r="E41" s="51" t="s">
        <v>46</v>
      </c>
      <c r="F41" s="51">
        <v>477.86</v>
      </c>
      <c r="G41" s="52"/>
      <c r="H41" s="52"/>
      <c r="I41" s="53" t="s">
        <v>34</v>
      </c>
      <c r="J41" s="54">
        <f t="shared" si="0"/>
        <v>1</v>
      </c>
      <c r="K41" s="52" t="s">
        <v>35</v>
      </c>
      <c r="L41" s="52" t="s">
        <v>4</v>
      </c>
      <c r="M41" s="55"/>
      <c r="N41" s="52"/>
      <c r="O41" s="52"/>
      <c r="P41" s="56"/>
      <c r="Q41" s="52"/>
      <c r="R41" s="52"/>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3">
        <f t="shared" si="1"/>
        <v>4540</v>
      </c>
      <c r="BB41" s="57">
        <f t="shared" si="2"/>
        <v>4540</v>
      </c>
      <c r="BC41" s="58" t="str">
        <f t="shared" si="3"/>
        <v>INR  Four Thousand Five Hundred &amp; Forty  Only</v>
      </c>
      <c r="IA41" s="17">
        <v>29</v>
      </c>
      <c r="IB41" s="17" t="s">
        <v>54</v>
      </c>
      <c r="IC41" s="17" t="s">
        <v>99</v>
      </c>
      <c r="ID41" s="17">
        <v>9.5</v>
      </c>
      <c r="IE41" s="18" t="s">
        <v>46</v>
      </c>
      <c r="IF41" s="18"/>
      <c r="IG41" s="18"/>
      <c r="IH41" s="18"/>
      <c r="II41" s="18"/>
    </row>
    <row r="42" spans="1:243" s="17" customFormat="1" ht="38.25">
      <c r="A42" s="48">
        <v>30</v>
      </c>
      <c r="B42" s="49" t="s">
        <v>133</v>
      </c>
      <c r="C42" s="50" t="s">
        <v>100</v>
      </c>
      <c r="D42" s="60"/>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2"/>
      <c r="IA42" s="17">
        <v>30</v>
      </c>
      <c r="IB42" s="17" t="s">
        <v>133</v>
      </c>
      <c r="IC42" s="17" t="s">
        <v>100</v>
      </c>
      <c r="IE42" s="18"/>
      <c r="IF42" s="18"/>
      <c r="IG42" s="18"/>
      <c r="IH42" s="18"/>
      <c r="II42" s="18"/>
    </row>
    <row r="43" spans="1:243" s="17" customFormat="1" ht="14.25">
      <c r="A43" s="48">
        <v>31</v>
      </c>
      <c r="B43" s="49" t="s">
        <v>134</v>
      </c>
      <c r="C43" s="50" t="s">
        <v>101</v>
      </c>
      <c r="D43" s="51">
        <v>1.05</v>
      </c>
      <c r="E43" s="51" t="s">
        <v>46</v>
      </c>
      <c r="F43" s="51">
        <v>500.44</v>
      </c>
      <c r="G43" s="52"/>
      <c r="H43" s="52"/>
      <c r="I43" s="53" t="s">
        <v>34</v>
      </c>
      <c r="J43" s="54">
        <f t="shared" si="0"/>
        <v>1</v>
      </c>
      <c r="K43" s="52" t="s">
        <v>35</v>
      </c>
      <c r="L43" s="52" t="s">
        <v>4</v>
      </c>
      <c r="M43" s="55"/>
      <c r="N43" s="52"/>
      <c r="O43" s="52"/>
      <c r="P43" s="56"/>
      <c r="Q43" s="52"/>
      <c r="R43" s="52"/>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3">
        <f t="shared" si="1"/>
        <v>525</v>
      </c>
      <c r="BB43" s="57">
        <f t="shared" si="2"/>
        <v>525</v>
      </c>
      <c r="BC43" s="58" t="str">
        <f t="shared" si="3"/>
        <v>INR  Five Hundred &amp; Twenty Five  Only</v>
      </c>
      <c r="IA43" s="17">
        <v>31</v>
      </c>
      <c r="IB43" s="17" t="s">
        <v>134</v>
      </c>
      <c r="IC43" s="17" t="s">
        <v>101</v>
      </c>
      <c r="ID43" s="17">
        <v>1.05</v>
      </c>
      <c r="IE43" s="18" t="s">
        <v>46</v>
      </c>
      <c r="IF43" s="18"/>
      <c r="IG43" s="18"/>
      <c r="IH43" s="18"/>
      <c r="II43" s="18"/>
    </row>
    <row r="44" spans="1:243" s="17" customFormat="1" ht="43.5" customHeight="1">
      <c r="A44" s="48">
        <v>32</v>
      </c>
      <c r="B44" s="49" t="s">
        <v>55</v>
      </c>
      <c r="C44" s="50" t="s">
        <v>102</v>
      </c>
      <c r="D44" s="51">
        <v>0.19</v>
      </c>
      <c r="E44" s="51" t="s">
        <v>48</v>
      </c>
      <c r="F44" s="51">
        <v>6978.21</v>
      </c>
      <c r="G44" s="52"/>
      <c r="H44" s="52"/>
      <c r="I44" s="53" t="s">
        <v>34</v>
      </c>
      <c r="J44" s="54">
        <f t="shared" si="0"/>
        <v>1</v>
      </c>
      <c r="K44" s="52" t="s">
        <v>35</v>
      </c>
      <c r="L44" s="52" t="s">
        <v>4</v>
      </c>
      <c r="M44" s="55"/>
      <c r="N44" s="52"/>
      <c r="O44" s="52"/>
      <c r="P44" s="56"/>
      <c r="Q44" s="52"/>
      <c r="R44" s="52"/>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3">
        <f t="shared" si="1"/>
        <v>1326</v>
      </c>
      <c r="BB44" s="57">
        <f t="shared" si="2"/>
        <v>1326</v>
      </c>
      <c r="BC44" s="58" t="str">
        <f t="shared" si="3"/>
        <v>INR  One Thousand Three Hundred &amp; Twenty Six  Only</v>
      </c>
      <c r="IA44" s="17">
        <v>32</v>
      </c>
      <c r="IB44" s="17" t="s">
        <v>55</v>
      </c>
      <c r="IC44" s="17" t="s">
        <v>102</v>
      </c>
      <c r="ID44" s="17">
        <v>0.19</v>
      </c>
      <c r="IE44" s="18" t="s">
        <v>48</v>
      </c>
      <c r="IF44" s="18"/>
      <c r="IG44" s="18"/>
      <c r="IH44" s="18"/>
      <c r="II44" s="18"/>
    </row>
    <row r="45" spans="1:243" s="17" customFormat="1" ht="25.5">
      <c r="A45" s="48">
        <v>33</v>
      </c>
      <c r="B45" s="49" t="s">
        <v>56</v>
      </c>
      <c r="C45" s="50" t="s">
        <v>103</v>
      </c>
      <c r="D45" s="60"/>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2"/>
      <c r="IA45" s="17">
        <v>33</v>
      </c>
      <c r="IB45" s="17" t="s">
        <v>56</v>
      </c>
      <c r="IC45" s="17" t="s">
        <v>103</v>
      </c>
      <c r="IE45" s="18"/>
      <c r="IF45" s="18"/>
      <c r="IG45" s="18"/>
      <c r="IH45" s="18"/>
      <c r="II45" s="18"/>
    </row>
    <row r="46" spans="1:243" s="17" customFormat="1" ht="25.5">
      <c r="A46" s="48">
        <v>34</v>
      </c>
      <c r="B46" s="49" t="s">
        <v>57</v>
      </c>
      <c r="C46" s="50" t="s">
        <v>104</v>
      </c>
      <c r="D46" s="51">
        <v>19.5</v>
      </c>
      <c r="E46" s="51" t="s">
        <v>58</v>
      </c>
      <c r="F46" s="51">
        <v>69.71</v>
      </c>
      <c r="G46" s="52"/>
      <c r="H46" s="52"/>
      <c r="I46" s="53" t="s">
        <v>34</v>
      </c>
      <c r="J46" s="54">
        <f t="shared" si="0"/>
        <v>1</v>
      </c>
      <c r="K46" s="52" t="s">
        <v>35</v>
      </c>
      <c r="L46" s="52" t="s">
        <v>4</v>
      </c>
      <c r="M46" s="55"/>
      <c r="N46" s="52"/>
      <c r="O46" s="52"/>
      <c r="P46" s="56"/>
      <c r="Q46" s="52"/>
      <c r="R46" s="52"/>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3">
        <f t="shared" si="1"/>
        <v>1359</v>
      </c>
      <c r="BB46" s="57">
        <f t="shared" si="2"/>
        <v>1359</v>
      </c>
      <c r="BC46" s="58" t="str">
        <f t="shared" si="3"/>
        <v>INR  One Thousand Three Hundred &amp; Fifty Nine  Only</v>
      </c>
      <c r="IA46" s="17">
        <v>34</v>
      </c>
      <c r="IB46" s="17" t="s">
        <v>57</v>
      </c>
      <c r="IC46" s="17" t="s">
        <v>104</v>
      </c>
      <c r="ID46" s="17">
        <v>19.5</v>
      </c>
      <c r="IE46" s="18" t="s">
        <v>58</v>
      </c>
      <c r="IF46" s="18"/>
      <c r="IG46" s="18"/>
      <c r="IH46" s="18"/>
      <c r="II46" s="18"/>
    </row>
    <row r="47" spans="1:243" s="17" customFormat="1" ht="36" customHeight="1">
      <c r="A47" s="48">
        <v>35</v>
      </c>
      <c r="B47" s="49" t="s">
        <v>66</v>
      </c>
      <c r="C47" s="50" t="s">
        <v>105</v>
      </c>
      <c r="D47" s="60"/>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2"/>
      <c r="IA47" s="17">
        <v>35</v>
      </c>
      <c r="IB47" s="17" t="s">
        <v>66</v>
      </c>
      <c r="IC47" s="17" t="s">
        <v>105</v>
      </c>
      <c r="IE47" s="18"/>
      <c r="IF47" s="18"/>
      <c r="IG47" s="18"/>
      <c r="IH47" s="18"/>
      <c r="II47" s="18"/>
    </row>
    <row r="48" spans="1:243" s="17" customFormat="1" ht="140.25">
      <c r="A48" s="48">
        <v>36</v>
      </c>
      <c r="B48" s="49" t="s">
        <v>135</v>
      </c>
      <c r="C48" s="50" t="s">
        <v>106</v>
      </c>
      <c r="D48" s="60"/>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2"/>
      <c r="IA48" s="17">
        <v>36</v>
      </c>
      <c r="IB48" s="17" t="s">
        <v>135</v>
      </c>
      <c r="IC48" s="17" t="s">
        <v>106</v>
      </c>
      <c r="IE48" s="18"/>
      <c r="IF48" s="18"/>
      <c r="IG48" s="18"/>
      <c r="IH48" s="18"/>
      <c r="II48" s="18"/>
    </row>
    <row r="49" spans="1:243" s="17" customFormat="1" ht="25.5">
      <c r="A49" s="48">
        <v>37</v>
      </c>
      <c r="B49" s="49" t="s">
        <v>136</v>
      </c>
      <c r="C49" s="50" t="s">
        <v>107</v>
      </c>
      <c r="D49" s="51">
        <v>20.25</v>
      </c>
      <c r="E49" s="51" t="s">
        <v>46</v>
      </c>
      <c r="F49" s="51">
        <v>1033.98</v>
      </c>
      <c r="G49" s="52"/>
      <c r="H49" s="52"/>
      <c r="I49" s="53" t="s">
        <v>34</v>
      </c>
      <c r="J49" s="54">
        <f t="shared" si="0"/>
        <v>1</v>
      </c>
      <c r="K49" s="52" t="s">
        <v>35</v>
      </c>
      <c r="L49" s="52" t="s">
        <v>4</v>
      </c>
      <c r="M49" s="55"/>
      <c r="N49" s="52"/>
      <c r="O49" s="52"/>
      <c r="P49" s="56"/>
      <c r="Q49" s="52"/>
      <c r="R49" s="52"/>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3">
        <f t="shared" si="1"/>
        <v>20938</v>
      </c>
      <c r="BB49" s="57">
        <f t="shared" si="2"/>
        <v>20938</v>
      </c>
      <c r="BC49" s="58" t="str">
        <f t="shared" si="3"/>
        <v>INR  Twenty Thousand Nine Hundred &amp; Thirty Eight  Only</v>
      </c>
      <c r="IA49" s="17">
        <v>37</v>
      </c>
      <c r="IB49" s="17" t="s">
        <v>136</v>
      </c>
      <c r="IC49" s="17" t="s">
        <v>107</v>
      </c>
      <c r="ID49" s="17">
        <v>20.25</v>
      </c>
      <c r="IE49" s="18" t="s">
        <v>46</v>
      </c>
      <c r="IF49" s="18"/>
      <c r="IG49" s="18"/>
      <c r="IH49" s="18"/>
      <c r="II49" s="18"/>
    </row>
    <row r="50" spans="1:243" s="17" customFormat="1" ht="25.5">
      <c r="A50" s="48">
        <v>38</v>
      </c>
      <c r="B50" s="49" t="s">
        <v>137</v>
      </c>
      <c r="C50" s="50" t="s">
        <v>108</v>
      </c>
      <c r="D50" s="51">
        <v>3.8</v>
      </c>
      <c r="E50" s="51" t="s">
        <v>46</v>
      </c>
      <c r="F50" s="51">
        <v>919.33</v>
      </c>
      <c r="G50" s="52"/>
      <c r="H50" s="52"/>
      <c r="I50" s="53" t="s">
        <v>34</v>
      </c>
      <c r="J50" s="54">
        <f t="shared" si="0"/>
        <v>1</v>
      </c>
      <c r="K50" s="52" t="s">
        <v>35</v>
      </c>
      <c r="L50" s="52" t="s">
        <v>4</v>
      </c>
      <c r="M50" s="55"/>
      <c r="N50" s="52"/>
      <c r="O50" s="52"/>
      <c r="P50" s="56"/>
      <c r="Q50" s="52"/>
      <c r="R50" s="52"/>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3">
        <f t="shared" si="1"/>
        <v>3493</v>
      </c>
      <c r="BB50" s="57">
        <f t="shared" si="2"/>
        <v>3493</v>
      </c>
      <c r="BC50" s="58" t="str">
        <f t="shared" si="3"/>
        <v>INR  Three Thousand Four Hundred &amp; Ninety Three  Only</v>
      </c>
      <c r="IA50" s="17">
        <v>38</v>
      </c>
      <c r="IB50" s="17" t="s">
        <v>137</v>
      </c>
      <c r="IC50" s="17" t="s">
        <v>108</v>
      </c>
      <c r="ID50" s="17">
        <v>3.8</v>
      </c>
      <c r="IE50" s="18" t="s">
        <v>46</v>
      </c>
      <c r="IF50" s="18"/>
      <c r="IG50" s="18"/>
      <c r="IH50" s="18"/>
      <c r="II50" s="18"/>
    </row>
    <row r="51" spans="1:243" s="17" customFormat="1" ht="14.25">
      <c r="A51" s="48">
        <v>39</v>
      </c>
      <c r="B51" s="49" t="s">
        <v>47</v>
      </c>
      <c r="C51" s="50" t="s">
        <v>109</v>
      </c>
      <c r="D51" s="60"/>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2"/>
      <c r="IA51" s="17">
        <v>39</v>
      </c>
      <c r="IB51" s="17" t="s">
        <v>47</v>
      </c>
      <c r="IC51" s="17" t="s">
        <v>109</v>
      </c>
      <c r="IE51" s="18"/>
      <c r="IF51" s="18"/>
      <c r="IG51" s="18"/>
      <c r="IH51" s="18"/>
      <c r="II51" s="18"/>
    </row>
    <row r="52" spans="1:243" s="17" customFormat="1" ht="14.25">
      <c r="A52" s="48">
        <v>40</v>
      </c>
      <c r="B52" s="49" t="s">
        <v>67</v>
      </c>
      <c r="C52" s="50" t="s">
        <v>110</v>
      </c>
      <c r="D52" s="60"/>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2"/>
      <c r="IA52" s="17">
        <v>40</v>
      </c>
      <c r="IB52" s="17" t="s">
        <v>67</v>
      </c>
      <c r="IC52" s="17" t="s">
        <v>110</v>
      </c>
      <c r="IE52" s="18"/>
      <c r="IF52" s="18"/>
      <c r="IG52" s="18"/>
      <c r="IH52" s="18"/>
      <c r="II52" s="18"/>
    </row>
    <row r="53" spans="1:243" s="17" customFormat="1" ht="14.25">
      <c r="A53" s="48">
        <v>41</v>
      </c>
      <c r="B53" s="49" t="s">
        <v>68</v>
      </c>
      <c r="C53" s="50" t="s">
        <v>111</v>
      </c>
      <c r="D53" s="51">
        <v>2.79</v>
      </c>
      <c r="E53" s="51" t="s">
        <v>46</v>
      </c>
      <c r="F53" s="51">
        <v>258.09</v>
      </c>
      <c r="G53" s="52"/>
      <c r="H53" s="52"/>
      <c r="I53" s="53" t="s">
        <v>34</v>
      </c>
      <c r="J53" s="54">
        <f t="shared" si="0"/>
        <v>1</v>
      </c>
      <c r="K53" s="52" t="s">
        <v>35</v>
      </c>
      <c r="L53" s="52" t="s">
        <v>4</v>
      </c>
      <c r="M53" s="55"/>
      <c r="N53" s="52"/>
      <c r="O53" s="52"/>
      <c r="P53" s="56"/>
      <c r="Q53" s="52"/>
      <c r="R53" s="52"/>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3">
        <f t="shared" si="1"/>
        <v>720</v>
      </c>
      <c r="BB53" s="57">
        <f t="shared" si="2"/>
        <v>720</v>
      </c>
      <c r="BC53" s="58" t="str">
        <f t="shared" si="3"/>
        <v>INR  Seven Hundred &amp; Twenty  Only</v>
      </c>
      <c r="IA53" s="17">
        <v>41</v>
      </c>
      <c r="IB53" s="17" t="s">
        <v>68</v>
      </c>
      <c r="IC53" s="17" t="s">
        <v>111</v>
      </c>
      <c r="ID53" s="17">
        <v>2.79</v>
      </c>
      <c r="IE53" s="18" t="s">
        <v>46</v>
      </c>
      <c r="IF53" s="18"/>
      <c r="IG53" s="18"/>
      <c r="IH53" s="18"/>
      <c r="II53" s="18"/>
    </row>
    <row r="54" spans="1:243" s="17" customFormat="1" ht="25.5">
      <c r="A54" s="48">
        <v>42</v>
      </c>
      <c r="B54" s="49" t="s">
        <v>69</v>
      </c>
      <c r="C54" s="50" t="s">
        <v>112</v>
      </c>
      <c r="D54" s="60"/>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2"/>
      <c r="IA54" s="17">
        <v>42</v>
      </c>
      <c r="IB54" s="17" t="s">
        <v>69</v>
      </c>
      <c r="IC54" s="17" t="s">
        <v>112</v>
      </c>
      <c r="IE54" s="18"/>
      <c r="IF54" s="18"/>
      <c r="IG54" s="18"/>
      <c r="IH54" s="18"/>
      <c r="II54" s="18"/>
    </row>
    <row r="55" spans="1:243" s="17" customFormat="1" ht="25.5">
      <c r="A55" s="48">
        <v>43</v>
      </c>
      <c r="B55" s="49" t="s">
        <v>68</v>
      </c>
      <c r="C55" s="50" t="s">
        <v>113</v>
      </c>
      <c r="D55" s="51">
        <v>12.25</v>
      </c>
      <c r="E55" s="51" t="s">
        <v>46</v>
      </c>
      <c r="F55" s="51">
        <v>297.33</v>
      </c>
      <c r="G55" s="52"/>
      <c r="H55" s="52"/>
      <c r="I55" s="53" t="s">
        <v>34</v>
      </c>
      <c r="J55" s="54">
        <f t="shared" si="0"/>
        <v>1</v>
      </c>
      <c r="K55" s="52" t="s">
        <v>35</v>
      </c>
      <c r="L55" s="52" t="s">
        <v>4</v>
      </c>
      <c r="M55" s="55"/>
      <c r="N55" s="52"/>
      <c r="O55" s="52"/>
      <c r="P55" s="56"/>
      <c r="Q55" s="52"/>
      <c r="R55" s="52"/>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3">
        <f t="shared" si="1"/>
        <v>3642</v>
      </c>
      <c r="BB55" s="57">
        <f t="shared" si="2"/>
        <v>3642</v>
      </c>
      <c r="BC55" s="58" t="str">
        <f t="shared" si="3"/>
        <v>INR  Three Thousand Six Hundred &amp; Forty Two  Only</v>
      </c>
      <c r="IA55" s="17">
        <v>43</v>
      </c>
      <c r="IB55" s="17" t="s">
        <v>68</v>
      </c>
      <c r="IC55" s="17" t="s">
        <v>113</v>
      </c>
      <c r="ID55" s="17">
        <v>12.25</v>
      </c>
      <c r="IE55" s="18" t="s">
        <v>46</v>
      </c>
      <c r="IF55" s="18"/>
      <c r="IG55" s="18"/>
      <c r="IH55" s="18"/>
      <c r="II55" s="18"/>
    </row>
    <row r="56" spans="1:243" s="17" customFormat="1" ht="25.5">
      <c r="A56" s="48">
        <v>44</v>
      </c>
      <c r="B56" s="49" t="s">
        <v>138</v>
      </c>
      <c r="C56" s="50" t="s">
        <v>155</v>
      </c>
      <c r="D56" s="60"/>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2"/>
      <c r="IA56" s="17">
        <v>44</v>
      </c>
      <c r="IB56" s="17" t="s">
        <v>138</v>
      </c>
      <c r="IC56" s="17" t="s">
        <v>155</v>
      </c>
      <c r="IE56" s="18"/>
      <c r="IF56" s="18"/>
      <c r="IG56" s="18"/>
      <c r="IH56" s="18"/>
      <c r="II56" s="18"/>
    </row>
    <row r="57" spans="1:243" s="17" customFormat="1" ht="25.5">
      <c r="A57" s="48">
        <v>45</v>
      </c>
      <c r="B57" s="49" t="s">
        <v>139</v>
      </c>
      <c r="C57" s="50" t="s">
        <v>156</v>
      </c>
      <c r="D57" s="51">
        <v>15</v>
      </c>
      <c r="E57" s="51" t="s">
        <v>46</v>
      </c>
      <c r="F57" s="51">
        <v>187.99</v>
      </c>
      <c r="G57" s="52"/>
      <c r="H57" s="52"/>
      <c r="I57" s="53" t="s">
        <v>34</v>
      </c>
      <c r="J57" s="54">
        <f t="shared" si="0"/>
        <v>1</v>
      </c>
      <c r="K57" s="52" t="s">
        <v>35</v>
      </c>
      <c r="L57" s="52" t="s">
        <v>4</v>
      </c>
      <c r="M57" s="55"/>
      <c r="N57" s="52"/>
      <c r="O57" s="52"/>
      <c r="P57" s="56"/>
      <c r="Q57" s="52"/>
      <c r="R57" s="52"/>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3">
        <f t="shared" si="1"/>
        <v>2820</v>
      </c>
      <c r="BB57" s="57">
        <f t="shared" si="2"/>
        <v>2820</v>
      </c>
      <c r="BC57" s="58" t="str">
        <f t="shared" si="3"/>
        <v>INR  Two Thousand Eight Hundred &amp; Twenty  Only</v>
      </c>
      <c r="IA57" s="17">
        <v>45</v>
      </c>
      <c r="IB57" s="17" t="s">
        <v>139</v>
      </c>
      <c r="IC57" s="17" t="s">
        <v>156</v>
      </c>
      <c r="ID57" s="17">
        <v>15</v>
      </c>
      <c r="IE57" s="18" t="s">
        <v>46</v>
      </c>
      <c r="IF57" s="18"/>
      <c r="IG57" s="18"/>
      <c r="IH57" s="18"/>
      <c r="II57" s="18"/>
    </row>
    <row r="58" spans="1:243" s="17" customFormat="1" ht="25.5">
      <c r="A58" s="48">
        <v>46</v>
      </c>
      <c r="B58" s="49" t="s">
        <v>140</v>
      </c>
      <c r="C58" s="50" t="s">
        <v>157</v>
      </c>
      <c r="D58" s="60"/>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2"/>
      <c r="IA58" s="17">
        <v>46</v>
      </c>
      <c r="IB58" s="17" t="s">
        <v>140</v>
      </c>
      <c r="IC58" s="17" t="s">
        <v>157</v>
      </c>
      <c r="IE58" s="18"/>
      <c r="IF58" s="18"/>
      <c r="IG58" s="18"/>
      <c r="IH58" s="18"/>
      <c r="II58" s="18"/>
    </row>
    <row r="59" spans="1:243" s="17" customFormat="1" ht="38.25">
      <c r="A59" s="48">
        <v>47</v>
      </c>
      <c r="B59" s="49" t="s">
        <v>141</v>
      </c>
      <c r="C59" s="50" t="s">
        <v>158</v>
      </c>
      <c r="D59" s="51">
        <v>35</v>
      </c>
      <c r="E59" s="51" t="s">
        <v>46</v>
      </c>
      <c r="F59" s="51">
        <v>146.3</v>
      </c>
      <c r="G59" s="52"/>
      <c r="H59" s="52"/>
      <c r="I59" s="53" t="s">
        <v>34</v>
      </c>
      <c r="J59" s="54">
        <f t="shared" si="0"/>
        <v>1</v>
      </c>
      <c r="K59" s="52" t="s">
        <v>35</v>
      </c>
      <c r="L59" s="52" t="s">
        <v>4</v>
      </c>
      <c r="M59" s="55"/>
      <c r="N59" s="52"/>
      <c r="O59" s="52"/>
      <c r="P59" s="56"/>
      <c r="Q59" s="52"/>
      <c r="R59" s="52"/>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3">
        <f t="shared" si="1"/>
        <v>5121</v>
      </c>
      <c r="BB59" s="57">
        <f t="shared" si="2"/>
        <v>5121</v>
      </c>
      <c r="BC59" s="58" t="str">
        <f t="shared" si="3"/>
        <v>INR  Five Thousand One Hundred &amp; Twenty One  Only</v>
      </c>
      <c r="IA59" s="17">
        <v>47</v>
      </c>
      <c r="IB59" s="17" t="s">
        <v>141</v>
      </c>
      <c r="IC59" s="17" t="s">
        <v>158</v>
      </c>
      <c r="ID59" s="17">
        <v>35</v>
      </c>
      <c r="IE59" s="18" t="s">
        <v>46</v>
      </c>
      <c r="IF59" s="18"/>
      <c r="IG59" s="18"/>
      <c r="IH59" s="18"/>
      <c r="II59" s="18"/>
    </row>
    <row r="60" spans="1:243" s="17" customFormat="1" ht="25.5">
      <c r="A60" s="48">
        <v>48</v>
      </c>
      <c r="B60" s="49" t="s">
        <v>71</v>
      </c>
      <c r="C60" s="50" t="s">
        <v>159</v>
      </c>
      <c r="D60" s="60"/>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2"/>
      <c r="IA60" s="17">
        <v>48</v>
      </c>
      <c r="IB60" s="17" t="s">
        <v>71</v>
      </c>
      <c r="IC60" s="17" t="s">
        <v>159</v>
      </c>
      <c r="IE60" s="18"/>
      <c r="IF60" s="18"/>
      <c r="IG60" s="18"/>
      <c r="IH60" s="18"/>
      <c r="II60" s="18"/>
    </row>
    <row r="61" spans="1:243" s="17" customFormat="1" ht="14.25">
      <c r="A61" s="48">
        <v>49</v>
      </c>
      <c r="B61" s="49" t="s">
        <v>70</v>
      </c>
      <c r="C61" s="50" t="s">
        <v>160</v>
      </c>
      <c r="D61" s="51">
        <v>52.5</v>
      </c>
      <c r="E61" s="51" t="s">
        <v>46</v>
      </c>
      <c r="F61" s="51">
        <v>115.26</v>
      </c>
      <c r="G61" s="52"/>
      <c r="H61" s="52"/>
      <c r="I61" s="53" t="s">
        <v>34</v>
      </c>
      <c r="J61" s="54">
        <f t="shared" si="0"/>
        <v>1</v>
      </c>
      <c r="K61" s="52" t="s">
        <v>35</v>
      </c>
      <c r="L61" s="52" t="s">
        <v>4</v>
      </c>
      <c r="M61" s="55"/>
      <c r="N61" s="52"/>
      <c r="O61" s="52"/>
      <c r="P61" s="56"/>
      <c r="Q61" s="52"/>
      <c r="R61" s="52"/>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f t="shared" si="1"/>
        <v>6051</v>
      </c>
      <c r="BB61" s="57">
        <f t="shared" si="2"/>
        <v>6051</v>
      </c>
      <c r="BC61" s="58" t="str">
        <f t="shared" si="3"/>
        <v>INR  Six Thousand  &amp;Fifty One  Only</v>
      </c>
      <c r="IA61" s="17">
        <v>49</v>
      </c>
      <c r="IB61" s="17" t="s">
        <v>70</v>
      </c>
      <c r="IC61" s="17" t="s">
        <v>160</v>
      </c>
      <c r="ID61" s="17">
        <v>52.5</v>
      </c>
      <c r="IE61" s="18" t="s">
        <v>46</v>
      </c>
      <c r="IF61" s="18"/>
      <c r="IG61" s="18"/>
      <c r="IH61" s="18"/>
      <c r="II61" s="18"/>
    </row>
    <row r="62" spans="1:243" s="17" customFormat="1" ht="14.25">
      <c r="A62" s="48">
        <v>50</v>
      </c>
      <c r="B62" s="49" t="s">
        <v>114</v>
      </c>
      <c r="C62" s="50" t="s">
        <v>161</v>
      </c>
      <c r="D62" s="60"/>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2"/>
      <c r="IA62" s="17">
        <v>50</v>
      </c>
      <c r="IB62" s="17" t="s">
        <v>114</v>
      </c>
      <c r="IC62" s="17" t="s">
        <v>161</v>
      </c>
      <c r="IE62" s="18"/>
      <c r="IF62" s="18"/>
      <c r="IG62" s="18"/>
      <c r="IH62" s="18"/>
      <c r="II62" s="18"/>
    </row>
    <row r="63" spans="1:243" s="17" customFormat="1" ht="38.25">
      <c r="A63" s="48">
        <v>51</v>
      </c>
      <c r="B63" s="49" t="s">
        <v>142</v>
      </c>
      <c r="C63" s="50" t="s">
        <v>162</v>
      </c>
      <c r="D63" s="60"/>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2"/>
      <c r="IA63" s="17">
        <v>51</v>
      </c>
      <c r="IB63" s="17" t="s">
        <v>142</v>
      </c>
      <c r="IC63" s="17" t="s">
        <v>162</v>
      </c>
      <c r="IE63" s="18"/>
      <c r="IF63" s="18"/>
      <c r="IG63" s="18"/>
      <c r="IH63" s="18"/>
      <c r="II63" s="18"/>
    </row>
    <row r="64" spans="1:243" s="17" customFormat="1" ht="25.5">
      <c r="A64" s="48">
        <v>52</v>
      </c>
      <c r="B64" s="49" t="s">
        <v>143</v>
      </c>
      <c r="C64" s="50" t="s">
        <v>163</v>
      </c>
      <c r="D64" s="51">
        <v>0.61</v>
      </c>
      <c r="E64" s="51" t="s">
        <v>48</v>
      </c>
      <c r="F64" s="51">
        <v>1759.84</v>
      </c>
      <c r="G64" s="52"/>
      <c r="H64" s="52"/>
      <c r="I64" s="53" t="s">
        <v>34</v>
      </c>
      <c r="J64" s="54">
        <f t="shared" si="0"/>
        <v>1</v>
      </c>
      <c r="K64" s="52" t="s">
        <v>35</v>
      </c>
      <c r="L64" s="52" t="s">
        <v>4</v>
      </c>
      <c r="M64" s="55"/>
      <c r="N64" s="52"/>
      <c r="O64" s="52"/>
      <c r="P64" s="56"/>
      <c r="Q64" s="52"/>
      <c r="R64" s="52"/>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3">
        <f t="shared" si="1"/>
        <v>1074</v>
      </c>
      <c r="BB64" s="57">
        <f t="shared" si="2"/>
        <v>1074</v>
      </c>
      <c r="BC64" s="58" t="str">
        <f t="shared" si="3"/>
        <v>INR  One Thousand  &amp;Seventy Four  Only</v>
      </c>
      <c r="IA64" s="17">
        <v>52</v>
      </c>
      <c r="IB64" s="17" t="s">
        <v>143</v>
      </c>
      <c r="IC64" s="17" t="s">
        <v>163</v>
      </c>
      <c r="ID64" s="17">
        <v>0.61</v>
      </c>
      <c r="IE64" s="18" t="s">
        <v>48</v>
      </c>
      <c r="IF64" s="18"/>
      <c r="IG64" s="18"/>
      <c r="IH64" s="18"/>
      <c r="II64" s="18"/>
    </row>
    <row r="65" spans="1:243" s="17" customFormat="1" ht="38.25">
      <c r="A65" s="48">
        <v>53</v>
      </c>
      <c r="B65" s="49" t="s">
        <v>144</v>
      </c>
      <c r="C65" s="50" t="s">
        <v>164</v>
      </c>
      <c r="D65" s="60"/>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2"/>
      <c r="IA65" s="17">
        <v>53</v>
      </c>
      <c r="IB65" s="17" t="s">
        <v>144</v>
      </c>
      <c r="IC65" s="17" t="s">
        <v>164</v>
      </c>
      <c r="IE65" s="18"/>
      <c r="IF65" s="18"/>
      <c r="IG65" s="18"/>
      <c r="IH65" s="18"/>
      <c r="II65" s="18"/>
    </row>
    <row r="66" spans="1:243" s="17" customFormat="1" ht="14.25">
      <c r="A66" s="48">
        <v>54</v>
      </c>
      <c r="B66" s="49" t="s">
        <v>145</v>
      </c>
      <c r="C66" s="50" t="s">
        <v>165</v>
      </c>
      <c r="D66" s="51">
        <v>4</v>
      </c>
      <c r="E66" s="51" t="s">
        <v>72</v>
      </c>
      <c r="F66" s="51">
        <v>169.18</v>
      </c>
      <c r="G66" s="52"/>
      <c r="H66" s="52"/>
      <c r="I66" s="53" t="s">
        <v>34</v>
      </c>
      <c r="J66" s="54">
        <f t="shared" si="0"/>
        <v>1</v>
      </c>
      <c r="K66" s="52" t="s">
        <v>35</v>
      </c>
      <c r="L66" s="52" t="s">
        <v>4</v>
      </c>
      <c r="M66" s="55"/>
      <c r="N66" s="52"/>
      <c r="O66" s="52"/>
      <c r="P66" s="56"/>
      <c r="Q66" s="52"/>
      <c r="R66" s="52"/>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f t="shared" si="1"/>
        <v>677</v>
      </c>
      <c r="BB66" s="57">
        <f t="shared" si="2"/>
        <v>677</v>
      </c>
      <c r="BC66" s="58" t="str">
        <f t="shared" si="3"/>
        <v>INR  Six Hundred &amp; Seventy Seven  Only</v>
      </c>
      <c r="IA66" s="17">
        <v>54</v>
      </c>
      <c r="IB66" s="17" t="s">
        <v>145</v>
      </c>
      <c r="IC66" s="17" t="s">
        <v>165</v>
      </c>
      <c r="ID66" s="17">
        <v>4</v>
      </c>
      <c r="IE66" s="18" t="s">
        <v>72</v>
      </c>
      <c r="IF66" s="18"/>
      <c r="IG66" s="18"/>
      <c r="IH66" s="18"/>
      <c r="II66" s="18"/>
    </row>
    <row r="67" spans="1:243" s="17" customFormat="1" ht="25.5">
      <c r="A67" s="48">
        <v>55</v>
      </c>
      <c r="B67" s="49" t="s">
        <v>146</v>
      </c>
      <c r="C67" s="50" t="s">
        <v>166</v>
      </c>
      <c r="D67" s="51">
        <v>6.6</v>
      </c>
      <c r="E67" s="51" t="s">
        <v>73</v>
      </c>
      <c r="F67" s="51">
        <v>26.61</v>
      </c>
      <c r="G67" s="52"/>
      <c r="H67" s="52"/>
      <c r="I67" s="53" t="s">
        <v>34</v>
      </c>
      <c r="J67" s="54">
        <f t="shared" si="0"/>
        <v>1</v>
      </c>
      <c r="K67" s="52" t="s">
        <v>35</v>
      </c>
      <c r="L67" s="52" t="s">
        <v>4</v>
      </c>
      <c r="M67" s="55"/>
      <c r="N67" s="52"/>
      <c r="O67" s="52"/>
      <c r="P67" s="56"/>
      <c r="Q67" s="52"/>
      <c r="R67" s="52"/>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3">
        <f t="shared" si="1"/>
        <v>176</v>
      </c>
      <c r="BB67" s="57">
        <f t="shared" si="2"/>
        <v>176</v>
      </c>
      <c r="BC67" s="58" t="str">
        <f t="shared" si="3"/>
        <v>INR  One Hundred &amp; Seventy Six  Only</v>
      </c>
      <c r="IA67" s="17">
        <v>55</v>
      </c>
      <c r="IB67" s="17" t="s">
        <v>146</v>
      </c>
      <c r="IC67" s="17" t="s">
        <v>166</v>
      </c>
      <c r="ID67" s="17">
        <v>6.6</v>
      </c>
      <c r="IE67" s="18" t="s">
        <v>73</v>
      </c>
      <c r="IF67" s="18"/>
      <c r="IG67" s="18"/>
      <c r="IH67" s="18"/>
      <c r="II67" s="18"/>
    </row>
    <row r="68" spans="1:243" s="17" customFormat="1" ht="63.75">
      <c r="A68" s="48">
        <v>56</v>
      </c>
      <c r="B68" s="49" t="s">
        <v>147</v>
      </c>
      <c r="C68" s="50" t="s">
        <v>167</v>
      </c>
      <c r="D68" s="51">
        <v>2</v>
      </c>
      <c r="E68" s="51" t="s">
        <v>48</v>
      </c>
      <c r="F68" s="51">
        <v>192.33</v>
      </c>
      <c r="G68" s="52"/>
      <c r="H68" s="52"/>
      <c r="I68" s="53" t="s">
        <v>34</v>
      </c>
      <c r="J68" s="54">
        <f t="shared" si="0"/>
        <v>1</v>
      </c>
      <c r="K68" s="52" t="s">
        <v>35</v>
      </c>
      <c r="L68" s="52" t="s">
        <v>4</v>
      </c>
      <c r="M68" s="55"/>
      <c r="N68" s="52"/>
      <c r="O68" s="52"/>
      <c r="P68" s="56"/>
      <c r="Q68" s="52"/>
      <c r="R68" s="52"/>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3">
        <f t="shared" si="1"/>
        <v>385</v>
      </c>
      <c r="BB68" s="57">
        <f t="shared" si="2"/>
        <v>385</v>
      </c>
      <c r="BC68" s="58" t="str">
        <f t="shared" si="3"/>
        <v>INR  Three Hundred &amp; Eighty Five  Only</v>
      </c>
      <c r="IA68" s="17">
        <v>56</v>
      </c>
      <c r="IB68" s="17" t="s">
        <v>147</v>
      </c>
      <c r="IC68" s="17" t="s">
        <v>167</v>
      </c>
      <c r="ID68" s="17">
        <v>2</v>
      </c>
      <c r="IE68" s="18" t="s">
        <v>48</v>
      </c>
      <c r="IF68" s="18"/>
      <c r="IG68" s="18"/>
      <c r="IH68" s="18"/>
      <c r="II68" s="18"/>
    </row>
    <row r="69" spans="1:243" s="17" customFormat="1" ht="14.25">
      <c r="A69" s="48">
        <v>57</v>
      </c>
      <c r="B69" s="49" t="s">
        <v>148</v>
      </c>
      <c r="C69" s="50" t="s">
        <v>168</v>
      </c>
      <c r="D69" s="60"/>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2"/>
      <c r="IA69" s="17">
        <v>57</v>
      </c>
      <c r="IB69" s="17" t="s">
        <v>148</v>
      </c>
      <c r="IC69" s="17" t="s">
        <v>168</v>
      </c>
      <c r="IE69" s="18"/>
      <c r="IF69" s="18"/>
      <c r="IG69" s="18"/>
      <c r="IH69" s="18"/>
      <c r="II69" s="18"/>
    </row>
    <row r="70" spans="1:243" s="17" customFormat="1" ht="76.5">
      <c r="A70" s="48">
        <v>58</v>
      </c>
      <c r="B70" s="49" t="s">
        <v>149</v>
      </c>
      <c r="C70" s="50" t="s">
        <v>169</v>
      </c>
      <c r="D70" s="51">
        <v>23.61</v>
      </c>
      <c r="E70" s="51" t="s">
        <v>46</v>
      </c>
      <c r="F70" s="51">
        <v>719.68</v>
      </c>
      <c r="G70" s="52"/>
      <c r="H70" s="52"/>
      <c r="I70" s="53" t="s">
        <v>34</v>
      </c>
      <c r="J70" s="54">
        <f t="shared" si="0"/>
        <v>1</v>
      </c>
      <c r="K70" s="52" t="s">
        <v>35</v>
      </c>
      <c r="L70" s="52" t="s">
        <v>4</v>
      </c>
      <c r="M70" s="55"/>
      <c r="N70" s="52"/>
      <c r="O70" s="52"/>
      <c r="P70" s="56"/>
      <c r="Q70" s="52"/>
      <c r="R70" s="52"/>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3">
        <f t="shared" si="1"/>
        <v>16992</v>
      </c>
      <c r="BB70" s="57">
        <f t="shared" si="2"/>
        <v>16992</v>
      </c>
      <c r="BC70" s="58" t="str">
        <f t="shared" si="3"/>
        <v>INR  Sixteen Thousand Nine Hundred &amp; Ninety Two  Only</v>
      </c>
      <c r="IA70" s="17">
        <v>58</v>
      </c>
      <c r="IB70" s="17" t="s">
        <v>149</v>
      </c>
      <c r="IC70" s="17" t="s">
        <v>169</v>
      </c>
      <c r="ID70" s="17">
        <v>23.61</v>
      </c>
      <c r="IE70" s="18" t="s">
        <v>46</v>
      </c>
      <c r="IF70" s="18"/>
      <c r="IG70" s="18"/>
      <c r="IH70" s="18"/>
      <c r="II70" s="18"/>
    </row>
    <row r="71" spans="1:243" s="17" customFormat="1" ht="14.25">
      <c r="A71" s="48">
        <v>59</v>
      </c>
      <c r="B71" s="49" t="s">
        <v>150</v>
      </c>
      <c r="C71" s="50" t="s">
        <v>170</v>
      </c>
      <c r="D71" s="60"/>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2"/>
      <c r="IA71" s="17">
        <v>59</v>
      </c>
      <c r="IB71" s="17" t="s">
        <v>150</v>
      </c>
      <c r="IC71" s="17" t="s">
        <v>170</v>
      </c>
      <c r="IE71" s="18"/>
      <c r="IF71" s="18"/>
      <c r="IG71" s="18"/>
      <c r="IH71" s="18"/>
      <c r="II71" s="18"/>
    </row>
    <row r="72" spans="1:243" s="17" customFormat="1" ht="14.25">
      <c r="A72" s="48">
        <v>60</v>
      </c>
      <c r="B72" s="49" t="s">
        <v>151</v>
      </c>
      <c r="C72" s="50" t="s">
        <v>171</v>
      </c>
      <c r="D72" s="60"/>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2"/>
      <c r="IA72" s="17">
        <v>60</v>
      </c>
      <c r="IB72" s="17" t="s">
        <v>151</v>
      </c>
      <c r="IC72" s="17" t="s">
        <v>171</v>
      </c>
      <c r="IE72" s="18"/>
      <c r="IF72" s="18"/>
      <c r="IG72" s="18"/>
      <c r="IH72" s="18"/>
      <c r="II72" s="18"/>
    </row>
    <row r="73" spans="1:243" s="17" customFormat="1" ht="63" customHeight="1">
      <c r="A73" s="48">
        <v>61</v>
      </c>
      <c r="B73" s="49" t="s">
        <v>152</v>
      </c>
      <c r="C73" s="50" t="s">
        <v>172</v>
      </c>
      <c r="D73" s="51">
        <v>2.1</v>
      </c>
      <c r="E73" s="51" t="s">
        <v>48</v>
      </c>
      <c r="F73" s="51">
        <v>4942.04</v>
      </c>
      <c r="G73" s="52"/>
      <c r="H73" s="52"/>
      <c r="I73" s="53" t="s">
        <v>34</v>
      </c>
      <c r="J73" s="54">
        <f t="shared" si="0"/>
        <v>1</v>
      </c>
      <c r="K73" s="52" t="s">
        <v>35</v>
      </c>
      <c r="L73" s="52" t="s">
        <v>4</v>
      </c>
      <c r="M73" s="55"/>
      <c r="N73" s="52"/>
      <c r="O73" s="52"/>
      <c r="P73" s="56"/>
      <c r="Q73" s="52"/>
      <c r="R73" s="52"/>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3">
        <f t="shared" si="1"/>
        <v>10378</v>
      </c>
      <c r="BB73" s="57">
        <f t="shared" si="2"/>
        <v>10378</v>
      </c>
      <c r="BC73" s="58" t="str">
        <f t="shared" si="3"/>
        <v>INR  Ten Thousand Three Hundred &amp; Seventy Eight  Only</v>
      </c>
      <c r="IA73" s="17">
        <v>61</v>
      </c>
      <c r="IB73" s="59" t="s">
        <v>152</v>
      </c>
      <c r="IC73" s="17" t="s">
        <v>172</v>
      </c>
      <c r="ID73" s="17">
        <v>2.1</v>
      </c>
      <c r="IE73" s="18" t="s">
        <v>48</v>
      </c>
      <c r="IF73" s="18"/>
      <c r="IG73" s="18"/>
      <c r="IH73" s="18"/>
      <c r="II73" s="18"/>
    </row>
    <row r="74" spans="1:55" ht="48" customHeight="1">
      <c r="A74" s="47" t="s">
        <v>36</v>
      </c>
      <c r="B74" s="24"/>
      <c r="C74" s="25"/>
      <c r="D74" s="30"/>
      <c r="E74" s="30"/>
      <c r="F74" s="30"/>
      <c r="G74" s="30"/>
      <c r="H74" s="31"/>
      <c r="I74" s="31"/>
      <c r="J74" s="31"/>
      <c r="K74" s="31"/>
      <c r="L74" s="32"/>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4">
        <f>SUM(BA13:BA73)</f>
        <v>220229</v>
      </c>
      <c r="BB74" s="35" t="e">
        <f>SUM(#REF!)</f>
        <v>#REF!</v>
      </c>
      <c r="BC74" s="36" t="str">
        <f>SpellNumber(L74,BA74)</f>
        <v>  Two Lakh Twenty Thousand Two Hundred &amp; Twenty Nine  Only</v>
      </c>
    </row>
    <row r="75" spans="1:55" ht="24" customHeight="1">
      <c r="A75" s="22" t="s">
        <v>37</v>
      </c>
      <c r="B75" s="26"/>
      <c r="C75" s="27"/>
      <c r="D75" s="37"/>
      <c r="E75" s="38" t="s">
        <v>42</v>
      </c>
      <c r="F75" s="28"/>
      <c r="G75" s="39"/>
      <c r="H75" s="40"/>
      <c r="I75" s="40"/>
      <c r="J75" s="40"/>
      <c r="K75" s="37"/>
      <c r="L75" s="41"/>
      <c r="M75" s="42"/>
      <c r="N75" s="43"/>
      <c r="O75" s="33"/>
      <c r="P75" s="33"/>
      <c r="Q75" s="33"/>
      <c r="R75" s="33"/>
      <c r="S75" s="3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4">
        <f>IF(ISBLANK(F75),0,IF(E75="Excess (+)",ROUND(BA74+(BA74*F75),0),IF(E75="Less (-)",ROUND(BA74+(BA74*F75*(-1)),0),IF(E75="At Par",BA74,0))))</f>
        <v>0</v>
      </c>
      <c r="BB75" s="45">
        <f>ROUND(BA75,0)</f>
        <v>0</v>
      </c>
      <c r="BC75" s="46" t="str">
        <f>SpellNumber($E$2,BB75)</f>
        <v>INR Zero Only</v>
      </c>
    </row>
    <row r="76" spans="1:55" ht="18" customHeight="1">
      <c r="A76" s="21" t="s">
        <v>38</v>
      </c>
      <c r="B76" s="29"/>
      <c r="C76" s="63" t="str">
        <f>SpellNumber($E$2,BB75)</f>
        <v>INR Zero Only</v>
      </c>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row>
  </sheetData>
  <sheetProtection password="D850" sheet="1"/>
  <autoFilter ref="A11:BC76"/>
  <mergeCells count="39">
    <mergeCell ref="D47:BC47"/>
    <mergeCell ref="D48:BC48"/>
    <mergeCell ref="D52:BC52"/>
    <mergeCell ref="D63:BC63"/>
    <mergeCell ref="D69:BC69"/>
    <mergeCell ref="D72:BC72"/>
    <mergeCell ref="D13:BC13"/>
    <mergeCell ref="D14:BC14"/>
    <mergeCell ref="D65:BC65"/>
    <mergeCell ref="D71:BC71"/>
    <mergeCell ref="D17:BC17"/>
    <mergeCell ref="D23:BC23"/>
    <mergeCell ref="D26:BC26"/>
    <mergeCell ref="D29:BC29"/>
    <mergeCell ref="D45:BC45"/>
    <mergeCell ref="D40:BC40"/>
    <mergeCell ref="A1:L1"/>
    <mergeCell ref="A4:BC4"/>
    <mergeCell ref="A5:BC5"/>
    <mergeCell ref="A6:BC6"/>
    <mergeCell ref="A7:BC7"/>
    <mergeCell ref="B8:BC8"/>
    <mergeCell ref="C76:BC76"/>
    <mergeCell ref="A9:BC9"/>
    <mergeCell ref="D51:BC51"/>
    <mergeCell ref="D54:BC54"/>
    <mergeCell ref="D56:BC56"/>
    <mergeCell ref="D58:BC58"/>
    <mergeCell ref="D60:BC60"/>
    <mergeCell ref="D62:BC62"/>
    <mergeCell ref="D37:BC37"/>
    <mergeCell ref="D39:BC39"/>
    <mergeCell ref="D42:BC42"/>
    <mergeCell ref="D30:BC30"/>
    <mergeCell ref="D32:BC32"/>
    <mergeCell ref="D34:BC34"/>
    <mergeCell ref="D35:BC35"/>
    <mergeCell ref="D18:BC18"/>
    <mergeCell ref="D24:BC24"/>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5">
      <formula1>IF(E75="Select",-1,IF(E75="At Par",0,0))</formula1>
      <formula2>IF(E75="Select",-1,IF(E75="At Par",0,0.99))</formula2>
    </dataValidation>
    <dataValidation type="list" allowBlank="1" showErrorMessage="1" sqref="E7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5">
      <formula1>0</formula1>
      <formula2>99.9</formula2>
    </dataValidation>
    <dataValidation type="list" allowBlank="1" showErrorMessage="1" sqref="D13:D14 K15:K16 D17:D18 K19:K22 D23:D24 K25 D26 K27:K28 D29:D30 K31 D32 K33 D34:D35 K36 D37 K38 D39:D40 K41 D42 K43:K44 D45 K46 D47:D48 K49:K50 D51:D52 K53 D54 K55 D56 K57 D58 K59 D60 K61 D62:D63 K64 D65 K66:K68 D69 K70 K73 D71:D7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9:H22 G25:H25 G27:H28 G31:H31 G33:H33 G36:H36 G38:H38 G41:H41 G43:H44 G46:H46 G49:H50 G53:H53 G55:H55 G57:H57 G59:H59 G61:H61 G64:H64 G66:H68 G70:H70 G73:H73">
      <formula1>0</formula1>
      <formula2>999999999999999</formula2>
    </dataValidation>
    <dataValidation allowBlank="1" showInputMessage="1" showErrorMessage="1" promptTitle="Addition / Deduction" prompt="Please Choose the correct One" sqref="J15:J16 J19:J22 J25 J27:J28 J31 J33 J36 J38 J41 J43:J44 J46 J49:J50 J53 J55 J57 J59 J61 J64 J66:J68 J70 J73">
      <formula1>0</formula1>
      <formula2>0</formula2>
    </dataValidation>
    <dataValidation type="list" showErrorMessage="1" sqref="I15:I16 I19:I22 I25 I27:I28 I31 I33 I36 I38 I41 I43:I44 I46 I49:I50 I53 I55 I57 I59 I61 I64 I66:I68 I70 I7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22 N25:O25 N27:O28 N31:O31 N33:O33 N36:O36 N38:O38 N41:O41 N43:O44 N46:O46 N49:O50 N53:O53 N55:O55 N57:O57 N59:O59 N61:O61 N64:O64 N66:O68 N70:O70 N73:O7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R22 R25 R27:R28 R31 R33 R36 R38 R41 R43:R44 R46 R49:R50 R53 R55 R57 R59 R61 R64 R66:R68 R70 R7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Q22 Q25 Q27:Q28 Q31 Q33 Q36 Q38 Q41 Q43:Q44 Q46 Q49:Q50 Q53 Q55 Q57 Q59 Q61 Q64 Q66:Q68 Q70 Q7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M22 M25 M27:M28 M31 M33 M36 M38 M41 M43:M44 M46 M49:M50 M53 M55 M57 M59 M61 M64 M66:M68 M70 M7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9:F22 F25 F27:F28 F31 F33 F36 F38 F41 F43:F44 F46 F49:F50 F53 F55 F57 F59 F61 F64 F66:F68 F70 F73">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3 L72">
      <formula1>"INR"</formula1>
    </dataValidation>
    <dataValidation allowBlank="1" showInputMessage="1" showErrorMessage="1" promptTitle="Itemcode/Make" prompt="Please enter text" sqref="C13:C73">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2024-04-10T07:38:37Z</cp:lastPrinted>
  <dcterms:created xsi:type="dcterms:W3CDTF">2009-01-30T06:42:42Z</dcterms:created>
  <dcterms:modified xsi:type="dcterms:W3CDTF">2024-04-30T11:48:29Z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