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<sst xmlns="http://schemas.openxmlformats.org/spreadsheetml/2006/main" count="248" uniqueCount="104">
  <si>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</si>
  <si>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</si>
  <si>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</si>
  <si>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</si>
  <si>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</si>
  <si>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</si>
  <si>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</si>
  <si>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</si>
  <si>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</si>
  <si>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</si>
  <si>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</si>
  <si>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</si>
  <si>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</si>
  <si>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</si>
  <si>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</si>
  <si>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</si>
  <si>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</si>
  <si>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</si>
  <si>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</si>
  <si>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</si>
  <si>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</si>
  <si>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</si>
  <si>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</si>
  <si>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</si>
  <si>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</si>
  <si>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</si>
  <si>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</si>
  <si>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</si>
  <si>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</si>
  <si>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</si>
  <si>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</si>
  <si>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</si>
  <si>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</si>
  <si>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</si>
  <si>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</si>
  <si>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</si>
  <si>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</si>
  <si>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</si>
  <si>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</si>
  <si>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</si>
  <si>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</si>
  <si>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</si>
  <si>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</si>
  <si>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</si>
  <si>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</si>
  <si>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</si>
  <si>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</si>
  <si>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</si>
  <si>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</si>
  <si>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</si>
  <si>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</si>
  <si>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</si>
  <si>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</si>
  <si>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</si>
  <si>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</si>
  <si>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</si>
  <si>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</si>
  <si>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</si>
  <si>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</si>
  <si>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</si>
  <si>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</si>
  <si>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</si>
  <si>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cum</t>
  </si>
  <si>
    <r>
      <t xml:space="preserve">TOTAL AMOUNT  
           in
     </t>
    </r>
    <r>
      <rPr>
        <b/>
        <sz val="11"/>
        <color indexed="10"/>
        <rFont val="Arial"/>
        <family val="2"/>
      </rPr>
      <t xml:space="preserve"> Rs.      P</t>
    </r>
  </si>
  <si>
    <t>REINFORCED CEMENT CONCRETE</t>
  </si>
  <si>
    <t>metre</t>
  </si>
  <si>
    <t>Two or more coats on new work</t>
  </si>
  <si>
    <t>Distempering with 1st quality acrylic distemper (ready mixed) having VOC content less than 50 gms/litre, of approved manufacturer, of required shade and colour complete, as per manufacturer's specification.</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</si>
  <si>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</si>
  <si>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</si>
  <si>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</si>
  <si>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</si>
  <si>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</si>
  <si>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</si>
  <si>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</si>
  <si>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</si>
  <si>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</si>
  <si>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</si>
  <si>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</si>
  <si>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</si>
  <si>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</si>
  <si>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</si>
  <si>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item no.19</t>
  </si>
  <si>
    <t>item no.20</t>
  </si>
  <si>
    <t>item no.21</t>
  </si>
  <si>
    <t>item no.22</t>
  </si>
  <si>
    <t>WATER PROOFING</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</si>
  <si>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</si>
  <si>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</si>
  <si>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</si>
  <si>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fixing sheet covering over expansion joints with iron screws as per design.</t>
  </si>
  <si>
    <t>Aluminium fluted strips 3.15 mm thick.</t>
  </si>
  <si>
    <t>150 mm wide</t>
  </si>
  <si>
    <t>Providing and fixing of expansion joint system of approved make and manufactures for various roof locations as per approved drawings and direction of Engineer-In-Charge. The joints shall be of extruded aluminum base members with, self aligning and self centering arragement support plates asper ASTM B221-02. The system shall be such that it provides watertight roof to roof/roof to corner joint cover expansion control system that is capable of accommodating multidirectional seismic movement without stress to its components. System shall consist of metal profile that incorporates a universal aluminum base member designed to accommodate various project conditions and roof treatments. The cover plate shall be designed of width and thickness required to satisfy movement and loading requirements and secured to base members by utilizing manufacturer’s pre-engineered self-centering arrangement that freely rotates / moves in all directions. The Self centering arrangement shall exhibit circular sphere ends that lock and slide inside the corresponding aluminum extrusion cavity to allow freedom of movement and flexure in all directions including vertical displacement. The Joint System shall resists damage or deterioration from the impact of falling ice, exposure to UV, airborne contaminants and occasional foot traffic from maintenance personnel. Provision of Moisture Barrier Membrane in the Joint System to have water tight joint is mandatory requirement. (Material shall confirm to ASTM 6063).</t>
  </si>
  <si>
    <t>Roof Joint of 100 mm gap</t>
  </si>
  <si>
    <t>Pointing on brick work or brick flooring with cement mortar 1:3 (1 cement : 3 fine sand):</t>
  </si>
  <si>
    <t>Flush / Ruled/ Struck or weathered pointing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</si>
  <si>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</si>
  <si>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</si>
  <si>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Raking out joints of stone masonry surface to the required width and depth, with due care and precaution, by mechanical / manual means, including preparing and cleaning the surface for re-pointing/ refilling of joints, including disposal of rubbish to the dumping ground within 50 metre lead.</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</si>
  <si>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</si>
  <si>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Tender Inviting Authority: Dean of Infrastructure and Planning, IIT Kanpur</t>
  </si>
  <si>
    <t>Name of Work: Water proofing of terrcae for NL-I st, NL-Ext, and nuclear Lab dome building including other minor repairings in academic area of IITK</t>
  </si>
  <si>
    <t>NIT No:   Civil/09/05/2023-1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</si>
</sst>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zoomScale="85" zoomScaleNormal="85" zoomScalePageLayoutView="0" workbookViewId="0" topLeftCell="A34">
      <selection activeCell="A6" sqref="A6:BC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101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102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103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63</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87</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87</v>
      </c>
      <c r="IC13" s="22" t="s">
        <v>55</v>
      </c>
      <c r="IE13" s="23"/>
      <c r="IF13" s="23" t="s">
        <v>34</v>
      </c>
      <c r="IG13" s="23" t="s">
        <v>35</v>
      </c>
      <c r="IH13" s="23">
        <v>10</v>
      </c>
      <c r="II13" s="23" t="s">
        <v>36</v>
      </c>
    </row>
    <row r="14" spans="1:243" s="22" customFormat="1" ht="156.75">
      <c r="A14" s="59">
        <v>1.01</v>
      </c>
      <c r="B14" s="64" t="s">
        <v>88</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88</v>
      </c>
      <c r="IC14" s="22" t="s">
        <v>56</v>
      </c>
      <c r="IE14" s="23"/>
      <c r="IF14" s="23" t="s">
        <v>40</v>
      </c>
      <c r="IG14" s="23" t="s">
        <v>35</v>
      </c>
      <c r="IH14" s="23">
        <v>123.223</v>
      </c>
      <c r="II14" s="23" t="s">
        <v>37</v>
      </c>
    </row>
    <row r="15" spans="1:243" s="22" customFormat="1" ht="71.25">
      <c r="A15" s="59">
        <v>1.02</v>
      </c>
      <c r="B15" s="60" t="s">
        <v>89</v>
      </c>
      <c r="C15" s="39" t="s">
        <v>57</v>
      </c>
      <c r="D15" s="61">
        <v>1.7</v>
      </c>
      <c r="E15" s="62" t="s">
        <v>62</v>
      </c>
      <c r="F15" s="63">
        <v>8587.24</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14598</v>
      </c>
      <c r="BB15" s="54">
        <f>BA15+SUM(N15:AZ15)</f>
        <v>14598</v>
      </c>
      <c r="BC15" s="50" t="str">
        <f>SpellNumber(L15,BB15)</f>
        <v>INR  Fourteen Thousand Five Hundred &amp; Ninety Eight  Only</v>
      </c>
      <c r="IA15" s="22">
        <v>1.02</v>
      </c>
      <c r="IB15" s="22" t="s">
        <v>89</v>
      </c>
      <c r="IC15" s="22" t="s">
        <v>57</v>
      </c>
      <c r="ID15" s="22">
        <v>1.7</v>
      </c>
      <c r="IE15" s="23" t="s">
        <v>62</v>
      </c>
      <c r="IF15" s="23" t="s">
        <v>41</v>
      </c>
      <c r="IG15" s="23" t="s">
        <v>42</v>
      </c>
      <c r="IH15" s="23">
        <v>213</v>
      </c>
      <c r="II15" s="23" t="s">
        <v>37</v>
      </c>
    </row>
    <row r="16" spans="1:243" s="22" customFormat="1" ht="15.75">
      <c r="A16" s="59">
        <v>2</v>
      </c>
      <c r="B16" s="60" t="s">
        <v>64</v>
      </c>
      <c r="C16" s="39" t="s">
        <v>71</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64</v>
      </c>
      <c r="IC16" s="22" t="s">
        <v>71</v>
      </c>
      <c r="IE16" s="23"/>
      <c r="IF16" s="23"/>
      <c r="IG16" s="23"/>
      <c r="IH16" s="23"/>
      <c r="II16" s="23"/>
    </row>
    <row r="17" spans="1:243" s="22" customFormat="1" ht="42.75">
      <c r="A17" s="59">
        <v>2.01</v>
      </c>
      <c r="B17" s="60" t="s">
        <v>90</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90</v>
      </c>
      <c r="IC17" s="22" t="s">
        <v>58</v>
      </c>
      <c r="IE17" s="23"/>
      <c r="IF17" s="23"/>
      <c r="IG17" s="23"/>
      <c r="IH17" s="23"/>
      <c r="II17" s="23"/>
    </row>
    <row r="18" spans="1:243" s="22" customFormat="1" ht="28.5">
      <c r="A18" s="59">
        <v>2.02</v>
      </c>
      <c r="B18" s="60" t="s">
        <v>91</v>
      </c>
      <c r="C18" s="39" t="s">
        <v>72</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2.02</v>
      </c>
      <c r="IB18" s="22" t="s">
        <v>91</v>
      </c>
      <c r="IC18" s="22" t="s">
        <v>72</v>
      </c>
      <c r="IE18" s="23"/>
      <c r="IF18" s="23"/>
      <c r="IG18" s="23"/>
      <c r="IH18" s="23"/>
      <c r="II18" s="23"/>
    </row>
    <row r="19" spans="1:243" s="22" customFormat="1" ht="28.5">
      <c r="A19" s="59">
        <v>2.03</v>
      </c>
      <c r="B19" s="60" t="s">
        <v>92</v>
      </c>
      <c r="C19" s="39" t="s">
        <v>73</v>
      </c>
      <c r="D19" s="61">
        <v>3.2</v>
      </c>
      <c r="E19" s="62" t="s">
        <v>65</v>
      </c>
      <c r="F19" s="63">
        <v>452.25</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1447</v>
      </c>
      <c r="BB19" s="54">
        <f>BA19+SUM(N19:AZ19)</f>
        <v>1447</v>
      </c>
      <c r="BC19" s="50" t="str">
        <f>SpellNumber(L19,BB19)</f>
        <v>INR  One Thousand Four Hundred &amp; Forty Seven  Only</v>
      </c>
      <c r="IA19" s="22">
        <v>2.03</v>
      </c>
      <c r="IB19" s="22" t="s">
        <v>92</v>
      </c>
      <c r="IC19" s="22" t="s">
        <v>73</v>
      </c>
      <c r="ID19" s="22">
        <v>3.2</v>
      </c>
      <c r="IE19" s="23" t="s">
        <v>65</v>
      </c>
      <c r="IF19" s="23"/>
      <c r="IG19" s="23"/>
      <c r="IH19" s="23"/>
      <c r="II19" s="23"/>
    </row>
    <row r="20" spans="1:243" s="22" customFormat="1" ht="30.75" customHeight="1">
      <c r="A20" s="59">
        <v>2.04</v>
      </c>
      <c r="B20" s="60" t="s">
        <v>93</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2.04</v>
      </c>
      <c r="IB20" s="22" t="s">
        <v>93</v>
      </c>
      <c r="IC20" s="22" t="s">
        <v>59</v>
      </c>
      <c r="IE20" s="23"/>
      <c r="IF20" s="23" t="s">
        <v>34</v>
      </c>
      <c r="IG20" s="23" t="s">
        <v>43</v>
      </c>
      <c r="IH20" s="23">
        <v>10</v>
      </c>
      <c r="II20" s="23" t="s">
        <v>37</v>
      </c>
    </row>
    <row r="21" spans="1:243" s="22" customFormat="1" ht="28.5">
      <c r="A21" s="59">
        <v>2.05</v>
      </c>
      <c r="B21" s="60" t="s">
        <v>94</v>
      </c>
      <c r="C21" s="39" t="s">
        <v>74</v>
      </c>
      <c r="D21" s="61">
        <v>3.2</v>
      </c>
      <c r="E21" s="62" t="s">
        <v>65</v>
      </c>
      <c r="F21" s="63">
        <v>4755.98</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15219</v>
      </c>
      <c r="BB21" s="54">
        <f>BA21+SUM(N21:AZ21)</f>
        <v>15219</v>
      </c>
      <c r="BC21" s="50" t="str">
        <f>SpellNumber(L21,BB21)</f>
        <v>INR  Fifteen Thousand Two Hundred &amp; Nineteen  Only</v>
      </c>
      <c r="IA21" s="22">
        <v>2.05</v>
      </c>
      <c r="IB21" s="22" t="s">
        <v>94</v>
      </c>
      <c r="IC21" s="22" t="s">
        <v>74</v>
      </c>
      <c r="ID21" s="22">
        <v>3.2</v>
      </c>
      <c r="IE21" s="23" t="s">
        <v>65</v>
      </c>
      <c r="IF21" s="23"/>
      <c r="IG21" s="23"/>
      <c r="IH21" s="23"/>
      <c r="II21" s="23"/>
    </row>
    <row r="22" spans="1:243" s="22" customFormat="1" ht="15.75">
      <c r="A22" s="59">
        <v>3</v>
      </c>
      <c r="B22" s="60" t="s">
        <v>53</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3</v>
      </c>
      <c r="IB22" s="22" t="s">
        <v>53</v>
      </c>
      <c r="IC22" s="22" t="s">
        <v>60</v>
      </c>
      <c r="IE22" s="23"/>
      <c r="IF22" s="23" t="s">
        <v>40</v>
      </c>
      <c r="IG22" s="23" t="s">
        <v>35</v>
      </c>
      <c r="IH22" s="23">
        <v>123.223</v>
      </c>
      <c r="II22" s="23" t="s">
        <v>37</v>
      </c>
    </row>
    <row r="23" spans="1:243" s="22" customFormat="1" ht="42.75">
      <c r="A23" s="59">
        <v>3.01</v>
      </c>
      <c r="B23" s="60" t="s">
        <v>95</v>
      </c>
      <c r="C23" s="39" t="s">
        <v>75</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3.01</v>
      </c>
      <c r="IB23" s="22" t="s">
        <v>95</v>
      </c>
      <c r="IC23" s="22" t="s">
        <v>75</v>
      </c>
      <c r="IE23" s="23"/>
      <c r="IF23" s="23" t="s">
        <v>44</v>
      </c>
      <c r="IG23" s="23" t="s">
        <v>45</v>
      </c>
      <c r="IH23" s="23">
        <v>10</v>
      </c>
      <c r="II23" s="23" t="s">
        <v>37</v>
      </c>
    </row>
    <row r="24" spans="1:243" s="22" customFormat="1" ht="28.5">
      <c r="A24" s="59">
        <v>3.02</v>
      </c>
      <c r="B24" s="60" t="s">
        <v>96</v>
      </c>
      <c r="C24" s="39" t="s">
        <v>76</v>
      </c>
      <c r="D24" s="61">
        <v>400</v>
      </c>
      <c r="E24" s="62" t="s">
        <v>52</v>
      </c>
      <c r="F24" s="63">
        <v>187.98</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75192</v>
      </c>
      <c r="BB24" s="54">
        <f>BA24+SUM(N24:AZ24)</f>
        <v>75192</v>
      </c>
      <c r="BC24" s="50" t="str">
        <f>SpellNumber(L24,BB24)</f>
        <v>INR  Seventy Five Thousand One Hundred &amp; Ninety Two  Only</v>
      </c>
      <c r="IA24" s="22">
        <v>3.02</v>
      </c>
      <c r="IB24" s="22" t="s">
        <v>96</v>
      </c>
      <c r="IC24" s="22" t="s">
        <v>76</v>
      </c>
      <c r="ID24" s="22">
        <v>400</v>
      </c>
      <c r="IE24" s="23" t="s">
        <v>52</v>
      </c>
      <c r="IF24" s="23"/>
      <c r="IG24" s="23"/>
      <c r="IH24" s="23"/>
      <c r="II24" s="23"/>
    </row>
    <row r="25" spans="1:243" s="22" customFormat="1" ht="85.5">
      <c r="A25" s="59">
        <v>3.03</v>
      </c>
      <c r="B25" s="60" t="s">
        <v>67</v>
      </c>
      <c r="C25" s="39" t="s">
        <v>77</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3.03</v>
      </c>
      <c r="IB25" s="22" t="s">
        <v>67</v>
      </c>
      <c r="IC25" s="22" t="s">
        <v>77</v>
      </c>
      <c r="IE25" s="23"/>
      <c r="IF25" s="23" t="s">
        <v>41</v>
      </c>
      <c r="IG25" s="23" t="s">
        <v>42</v>
      </c>
      <c r="IH25" s="23">
        <v>213</v>
      </c>
      <c r="II25" s="23" t="s">
        <v>37</v>
      </c>
    </row>
    <row r="26" spans="1:243" s="22" customFormat="1" ht="28.5">
      <c r="A26" s="59">
        <v>3.04</v>
      </c>
      <c r="B26" s="60" t="s">
        <v>66</v>
      </c>
      <c r="C26" s="39" t="s">
        <v>78</v>
      </c>
      <c r="D26" s="61">
        <v>10</v>
      </c>
      <c r="E26" s="62" t="s">
        <v>52</v>
      </c>
      <c r="F26" s="63">
        <v>81.32</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813</v>
      </c>
      <c r="BB26" s="54">
        <f>BA26+SUM(N26:AZ26)</f>
        <v>813</v>
      </c>
      <c r="BC26" s="50" t="str">
        <f>SpellNumber(L26,BB26)</f>
        <v>INR  Eight Hundred &amp; Thirteen  Only</v>
      </c>
      <c r="IA26" s="22">
        <v>3.04</v>
      </c>
      <c r="IB26" s="22" t="s">
        <v>66</v>
      </c>
      <c r="IC26" s="22" t="s">
        <v>78</v>
      </c>
      <c r="ID26" s="22">
        <v>10</v>
      </c>
      <c r="IE26" s="23" t="s">
        <v>52</v>
      </c>
      <c r="IF26" s="23"/>
      <c r="IG26" s="23"/>
      <c r="IH26" s="23"/>
      <c r="II26" s="23"/>
    </row>
    <row r="27" spans="1:243" s="22" customFormat="1" ht="15.75">
      <c r="A27" s="59">
        <v>4</v>
      </c>
      <c r="B27" s="60" t="s">
        <v>68</v>
      </c>
      <c r="C27" s="39" t="s">
        <v>79</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22">
        <v>4</v>
      </c>
      <c r="IB27" s="22" t="s">
        <v>68</v>
      </c>
      <c r="IC27" s="22" t="s">
        <v>79</v>
      </c>
      <c r="IE27" s="23"/>
      <c r="IF27" s="23"/>
      <c r="IG27" s="23"/>
      <c r="IH27" s="23"/>
      <c r="II27" s="23"/>
    </row>
    <row r="28" spans="1:243" s="22" customFormat="1" ht="142.5">
      <c r="A28" s="59">
        <v>4.01</v>
      </c>
      <c r="B28" s="60" t="s">
        <v>69</v>
      </c>
      <c r="C28" s="39" t="s">
        <v>80</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4.01</v>
      </c>
      <c r="IB28" s="22" t="s">
        <v>69</v>
      </c>
      <c r="IC28" s="22" t="s">
        <v>80</v>
      </c>
      <c r="IE28" s="23"/>
      <c r="IF28" s="23"/>
      <c r="IG28" s="23"/>
      <c r="IH28" s="23"/>
      <c r="II28" s="23"/>
    </row>
    <row r="29" spans="1:243" s="22" customFormat="1" ht="28.5">
      <c r="A29" s="59">
        <v>4.02</v>
      </c>
      <c r="B29" s="60" t="s">
        <v>70</v>
      </c>
      <c r="C29" s="39" t="s">
        <v>81</v>
      </c>
      <c r="D29" s="61">
        <v>1</v>
      </c>
      <c r="E29" s="62" t="s">
        <v>52</v>
      </c>
      <c r="F29" s="63">
        <v>419.11</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419</v>
      </c>
      <c r="BB29" s="54">
        <f>BA29+SUM(N29:AZ29)</f>
        <v>419</v>
      </c>
      <c r="BC29" s="50" t="str">
        <f>SpellNumber(L29,BB29)</f>
        <v>INR  Four Hundred &amp; Nineteen  Only</v>
      </c>
      <c r="IA29" s="22">
        <v>4.02</v>
      </c>
      <c r="IB29" s="22" t="s">
        <v>70</v>
      </c>
      <c r="IC29" s="22" t="s">
        <v>81</v>
      </c>
      <c r="ID29" s="22">
        <v>1</v>
      </c>
      <c r="IE29" s="23" t="s">
        <v>52</v>
      </c>
      <c r="IF29" s="23"/>
      <c r="IG29" s="23"/>
      <c r="IH29" s="23"/>
      <c r="II29" s="23"/>
    </row>
    <row r="30" spans="1:243" s="22" customFormat="1" ht="15.75">
      <c r="A30" s="59">
        <v>5</v>
      </c>
      <c r="B30" s="60" t="s">
        <v>86</v>
      </c>
      <c r="C30" s="39" t="s">
        <v>61</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22">
        <v>5</v>
      </c>
      <c r="IB30" s="22" t="s">
        <v>86</v>
      </c>
      <c r="IC30" s="22" t="s">
        <v>61</v>
      </c>
      <c r="IE30" s="23"/>
      <c r="IF30" s="23"/>
      <c r="IG30" s="23"/>
      <c r="IH30" s="23"/>
      <c r="II30" s="23"/>
    </row>
    <row r="31" spans="1:243" s="22" customFormat="1" ht="299.25">
      <c r="A31" s="59">
        <v>5.01</v>
      </c>
      <c r="B31" s="60" t="s">
        <v>97</v>
      </c>
      <c r="C31" s="39" t="s">
        <v>82</v>
      </c>
      <c r="D31" s="61">
        <v>2515</v>
      </c>
      <c r="E31" s="62" t="s">
        <v>52</v>
      </c>
      <c r="F31" s="63">
        <v>415.73</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1045561</v>
      </c>
      <c r="BB31" s="54">
        <f>BA31+SUM(N31:AZ31)</f>
        <v>1045561</v>
      </c>
      <c r="BC31" s="50" t="str">
        <f>SpellNumber(L31,BB31)</f>
        <v>INR  Ten Lakh Forty Five Thousand Five Hundred &amp; Sixty One  Only</v>
      </c>
      <c r="IA31" s="22">
        <v>5.01</v>
      </c>
      <c r="IB31" s="22" t="s">
        <v>97</v>
      </c>
      <c r="IC31" s="22" t="s">
        <v>82</v>
      </c>
      <c r="ID31" s="22">
        <v>2515</v>
      </c>
      <c r="IE31" s="23" t="s">
        <v>52</v>
      </c>
      <c r="IF31" s="23"/>
      <c r="IG31" s="23"/>
      <c r="IH31" s="23"/>
      <c r="II31" s="23"/>
    </row>
    <row r="32" spans="1:243" s="22" customFormat="1" ht="28.5">
      <c r="A32" s="59">
        <v>6</v>
      </c>
      <c r="B32" s="60" t="s">
        <v>98</v>
      </c>
      <c r="C32" s="39" t="s">
        <v>83</v>
      </c>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c r="IA32" s="22">
        <v>6</v>
      </c>
      <c r="IB32" s="22" t="s">
        <v>98</v>
      </c>
      <c r="IC32" s="22" t="s">
        <v>83</v>
      </c>
      <c r="IE32" s="23"/>
      <c r="IF32" s="23"/>
      <c r="IG32" s="23"/>
      <c r="IH32" s="23"/>
      <c r="II32" s="23"/>
    </row>
    <row r="33" spans="1:243" s="22" customFormat="1" ht="128.25">
      <c r="A33" s="59">
        <v>6.01</v>
      </c>
      <c r="B33" s="60" t="s">
        <v>99</v>
      </c>
      <c r="C33" s="39" t="s">
        <v>84</v>
      </c>
      <c r="D33" s="61">
        <v>400</v>
      </c>
      <c r="E33" s="62" t="s">
        <v>52</v>
      </c>
      <c r="F33" s="63">
        <v>52.38</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20952</v>
      </c>
      <c r="BB33" s="54">
        <f>BA33+SUM(N33:AZ33)</f>
        <v>20952</v>
      </c>
      <c r="BC33" s="50" t="str">
        <f>SpellNumber(L33,BB33)</f>
        <v>INR  Twenty Thousand Nine Hundred &amp; Fifty Two  Only</v>
      </c>
      <c r="IA33" s="22">
        <v>6.01</v>
      </c>
      <c r="IB33" s="22" t="s">
        <v>99</v>
      </c>
      <c r="IC33" s="22" t="s">
        <v>84</v>
      </c>
      <c r="ID33" s="22">
        <v>400</v>
      </c>
      <c r="IE33" s="23" t="s">
        <v>52</v>
      </c>
      <c r="IF33" s="23"/>
      <c r="IG33" s="23"/>
      <c r="IH33" s="23"/>
      <c r="II33" s="23"/>
    </row>
    <row r="34" spans="1:243" s="22" customFormat="1" ht="128.25">
      <c r="A34" s="59">
        <v>6.02</v>
      </c>
      <c r="B34" s="60" t="s">
        <v>100</v>
      </c>
      <c r="C34" s="39" t="s">
        <v>85</v>
      </c>
      <c r="D34" s="61">
        <v>2515</v>
      </c>
      <c r="E34" s="62" t="s">
        <v>52</v>
      </c>
      <c r="F34" s="63">
        <v>56.2</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141343</v>
      </c>
      <c r="BB34" s="54">
        <f>BA34+SUM(N34:AZ34)</f>
        <v>141343</v>
      </c>
      <c r="BC34" s="50" t="str">
        <f>SpellNumber(L34,BB34)</f>
        <v>INR  One Lakh Forty One Thousand Three Hundred &amp; Forty Three  Only</v>
      </c>
      <c r="IA34" s="22">
        <v>6.02</v>
      </c>
      <c r="IB34" s="22" t="s">
        <v>100</v>
      </c>
      <c r="IC34" s="22" t="s">
        <v>85</v>
      </c>
      <c r="ID34" s="22">
        <v>2515</v>
      </c>
      <c r="IE34" s="23" t="s">
        <v>52</v>
      </c>
      <c r="IF34" s="23"/>
      <c r="IG34" s="23"/>
      <c r="IH34" s="23"/>
      <c r="II34" s="23"/>
    </row>
    <row r="35" spans="1:55" ht="42.75">
      <c r="A35" s="25" t="s">
        <v>46</v>
      </c>
      <c r="B35" s="26"/>
      <c r="C35" s="27"/>
      <c r="D35" s="43"/>
      <c r="E35" s="43"/>
      <c r="F35" s="43"/>
      <c r="G35" s="43"/>
      <c r="H35" s="55"/>
      <c r="I35" s="55"/>
      <c r="J35" s="55"/>
      <c r="K35" s="55"/>
      <c r="L35" s="56"/>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57">
        <f>SUM(BA13:BA34)</f>
        <v>1315544</v>
      </c>
      <c r="BB35" s="58">
        <f>SUM(BB13:BB34)</f>
        <v>1315544</v>
      </c>
      <c r="BC35" s="50" t="str">
        <f>SpellNumber(L35,BB35)</f>
        <v>  Thirteen Lakh Fifteen Thousand Five Hundred &amp; Forty Four  Only</v>
      </c>
    </row>
    <row r="36" spans="1:55" ht="39.75" customHeight="1">
      <c r="A36" s="26" t="s">
        <v>47</v>
      </c>
      <c r="B36" s="28"/>
      <c r="C36" s="29"/>
      <c r="D36" s="30"/>
      <c r="E36" s="44" t="s">
        <v>54</v>
      </c>
      <c r="F36" s="45"/>
      <c r="G36" s="31"/>
      <c r="H36" s="32"/>
      <c r="I36" s="32"/>
      <c r="J36" s="32"/>
      <c r="K36" s="33"/>
      <c r="L36" s="34"/>
      <c r="M36" s="35"/>
      <c r="N36" s="36"/>
      <c r="O36" s="22"/>
      <c r="P36" s="22"/>
      <c r="Q36" s="22"/>
      <c r="R36" s="22"/>
      <c r="S36" s="22"/>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7">
        <f>IF(ISBLANK(F36),0,IF(E36="Excess (+)",ROUND(BA35+(BA35*F36),2),IF(E36="Less (-)",ROUND(BA35+(BA35*F36*(-1)),2),IF(E36="At Par",BA35,0))))</f>
        <v>0</v>
      </c>
      <c r="BB36" s="38">
        <f>ROUND(BA36,0)</f>
        <v>0</v>
      </c>
      <c r="BC36" s="21" t="str">
        <f>SpellNumber($E$2,BB36)</f>
        <v>INR Zero Only</v>
      </c>
    </row>
    <row r="37" spans="1:55" ht="18">
      <c r="A37" s="25" t="s">
        <v>48</v>
      </c>
      <c r="B37" s="25"/>
      <c r="C37" s="69" t="str">
        <f>SpellNumber($E$2,BB36)</f>
        <v>INR Zero Only</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row>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7" ht="15"/>
    <row r="299" ht="15"/>
    <row r="300" ht="15"/>
    <row r="301" ht="15"/>
    <row r="303" ht="15"/>
    <row r="304" ht="15"/>
    <row r="305" ht="15"/>
    <row r="306" ht="15"/>
    <row r="307" ht="15"/>
    <row r="308" ht="15"/>
    <row r="309" ht="15"/>
    <row r="310" ht="15"/>
    <row r="311" ht="15"/>
    <row r="313" ht="15"/>
    <row r="314" ht="15"/>
    <row r="315" ht="15"/>
    <row r="316" ht="15"/>
    <row r="317" ht="15"/>
    <row r="318" ht="15"/>
    <row r="319" ht="15"/>
    <row r="320" ht="15"/>
    <row r="321" ht="15"/>
    <row r="322" ht="15"/>
    <row r="323" ht="15"/>
    <row r="324" ht="15"/>
    <row r="325" ht="15"/>
    <row r="326" ht="15"/>
    <row r="327" ht="15"/>
    <row r="328" ht="15"/>
    <row r="329" ht="15"/>
    <row r="330" ht="15"/>
  </sheetData>
  <sheetProtection password="D850" sheet="1"/>
  <autoFilter ref="A11:BC37"/>
  <mergeCells count="21">
    <mergeCell ref="D14:BC14"/>
    <mergeCell ref="D23:BC23"/>
    <mergeCell ref="A9:BC9"/>
    <mergeCell ref="C37:BC37"/>
    <mergeCell ref="A1:L1"/>
    <mergeCell ref="A4:BC4"/>
    <mergeCell ref="A5:BC5"/>
    <mergeCell ref="A6:BC6"/>
    <mergeCell ref="A7:BC7"/>
    <mergeCell ref="B8:BC8"/>
    <mergeCell ref="D13:BC13"/>
    <mergeCell ref="D25:BC25"/>
    <mergeCell ref="D27:BC27"/>
    <mergeCell ref="D28:BC28"/>
    <mergeCell ref="D30:BC30"/>
    <mergeCell ref="D32:BC32"/>
    <mergeCell ref="D16:BC16"/>
    <mergeCell ref="D17:BC17"/>
    <mergeCell ref="D18:BC18"/>
    <mergeCell ref="D20:BC20"/>
    <mergeCell ref="D22:BC22"/>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E3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allowBlank="1" showErrorMessage="1" sqref="D13:D14 K15 D16:D18 K19 D20 K21 D22:D23 K24 D25 K26 D27:D28 K29 D30 K31 K33:K34 D3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9:H19 G21:H21 G24:H24 G26:H26 G29:H29 G31:H31 G33:H34">
      <formula1>0</formula1>
      <formula2>999999999999999</formula2>
    </dataValidation>
    <dataValidation allowBlank="1" showInputMessage="1" showErrorMessage="1" promptTitle="Addition / Deduction" prompt="Please Choose the correct One" sqref="J15 J19 J21 J24 J26 J29 J31 J33:J34">
      <formula1>0</formula1>
      <formula2>0</formula2>
    </dataValidation>
    <dataValidation type="list" showErrorMessage="1" sqref="I15 I19 I21 I24 I26 I29 I31 I33:I3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9:O19 N21:O21 N24:O24 N26:O26 N29:O29 N31:O31 N3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9 R21 R24 R26 R29 R31 R3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9 Q21 Q24 Q26 Q29 Q31 Q33:Q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9 M21 M24 M26 M29 M31 M33:M3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9 D21 D24 D26 D29 D31 D33:D3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9 F21 F24 F26 F29 F31 F33:F34">
      <formula1>0</formula1>
      <formula2>999999999999999</formula2>
    </dataValidation>
    <dataValidation type="list" allowBlank="1" showInputMessage="1" showErrorMessage="1" sqref="L30 L31 L32 L13 L14 L15 L16 L17 L18 L19 L20 L21 L22 L23 L24 L25 L26 L27 L28 L29 L34 L33">
      <formula1>"INR"</formula1>
    </dataValidation>
    <dataValidation allowBlank="1" showInputMessage="1" showErrorMessage="1" promptTitle="Itemcode/Make" prompt="Please enter text" sqref="C13:C34">
      <formula1>0</formula1>
      <formula2>0</formula2>
    </dataValidation>
    <dataValidation type="decimal" allowBlank="1" showInputMessage="1" showErrorMessage="1" errorTitle="Invalid Entry" error="Only Numeric Values are allowed. " sqref="A13:A34">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2023-01-30T12:06:34Z</cp:lastPrinted>
  <dcterms:created xsi:type="dcterms:W3CDTF">2009-01-30T06:42:42Z</dcterms:created>
  <dcterms:modified xsi:type="dcterms:W3CDTF">2023-05-09T11:33:27Z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