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<sst xmlns="http://schemas.openxmlformats.org/spreadsheetml/2006/main" count="404" uniqueCount="122">
  <si>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</si>
  <si>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</si>
  <si>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</si>
  <si>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</si>
  <si>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</si>
  <si>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</si>
  <si>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</si>
  <si>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</si>
  <si>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</si>
  <si>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</si>
  <si>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</si>
  <si>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</si>
  <si>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</si>
  <si>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</si>
  <si>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</si>
  <si>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</si>
  <si>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</si>
  <si>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</si>
  <si>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</si>
  <si>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</si>
  <si>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</si>
  <si>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</si>
  <si>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</si>
  <si>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</si>
  <si>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</si>
  <si>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</si>
  <si>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</si>
  <si>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</si>
  <si>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</si>
  <si>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</si>
  <si>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</si>
  <si>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</si>
  <si>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</si>
  <si>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</si>
  <si>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</si>
  <si>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</si>
  <si>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</si>
  <si>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</si>
  <si>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</si>
  <si>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</si>
  <si>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</si>
  <si>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</si>
  <si>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</si>
  <si>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</si>
  <si>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</si>
  <si>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</si>
  <si>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</si>
  <si>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</si>
  <si>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</si>
  <si>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</si>
  <si>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Nominal concrete 1:3:6 or richer mix (i/c equivalent design mix)</t>
  </si>
  <si>
    <t>kg</t>
  </si>
  <si>
    <t>Cement mortar 1:6 (1 cement : 6 coarse sand)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</si>
  <si>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</si>
  <si>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Tender Inviting Authority: Dean of Planning and Infrastructure, IIT Kanpur</t>
  </si>
  <si>
    <t>EARTH WORK</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</si>
  <si>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</si>
  <si>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</si>
  <si>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</si>
  <si>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CEMENT CONCRETE (CAST IN SITU)</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</si>
  <si>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</si>
  <si>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</si>
  <si>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</si>
  <si>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WOOD AND P. V. C. WORK</t>
  </si>
  <si>
    <t>125 mm</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</si>
  <si>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</si>
  <si>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</si>
  <si>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</si>
  <si>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FLOORING</t>
  </si>
  <si>
    <t>FINISHING</t>
  </si>
  <si>
    <t>15 mm cement plaster on rough side of single or half brick wall of mix:</t>
  </si>
  <si>
    <t>Dismantling and Demolishing</t>
  </si>
  <si>
    <t>Demolishing cement concrete manually/ by mechanical means including disposal of material within 50 metres lead as per direction of Engineer - in - charge.</t>
  </si>
  <si>
    <t>Cum</t>
  </si>
  <si>
    <t>300x16 mm</t>
  </si>
  <si>
    <t>Carriage of Materials</t>
  </si>
  <si>
    <t>By Mechanical Transport including loading,unloading and stacking</t>
  </si>
  <si>
    <t>Earth Lead - 5 km</t>
  </si>
  <si>
    <t>Earth work in surface excavation not exceeding 30 cm in depth but exceeding 1.5 m in width as well as 10 sqm on plan including getting out and disposal of excavated earth upto 50 m and lift upto 1.5 m, as directed by Engineer-in- Charge:</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</si>
  <si>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</si>
  <si>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</si>
  <si>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</si>
  <si>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</si>
  <si>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</si>
  <si>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</si>
  <si>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</si>
  <si>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</si>
  <si>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Providing and fixing ISI marked oxidised M.S. sliding door bolts with nuts and screws etc. complete :</t>
  </si>
  <si>
    <t>Providing and fixing ISI marked oxidised M.S. handles conforming to IS:4992 with necessary screws etc. complete :</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</si>
  <si>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</si>
  <si>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</si>
  <si>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</si>
  <si>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</si>
  <si>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</si>
  <si>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</si>
  <si>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</si>
  <si>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Providing and fixing glass strips in joints of terrazo/ cement concrete floors.</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</si>
  <si>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</si>
  <si>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</si>
  <si>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</si>
  <si>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</si>
  <si>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</si>
  <si>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</si>
  <si>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</si>
  <si>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</si>
  <si>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</si>
  <si>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</si>
  <si>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</si>
  <si>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</si>
  <si>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Two or more coats on new work</t>
  </si>
  <si>
    <t>REPAIRS TO BUILDING</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</si>
  <si>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</si>
  <si>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</si>
  <si>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</si>
  <si>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</si>
  <si>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</si>
  <si>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</si>
  <si>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Brick edging 7cm wide 11.4 cm deep to plinth protection with common burnt clay F.P.S. (non modular) bricks of class designation 7.5 including grouting with cement mortar 1:4 (1 cement : 4 fine sand).</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</si>
  <si>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</si>
  <si>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</si>
  <si>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Name of Work: Construction of shed enclosures and making cycle parking spaces at different locations of academic area at IIT Kanpur.</t>
  </si>
  <si>
    <t>NIT No:  Civil/06/06/2023-1</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</si>
</sst>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00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4"/>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26"/>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2"/>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9">
    <xf numFmtId="0" fontId="0" fillId="0" borderId="0" xfId="0" applyAlignment="1">
      <alignment/>
    </xf>
    <xf numFmtId="0" fontId="0" fillId="0" borderId="0" xfId="56"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60" fillId="0" borderId="14" xfId="0" applyFont="1" applyFill="1" applyBorder="1" applyAlignment="1">
      <alignment horizontal="right" vertical="top"/>
    </xf>
    <xf numFmtId="0" fontId="7" fillId="0" borderId="15"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7" fillId="0" borderId="18" xfId="59" applyNumberFormat="1" applyFont="1" applyFill="1" applyBorder="1" applyAlignment="1">
      <alignment horizontal="left" vertical="top"/>
      <protection/>
    </xf>
    <xf numFmtId="0" fontId="4" fillId="0" borderId="19" xfId="59" applyNumberFormat="1" applyFont="1" applyFill="1" applyBorder="1" applyAlignment="1">
      <alignment vertical="top"/>
      <protection/>
    </xf>
    <xf numFmtId="0" fontId="60" fillId="0" borderId="14" xfId="0" applyFont="1" applyFill="1" applyBorder="1" applyAlignment="1">
      <alignment horizontal="left" vertical="top"/>
    </xf>
    <xf numFmtId="0" fontId="4" fillId="0" borderId="14" xfId="59" applyNumberFormat="1" applyFont="1" applyFill="1" applyBorder="1" applyAlignment="1">
      <alignment vertical="top" wrapText="1"/>
      <protection/>
    </xf>
    <xf numFmtId="2" fontId="60" fillId="0" borderId="14" xfId="0" applyNumberFormat="1" applyFont="1" applyFill="1" applyBorder="1" applyAlignment="1">
      <alignment horizontal="justify" vertical="top" wrapText="1"/>
    </xf>
    <xf numFmtId="0" fontId="4" fillId="0" borderId="0" xfId="56" applyNumberFormat="1" applyFont="1" applyFill="1" applyAlignment="1">
      <alignment vertical="top" wrapText="1"/>
      <protection/>
    </xf>
    <xf numFmtId="0" fontId="5" fillId="0" borderId="0" xfId="56" applyNumberFormat="1" applyFont="1" applyFill="1" applyAlignment="1">
      <alignment vertical="top" wrapText="1"/>
      <protection/>
    </xf>
    <xf numFmtId="0" fontId="61" fillId="33" borderId="0" xfId="56" applyNumberFormat="1" applyFont="1" applyFill="1" applyBorder="1" applyAlignment="1">
      <alignment vertical="top"/>
      <protection/>
    </xf>
    <xf numFmtId="2" fontId="61" fillId="33" borderId="0" xfId="56" applyNumberFormat="1" applyFont="1" applyFill="1" applyBorder="1" applyAlignment="1" applyProtection="1">
      <alignment vertical="top"/>
      <protection/>
    </xf>
    <xf numFmtId="0" fontId="4" fillId="0" borderId="20" xfId="59" applyNumberFormat="1" applyFont="1" applyFill="1" applyBorder="1" applyAlignment="1">
      <alignment horizontal="justify" vertical="top" wrapText="1"/>
      <protection/>
    </xf>
    <xf numFmtId="2" fontId="4" fillId="0" borderId="14" xfId="58" applyNumberFormat="1" applyFont="1" applyFill="1" applyBorder="1" applyAlignment="1">
      <alignment horizontal="center" vertical="center"/>
      <protection/>
    </xf>
    <xf numFmtId="0" fontId="4" fillId="0" borderId="14" xfId="59" applyNumberFormat="1" applyFont="1" applyFill="1" applyBorder="1" applyAlignment="1">
      <alignment horizontal="center" vertical="center" wrapText="1"/>
      <protection/>
    </xf>
    <xf numFmtId="2" fontId="23" fillId="0" borderId="20" xfId="59" applyNumberFormat="1" applyFont="1" applyFill="1" applyBorder="1" applyAlignment="1">
      <alignment vertical="top"/>
      <protection/>
    </xf>
    <xf numFmtId="0" fontId="15" fillId="0" borderId="14" xfId="56" applyNumberFormat="1" applyFont="1" applyFill="1" applyBorder="1" applyAlignment="1" applyProtection="1">
      <alignment vertical="top"/>
      <protection/>
    </xf>
    <xf numFmtId="2" fontId="14" fillId="0" borderId="14" xfId="59" applyNumberFormat="1" applyFont="1" applyFill="1" applyBorder="1" applyAlignment="1">
      <alignment horizontal="right" vertical="top"/>
      <protection/>
    </xf>
    <xf numFmtId="2" fontId="60" fillId="0" borderId="14" xfId="0" applyNumberFormat="1" applyFont="1" applyFill="1" applyBorder="1" applyAlignment="1">
      <alignment horizontal="right" vertical="top"/>
    </xf>
    <xf numFmtId="0" fontId="4" fillId="0" borderId="0" xfId="56" applyNumberFormat="1" applyFont="1" applyFill="1" applyBorder="1" applyAlignment="1" applyProtection="1">
      <alignment vertical="center"/>
      <protection locked="0"/>
    </xf>
    <xf numFmtId="0" fontId="4" fillId="0" borderId="0" xfId="56" applyNumberFormat="1" applyFont="1" applyFill="1" applyBorder="1">
      <alignment/>
      <protection/>
    </xf>
    <xf numFmtId="0" fontId="4" fillId="0" borderId="0" xfId="56" applyNumberFormat="1" applyFont="1" applyFill="1" applyBorder="1" applyAlignment="1">
      <alignment vertical="top"/>
      <protection/>
    </xf>
    <xf numFmtId="0" fontId="7" fillId="0" borderId="0" xfId="56" applyNumberFormat="1" applyFont="1" applyFill="1" applyBorder="1" applyAlignment="1" applyProtection="1">
      <alignment vertical="top"/>
      <protection/>
    </xf>
    <xf numFmtId="0" fontId="7" fillId="0" borderId="0" xfId="56" applyNumberFormat="1" applyFont="1" applyFill="1" applyBorder="1" applyAlignment="1" applyProtection="1">
      <alignment vertical="center"/>
      <protection/>
    </xf>
    <xf numFmtId="2" fontId="60" fillId="0" borderId="0" xfId="0" applyNumberFormat="1" applyFont="1" applyFill="1" applyBorder="1" applyAlignment="1">
      <alignment horizontal="center" vertical="center"/>
    </xf>
    <xf numFmtId="0" fontId="0" fillId="0" borderId="0" xfId="56" applyNumberFormat="1" applyFill="1" applyBorder="1">
      <alignment/>
      <protection/>
    </xf>
    <xf numFmtId="0" fontId="4" fillId="0" borderId="0" xfId="56" applyNumberFormat="1" applyFont="1" applyFill="1" applyBorder="1" applyAlignment="1">
      <alignment horizontal="right" vertical="top"/>
      <protection/>
    </xf>
    <xf numFmtId="0" fontId="5" fillId="0" borderId="0" xfId="56" applyNumberFormat="1" applyFont="1" applyFill="1" applyBorder="1" applyAlignment="1" applyProtection="1">
      <alignment horizontal="right" vertical="top"/>
      <protection locked="0"/>
    </xf>
    <xf numFmtId="0" fontId="5" fillId="0" borderId="0" xfId="56" applyNumberFormat="1" applyFont="1" applyFill="1" applyBorder="1" applyAlignment="1">
      <alignment horizontal="right" vertical="top"/>
      <protection/>
    </xf>
    <xf numFmtId="0" fontId="6" fillId="0" borderId="0" xfId="59" applyNumberFormat="1" applyFont="1" applyFill="1" applyBorder="1" applyAlignment="1" applyProtection="1">
      <alignment horizontal="right" vertical="top"/>
      <protection/>
    </xf>
    <xf numFmtId="0" fontId="7" fillId="0" borderId="0" xfId="56" applyNumberFormat="1" applyFont="1" applyFill="1" applyBorder="1" applyAlignment="1">
      <alignment horizontal="right" vertical="top"/>
      <protection/>
    </xf>
    <xf numFmtId="0" fontId="7" fillId="0" borderId="11" xfId="56" applyNumberFormat="1" applyFont="1" applyFill="1" applyBorder="1" applyAlignment="1">
      <alignment horizontal="right" vertical="top" wrapText="1"/>
      <protection/>
    </xf>
    <xf numFmtId="0" fontId="7" fillId="0" borderId="15" xfId="59" applyNumberFormat="1" applyFont="1" applyFill="1" applyBorder="1" applyAlignment="1">
      <alignment horizontal="right" vertical="top" wrapText="1"/>
      <protection/>
    </xf>
    <xf numFmtId="0" fontId="13" fillId="0" borderId="11" xfId="59" applyNumberFormat="1" applyFont="1" applyFill="1" applyBorder="1" applyAlignment="1">
      <alignment horizontal="right" vertical="top" wrapText="1"/>
      <protection/>
    </xf>
    <xf numFmtId="0" fontId="7" fillId="0" borderId="21" xfId="56" applyNumberFormat="1" applyFont="1" applyFill="1" applyBorder="1" applyAlignment="1">
      <alignment horizontal="right" vertical="top" wrapText="1"/>
      <protection/>
    </xf>
    <xf numFmtId="0" fontId="4" fillId="0" borderId="14" xfId="56" applyNumberFormat="1" applyFont="1" applyFill="1" applyBorder="1" applyAlignment="1" applyProtection="1">
      <alignment horizontal="right" vertical="top"/>
      <protection/>
    </xf>
    <xf numFmtId="2" fontId="4"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4" fillId="34" borderId="14" xfId="56" applyNumberFormat="1" applyFont="1" applyFill="1" applyBorder="1" applyAlignment="1" applyProtection="1">
      <alignment horizontal="right" vertical="top"/>
      <protection locked="0"/>
    </xf>
    <xf numFmtId="2" fontId="4" fillId="35" borderId="14" xfId="56" applyNumberFormat="1" applyFont="1" applyFill="1" applyBorder="1" applyAlignment="1" applyProtection="1">
      <alignment horizontal="right" vertical="top"/>
      <protection locked="0"/>
    </xf>
    <xf numFmtId="2" fontId="4" fillId="35" borderId="14" xfId="56" applyNumberFormat="1" applyFont="1" applyFill="1" applyBorder="1" applyAlignment="1" applyProtection="1">
      <alignment horizontal="right" vertical="top" wrapText="1"/>
      <protection locked="0"/>
    </xf>
    <xf numFmtId="2" fontId="4" fillId="0" borderId="14" xfId="56" applyNumberFormat="1" applyFont="1" applyFill="1" applyBorder="1" applyAlignment="1" applyProtection="1">
      <alignment horizontal="right" vertical="top"/>
      <protection/>
    </xf>
    <xf numFmtId="2" fontId="60" fillId="0" borderId="14" xfId="0" applyNumberFormat="1" applyFont="1" applyFill="1" applyBorder="1" applyAlignment="1">
      <alignment horizontal="right" vertical="top" wrapText="1"/>
    </xf>
    <xf numFmtId="0" fontId="4" fillId="0" borderId="0" xfId="59" applyNumberFormat="1" applyFont="1" applyFill="1" applyBorder="1" applyAlignment="1">
      <alignment horizontal="right" vertical="top"/>
      <protection/>
    </xf>
    <xf numFmtId="0" fontId="23" fillId="0" borderId="0" xfId="59" applyNumberFormat="1" applyFont="1" applyFill="1" applyBorder="1" applyAlignment="1">
      <alignment horizontal="right" vertical="top"/>
      <protection/>
    </xf>
    <xf numFmtId="0" fontId="4" fillId="0" borderId="0" xfId="56" applyNumberFormat="1" applyFont="1" applyFill="1" applyAlignment="1">
      <alignment horizontal="right" vertical="top"/>
      <protection/>
    </xf>
    <xf numFmtId="0" fontId="16" fillId="0" borderId="14" xfId="59" applyNumberFormat="1" applyFont="1" applyFill="1" applyBorder="1" applyAlignment="1" applyProtection="1">
      <alignment horizontal="right" vertical="top" wrapText="1"/>
      <protection locked="0"/>
    </xf>
    <xf numFmtId="0" fontId="17" fillId="34" borderId="14" xfId="59" applyNumberFormat="1" applyFont="1" applyFill="1" applyBorder="1" applyAlignment="1" applyProtection="1">
      <alignment horizontal="right" vertical="top" wrapText="1"/>
      <protection locked="0"/>
    </xf>
    <xf numFmtId="10" fontId="18" fillId="34" borderId="14" xfId="66" applyNumberFormat="1" applyFont="1" applyFill="1" applyBorder="1" applyAlignment="1" applyProtection="1">
      <alignment horizontal="right" vertical="top"/>
      <protection locked="0"/>
    </xf>
    <xf numFmtId="0" fontId="15" fillId="0" borderId="14" xfId="59" applyNumberFormat="1" applyFont="1" applyFill="1" applyBorder="1" applyAlignment="1">
      <alignment horizontal="right" vertical="top"/>
      <protection/>
    </xf>
    <xf numFmtId="0" fontId="12" fillId="0" borderId="14" xfId="59" applyNumberFormat="1" applyFont="1" applyFill="1" applyBorder="1" applyAlignment="1" applyProtection="1">
      <alignment horizontal="right" vertical="top" wrapText="1"/>
      <protection locked="0"/>
    </xf>
    <xf numFmtId="0" fontId="12" fillId="0" borderId="14" xfId="66" applyNumberFormat="1" applyFont="1" applyFill="1" applyBorder="1" applyAlignment="1" applyProtection="1">
      <alignment horizontal="right" vertical="top" wrapText="1"/>
      <protection locked="0"/>
    </xf>
    <xf numFmtId="0" fontId="16" fillId="0" borderId="14" xfId="59" applyNumberFormat="1" applyFont="1" applyFill="1" applyBorder="1" applyAlignment="1" applyProtection="1">
      <alignment horizontal="right" vertical="top" wrapText="1"/>
      <protection/>
    </xf>
    <xf numFmtId="0" fontId="4" fillId="0" borderId="14" xfId="56" applyNumberFormat="1" applyFont="1" applyFill="1" applyBorder="1" applyAlignment="1">
      <alignment horizontal="right" vertical="top"/>
      <protection/>
    </xf>
    <xf numFmtId="2" fontId="19" fillId="0" borderId="14" xfId="59" applyNumberFormat="1" applyFont="1" applyFill="1" applyBorder="1" applyAlignment="1">
      <alignment horizontal="right" vertical="top"/>
      <protection/>
    </xf>
    <xf numFmtId="0" fontId="0" fillId="0" borderId="0" xfId="56" applyNumberFormat="1" applyFill="1" applyAlignment="1">
      <alignment horizontal="right" vertical="top"/>
      <protection/>
    </xf>
    <xf numFmtId="0" fontId="1" fillId="0" borderId="0" xfId="59" applyNumberFormat="1" applyFill="1" applyAlignment="1">
      <alignment horizontal="right" vertical="top"/>
      <protection/>
    </xf>
    <xf numFmtId="1" fontId="14" fillId="0" borderId="20" xfId="59" applyNumberFormat="1" applyFont="1" applyFill="1" applyBorder="1" applyAlignment="1">
      <alignment horizontal="right" vertical="top"/>
      <protection/>
    </xf>
    <xf numFmtId="1" fontId="4" fillId="0" borderId="14" xfId="59" applyNumberFormat="1" applyFont="1" applyFill="1" applyBorder="1" applyAlignment="1">
      <alignment horizontal="right" vertical="top"/>
      <protection/>
    </xf>
    <xf numFmtId="0" fontId="7" fillId="36" borderId="12" xfId="59" applyNumberFormat="1" applyFont="1" applyFill="1" applyBorder="1" applyAlignment="1" applyProtection="1">
      <alignment horizontal="left" vertical="top"/>
      <protection locked="0"/>
    </xf>
    <xf numFmtId="0" fontId="14" fillId="0" borderId="14"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2" fontId="60" fillId="0" borderId="23" xfId="0" applyNumberFormat="1" applyFont="1" applyFill="1" applyBorder="1" applyAlignment="1">
      <alignment horizontal="center" vertical="top"/>
    </xf>
    <xf numFmtId="2" fontId="60" fillId="0" borderId="24" xfId="0" applyNumberFormat="1" applyFont="1" applyFill="1" applyBorder="1" applyAlignment="1">
      <alignment horizontal="center" vertical="top"/>
    </xf>
    <xf numFmtId="2" fontId="60" fillId="0" borderId="24" xfId="0" applyNumberFormat="1" applyFont="1" applyBorder="1" applyAlignment="1">
      <alignment horizontal="center" vertical="top"/>
    </xf>
    <xf numFmtId="2" fontId="60" fillId="0" borderId="25" xfId="0" applyNumberFormat="1" applyFont="1" applyBorder="1" applyAlignment="1">
      <alignment horizontal="center" vertical="top"/>
    </xf>
    <xf numFmtId="0" fontId="4" fillId="0" borderId="14" xfId="56" applyNumberFormat="1" applyFont="1" applyFill="1" applyBorder="1" applyAlignment="1" applyProtection="1">
      <alignment horizontal="center" vertical="center"/>
      <protection/>
    </xf>
    <xf numFmtId="0" fontId="4" fillId="0" borderId="23" xfId="56" applyNumberFormat="1" applyFont="1" applyFill="1" applyBorder="1" applyAlignment="1" applyProtection="1">
      <alignment horizontal="center" vertical="center"/>
      <protection/>
    </xf>
    <xf numFmtId="0" fontId="4" fillId="0" borderId="24" xfId="56" applyNumberFormat="1" applyFont="1" applyFill="1" applyBorder="1" applyAlignment="1" applyProtection="1">
      <alignment horizontal="center" vertical="center"/>
      <protection/>
    </xf>
    <xf numFmtId="0" fontId="4" fillId="0" borderId="25" xfId="56" applyNumberFormat="1" applyFont="1" applyFill="1" applyBorder="1" applyAlignment="1" applyProtection="1">
      <alignment horizontal="center" vertical="center"/>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RKI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sheetDataSet>
      <sheetData sheetId="0">
        <row r="27">
          <cell r="D27">
            <v>3.96</v>
          </cell>
        </row>
        <row r="28">
          <cell r="D28">
            <v>3.96</v>
          </cell>
        </row>
        <row r="29">
          <cell r="D29">
            <v>10.14</v>
          </cell>
        </row>
        <row r="32">
          <cell r="D32">
            <v>2.85</v>
          </cell>
        </row>
        <row r="34">
          <cell r="D34">
            <v>5.83</v>
          </cell>
        </row>
        <row r="35">
          <cell r="D35">
            <v>12.46</v>
          </cell>
        </row>
        <row r="38">
          <cell r="D38">
            <v>2</v>
          </cell>
        </row>
        <row r="40">
          <cell r="D40">
            <v>6</v>
          </cell>
        </row>
        <row r="43">
          <cell r="D43">
            <v>2</v>
          </cell>
        </row>
        <row r="45">
          <cell r="D45">
            <v>39.3</v>
          </cell>
        </row>
        <row r="47">
          <cell r="D47">
            <v>937</v>
          </cell>
        </row>
        <row r="50">
          <cell r="D50">
            <v>20.76</v>
          </cell>
        </row>
        <row r="52">
          <cell r="D52">
            <v>2.05</v>
          </cell>
        </row>
        <row r="53">
          <cell r="D53">
            <v>0.68</v>
          </cell>
        </row>
        <row r="55">
          <cell r="D55">
            <v>46.55</v>
          </cell>
        </row>
        <row r="70">
          <cell r="D70">
            <v>38</v>
          </cell>
        </row>
        <row r="74">
          <cell r="D74">
            <v>8.11</v>
          </cell>
        </row>
        <row r="76">
          <cell r="D76">
            <v>26.43</v>
          </cell>
        </row>
        <row r="79">
          <cell r="D79">
            <v>27</v>
          </cell>
        </row>
        <row r="85">
          <cell r="D85">
            <v>74.9</v>
          </cell>
        </row>
        <row r="101">
          <cell r="D101">
            <v>145</v>
          </cell>
        </row>
        <row r="102">
          <cell r="D102">
            <v>2.23</v>
          </cell>
        </row>
        <row r="111">
          <cell r="D111">
            <v>35.02</v>
          </cell>
        </row>
        <row r="113">
          <cell r="D113">
            <v>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5"/>
  <sheetViews>
    <sheetView showGridLines="0" view="pageBreakPreview" zoomScale="102" zoomScaleNormal="85" zoomScaleSheetLayoutView="102" zoomScalePageLayoutView="0" workbookViewId="0" topLeftCell="A82">
      <selection activeCell="E84" sqref="E84"/>
    </sheetView>
  </sheetViews>
  <sheetFormatPr defaultColWidth="9.140625" defaultRowHeight="136.5" customHeight="1"/>
  <cols>
    <col min="1" max="1" width="8.8515625" style="1" customWidth="1"/>
    <col min="2" max="2" width="44.57421875" style="1" customWidth="1"/>
    <col min="3" max="3" width="15.140625" style="1" hidden="1" customWidth="1"/>
    <col min="4" max="4" width="10.57421875" style="79" customWidth="1"/>
    <col min="5" max="5" width="9.28125" style="79" customWidth="1"/>
    <col min="6" max="6" width="11.421875" style="79" customWidth="1"/>
    <col min="7" max="13" width="0" style="79" hidden="1" customWidth="1"/>
    <col min="14" max="14" width="0" style="80" hidden="1" customWidth="1"/>
    <col min="15" max="52" width="0" style="79" hidden="1" customWidth="1"/>
    <col min="53" max="53" width="17.57421875" style="79" customWidth="1"/>
    <col min="54" max="54" width="1.28515625" style="1" hidden="1" customWidth="1"/>
    <col min="55" max="55" width="36.7109375" style="1" customWidth="1"/>
    <col min="56" max="238" width="9.140625" style="1" customWidth="1"/>
    <col min="239" max="243" width="9.140625" style="2" customWidth="1"/>
    <col min="244" max="16384" width="9.140625" style="1" customWidth="1"/>
  </cols>
  <sheetData>
    <row r="1" spans="1:243" s="3" customFormat="1" ht="39" customHeight="1">
      <c r="A1" s="85" t="str">
        <f>B2&amp;" BoQ"</f>
        <v>Percentage BoQ</v>
      </c>
      <c r="B1" s="85"/>
      <c r="C1" s="85"/>
      <c r="D1" s="85"/>
      <c r="E1" s="85"/>
      <c r="F1" s="85"/>
      <c r="G1" s="85"/>
      <c r="H1" s="85"/>
      <c r="I1" s="85"/>
      <c r="J1" s="85"/>
      <c r="K1" s="85"/>
      <c r="L1" s="85"/>
      <c r="M1" s="49"/>
      <c r="N1" s="49"/>
      <c r="O1" s="50"/>
      <c r="P1" s="50"/>
      <c r="Q1" s="51"/>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IE1" s="4"/>
      <c r="IF1" s="4"/>
      <c r="IG1" s="4"/>
      <c r="IH1" s="4"/>
      <c r="II1" s="4"/>
    </row>
    <row r="2" spans="1:53" s="3" customFormat="1" ht="15" hidden="1">
      <c r="A2" s="5" t="s">
        <v>0</v>
      </c>
      <c r="B2" s="5" t="s">
        <v>1</v>
      </c>
      <c r="C2" s="5" t="s">
        <v>2</v>
      </c>
      <c r="D2" s="52" t="s">
        <v>3</v>
      </c>
      <c r="E2" s="52" t="s">
        <v>4</v>
      </c>
      <c r="F2" s="49"/>
      <c r="G2" s="49"/>
      <c r="H2" s="49"/>
      <c r="I2" s="49"/>
      <c r="J2" s="53"/>
      <c r="K2" s="53"/>
      <c r="L2" s="53"/>
      <c r="M2" s="49"/>
      <c r="N2" s="49"/>
      <c r="O2" s="50"/>
      <c r="P2" s="50"/>
      <c r="Q2" s="51"/>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row>
    <row r="3" spans="1:243" s="3" customFormat="1" ht="14.25" hidden="1">
      <c r="A3" s="3" t="s">
        <v>5</v>
      </c>
      <c r="C3" s="3" t="s">
        <v>6</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IE3" s="4"/>
      <c r="IF3" s="4"/>
      <c r="IG3" s="4"/>
      <c r="IH3" s="4"/>
      <c r="II3" s="4"/>
    </row>
    <row r="4" spans="1:243" s="6" customFormat="1" ht="27" customHeight="1">
      <c r="A4" s="86" t="s">
        <v>54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7"/>
      <c r="IF4" s="7"/>
      <c r="IG4" s="7"/>
      <c r="IH4" s="7"/>
      <c r="II4" s="7"/>
    </row>
    <row r="5" spans="1:243" s="6" customFormat="1" ht="15">
      <c r="A5" s="86" t="s">
        <v>120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7"/>
      <c r="IF5" s="7"/>
      <c r="IG5" s="7"/>
      <c r="IH5" s="7"/>
      <c r="II5" s="7"/>
    </row>
    <row r="6" spans="1:243" s="6" customFormat="1" ht="15">
      <c r="A6" s="86" t="s">
        <v>121</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7"/>
      <c r="IF6" s="7"/>
      <c r="IG6" s="7"/>
      <c r="IH6" s="7"/>
      <c r="II6" s="7"/>
    </row>
    <row r="7" spans="1:243" s="6" customFormat="1" ht="15">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7"/>
      <c r="IF7" s="7"/>
      <c r="IG7" s="7"/>
      <c r="IH7" s="7"/>
      <c r="II7" s="7"/>
    </row>
    <row r="8" spans="1:243" s="9" customFormat="1" ht="105">
      <c r="A8" s="8" t="s">
        <v>39</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E8" s="42"/>
      <c r="BF8" s="42"/>
      <c r="BG8" s="42"/>
      <c r="BH8" s="42"/>
      <c r="BI8" s="42"/>
      <c r="BJ8" s="42"/>
      <c r="BK8" s="42"/>
      <c r="BL8" s="42"/>
      <c r="BM8" s="42"/>
      <c r="BN8" s="42"/>
      <c r="BO8" s="42"/>
      <c r="BP8" s="42"/>
      <c r="BQ8" s="42"/>
      <c r="BR8" s="42"/>
      <c r="BS8" s="42"/>
      <c r="BT8" s="42"/>
      <c r="BU8" s="42"/>
      <c r="BV8" s="42"/>
      <c r="BW8" s="42"/>
      <c r="BX8" s="42"/>
      <c r="IE8" s="10"/>
      <c r="IF8" s="10"/>
      <c r="IG8" s="10"/>
      <c r="IH8" s="10"/>
      <c r="II8" s="10"/>
    </row>
    <row r="9" spans="1:243" s="11" customFormat="1" ht="15">
      <c r="A9" s="88" t="s">
        <v>48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E9" s="3"/>
      <c r="BF9" s="3"/>
      <c r="BG9" s="3"/>
      <c r="BH9" s="3"/>
      <c r="BI9" s="3"/>
      <c r="BJ9" s="3"/>
      <c r="BK9" s="3"/>
      <c r="BL9" s="3"/>
      <c r="BM9" s="3"/>
      <c r="BN9" s="3"/>
      <c r="BO9" s="3"/>
      <c r="BP9" s="3"/>
      <c r="BQ9" s="3"/>
      <c r="BR9" s="3"/>
      <c r="BS9" s="3"/>
      <c r="BT9" s="3"/>
      <c r="BU9" s="3"/>
      <c r="BV9" s="3"/>
      <c r="BW9" s="3"/>
      <c r="BX9" s="3"/>
      <c r="IE9" s="12"/>
      <c r="IF9" s="12"/>
      <c r="IG9" s="12"/>
      <c r="IH9" s="12"/>
      <c r="II9" s="12"/>
    </row>
    <row r="10" spans="1:243" s="14" customFormat="1" ht="32.25" customHeight="1">
      <c r="A10" s="13" t="s">
        <v>8</v>
      </c>
      <c r="B10" s="13" t="s">
        <v>9</v>
      </c>
      <c r="C10" s="13" t="s">
        <v>9</v>
      </c>
      <c r="D10" s="54" t="s">
        <v>8</v>
      </c>
      <c r="E10" s="54" t="s">
        <v>49</v>
      </c>
      <c r="F10" s="54" t="s">
        <v>10</v>
      </c>
      <c r="G10" s="54" t="s">
        <v>10</v>
      </c>
      <c r="H10" s="54" t="s">
        <v>11</v>
      </c>
      <c r="I10" s="54" t="s">
        <v>9</v>
      </c>
      <c r="J10" s="54" t="s">
        <v>8</v>
      </c>
      <c r="K10" s="54" t="s">
        <v>12</v>
      </c>
      <c r="L10" s="54" t="s">
        <v>9</v>
      </c>
      <c r="M10" s="54" t="s">
        <v>8</v>
      </c>
      <c r="N10" s="54" t="s">
        <v>10</v>
      </c>
      <c r="O10" s="54" t="s">
        <v>10</v>
      </c>
      <c r="P10" s="54" t="s">
        <v>10</v>
      </c>
      <c r="Q10" s="54" t="s">
        <v>10</v>
      </c>
      <c r="R10" s="54" t="s">
        <v>11</v>
      </c>
      <c r="S10" s="54" t="s">
        <v>11</v>
      </c>
      <c r="T10" s="54" t="s">
        <v>10</v>
      </c>
      <c r="U10" s="54" t="s">
        <v>10</v>
      </c>
      <c r="V10" s="54" t="s">
        <v>10</v>
      </c>
      <c r="W10" s="54" t="s">
        <v>10</v>
      </c>
      <c r="X10" s="54" t="s">
        <v>11</v>
      </c>
      <c r="Y10" s="54" t="s">
        <v>11</v>
      </c>
      <c r="Z10" s="54" t="s">
        <v>10</v>
      </c>
      <c r="AA10" s="54" t="s">
        <v>10</v>
      </c>
      <c r="AB10" s="54" t="s">
        <v>10</v>
      </c>
      <c r="AC10" s="54" t="s">
        <v>10</v>
      </c>
      <c r="AD10" s="54" t="s">
        <v>11</v>
      </c>
      <c r="AE10" s="54" t="s">
        <v>11</v>
      </c>
      <c r="AF10" s="54" t="s">
        <v>10</v>
      </c>
      <c r="AG10" s="54" t="s">
        <v>10</v>
      </c>
      <c r="AH10" s="54" t="s">
        <v>10</v>
      </c>
      <c r="AI10" s="54" t="s">
        <v>10</v>
      </c>
      <c r="AJ10" s="54" t="s">
        <v>11</v>
      </c>
      <c r="AK10" s="54" t="s">
        <v>11</v>
      </c>
      <c r="AL10" s="54" t="s">
        <v>10</v>
      </c>
      <c r="AM10" s="54" t="s">
        <v>10</v>
      </c>
      <c r="AN10" s="54" t="s">
        <v>10</v>
      </c>
      <c r="AO10" s="54" t="s">
        <v>10</v>
      </c>
      <c r="AP10" s="54" t="s">
        <v>11</v>
      </c>
      <c r="AQ10" s="54" t="s">
        <v>11</v>
      </c>
      <c r="AR10" s="54" t="s">
        <v>10</v>
      </c>
      <c r="AS10" s="54" t="s">
        <v>10</v>
      </c>
      <c r="AT10" s="54" t="s">
        <v>8</v>
      </c>
      <c r="AU10" s="54" t="s">
        <v>8</v>
      </c>
      <c r="AV10" s="54" t="s">
        <v>11</v>
      </c>
      <c r="AW10" s="54" t="s">
        <v>11</v>
      </c>
      <c r="AX10" s="54" t="s">
        <v>8</v>
      </c>
      <c r="AY10" s="54" t="s">
        <v>8</v>
      </c>
      <c r="AZ10" s="54" t="s">
        <v>13</v>
      </c>
      <c r="BA10" s="54" t="s">
        <v>8</v>
      </c>
      <c r="BB10" s="13" t="s">
        <v>8</v>
      </c>
      <c r="BC10" s="13" t="s">
        <v>9</v>
      </c>
      <c r="BE10" s="43"/>
      <c r="BF10" s="43"/>
      <c r="BG10" s="43"/>
      <c r="BH10" s="43"/>
      <c r="BI10" s="43"/>
      <c r="BJ10" s="43"/>
      <c r="BK10" s="43"/>
      <c r="BL10" s="43"/>
      <c r="BM10" s="43"/>
      <c r="BN10" s="43"/>
      <c r="BO10" s="43"/>
      <c r="BP10" s="43"/>
      <c r="BQ10" s="43"/>
      <c r="BR10" s="43"/>
      <c r="BS10" s="43"/>
      <c r="BT10" s="43"/>
      <c r="BU10" s="43"/>
      <c r="BV10" s="43"/>
      <c r="BW10" s="43"/>
      <c r="BX10" s="43"/>
      <c r="IE10" s="15"/>
      <c r="IF10" s="15"/>
      <c r="IG10" s="15"/>
      <c r="IH10" s="15"/>
      <c r="II10" s="15"/>
    </row>
    <row r="11" spans="1:243" s="14" customFormat="1" ht="67.5" customHeight="1">
      <c r="A11" s="13" t="s">
        <v>14</v>
      </c>
      <c r="B11" s="13" t="s">
        <v>15</v>
      </c>
      <c r="C11" s="13" t="s">
        <v>16</v>
      </c>
      <c r="D11" s="54" t="s">
        <v>17</v>
      </c>
      <c r="E11" s="54" t="s">
        <v>18</v>
      </c>
      <c r="F11" s="54" t="s">
        <v>41</v>
      </c>
      <c r="G11" s="54"/>
      <c r="H11" s="54"/>
      <c r="I11" s="54" t="s">
        <v>19</v>
      </c>
      <c r="J11" s="54" t="s">
        <v>20</v>
      </c>
      <c r="K11" s="54" t="s">
        <v>21</v>
      </c>
      <c r="L11" s="54" t="s">
        <v>22</v>
      </c>
      <c r="M11" s="55" t="s">
        <v>23</v>
      </c>
      <c r="N11" s="54" t="s">
        <v>24</v>
      </c>
      <c r="O11" s="54" t="s">
        <v>25</v>
      </c>
      <c r="P11" s="54" t="s">
        <v>26</v>
      </c>
      <c r="Q11" s="54" t="s">
        <v>27</v>
      </c>
      <c r="R11" s="54"/>
      <c r="S11" s="54"/>
      <c r="T11" s="54" t="s">
        <v>28</v>
      </c>
      <c r="U11" s="54" t="s">
        <v>29</v>
      </c>
      <c r="V11" s="54" t="s">
        <v>30</v>
      </c>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6" t="s">
        <v>40</v>
      </c>
      <c r="BB11" s="16" t="s">
        <v>31</v>
      </c>
      <c r="BC11" s="16" t="s">
        <v>32</v>
      </c>
      <c r="BE11" s="43"/>
      <c r="BF11" s="43"/>
      <c r="BG11" s="43"/>
      <c r="BH11" s="43"/>
      <c r="BI11" s="43"/>
      <c r="BJ11" s="43"/>
      <c r="BK11" s="43"/>
      <c r="BL11" s="43"/>
      <c r="BM11" s="43"/>
      <c r="BN11" s="43"/>
      <c r="BO11" s="43"/>
      <c r="BP11" s="43"/>
      <c r="BQ11" s="43"/>
      <c r="BR11" s="43"/>
      <c r="BS11" s="43"/>
      <c r="BT11" s="43"/>
      <c r="BU11" s="43"/>
      <c r="BV11" s="43"/>
      <c r="BW11" s="43"/>
      <c r="BX11" s="43"/>
      <c r="IE11" s="15"/>
      <c r="IF11" s="15"/>
      <c r="IG11" s="15"/>
      <c r="IH11" s="15"/>
      <c r="II11" s="15"/>
    </row>
    <row r="12" spans="1:243" s="14" customFormat="1" ht="15">
      <c r="A12" s="13">
        <v>1</v>
      </c>
      <c r="B12" s="13">
        <v>2</v>
      </c>
      <c r="C12" s="23">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24">
        <v>54</v>
      </c>
      <c r="BC12" s="13">
        <v>8</v>
      </c>
      <c r="BE12" s="43"/>
      <c r="BF12" s="43"/>
      <c r="BG12" s="43"/>
      <c r="BH12" s="43"/>
      <c r="BI12" s="43"/>
      <c r="BJ12" s="43"/>
      <c r="BK12" s="43"/>
      <c r="BL12" s="43"/>
      <c r="BM12" s="43"/>
      <c r="BN12" s="43"/>
      <c r="BO12" s="43"/>
      <c r="BP12" s="43"/>
      <c r="BQ12" s="43"/>
      <c r="BR12" s="43"/>
      <c r="BS12" s="43"/>
      <c r="BT12" s="43"/>
      <c r="BU12" s="43"/>
      <c r="BV12" s="43"/>
      <c r="BW12" s="43"/>
      <c r="BX12" s="43"/>
      <c r="IE12" s="15"/>
      <c r="IF12" s="15"/>
      <c r="IG12" s="15"/>
      <c r="IH12" s="15"/>
      <c r="II12" s="15"/>
    </row>
    <row r="13" spans="1:243" s="17" customFormat="1" ht="15.75">
      <c r="A13" s="28">
        <v>1</v>
      </c>
      <c r="B13" s="30" t="s">
        <v>75</v>
      </c>
      <c r="C13" s="2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E13" s="44"/>
      <c r="BF13" s="44"/>
      <c r="BG13" s="44"/>
      <c r="BH13" s="44"/>
      <c r="BI13" s="44"/>
      <c r="BJ13" s="44"/>
      <c r="BK13" s="44"/>
      <c r="BL13" s="44"/>
      <c r="BM13" s="44"/>
      <c r="BN13" s="44"/>
      <c r="BO13" s="44"/>
      <c r="BP13" s="44"/>
      <c r="BQ13" s="44"/>
      <c r="BR13" s="44"/>
      <c r="BS13" s="44"/>
      <c r="BT13" s="44"/>
      <c r="BU13" s="44"/>
      <c r="BV13" s="44"/>
      <c r="BW13" s="44"/>
      <c r="BX13" s="44"/>
      <c r="IA13" s="17">
        <v>1</v>
      </c>
      <c r="IB13" s="17" t="s">
        <v>75</v>
      </c>
      <c r="IE13" s="18"/>
      <c r="IF13" s="18"/>
      <c r="IG13" s="18"/>
      <c r="IH13" s="18"/>
      <c r="II13" s="18"/>
    </row>
    <row r="14" spans="1:243" s="17" customFormat="1" ht="47.25" customHeight="1">
      <c r="A14" s="28">
        <v>1.01</v>
      </c>
      <c r="B14" s="30" t="s">
        <v>76</v>
      </c>
      <c r="C14" s="22"/>
      <c r="D14" s="94"/>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6"/>
      <c r="BE14" s="44"/>
      <c r="BF14" s="44"/>
      <c r="BG14" s="44"/>
      <c r="BH14" s="44"/>
      <c r="BI14" s="44"/>
      <c r="BJ14" s="44"/>
      <c r="BK14" s="44"/>
      <c r="BL14" s="44"/>
      <c r="BM14" s="44"/>
      <c r="BN14" s="44"/>
      <c r="BO14" s="44"/>
      <c r="BP14" s="44"/>
      <c r="BQ14" s="44"/>
      <c r="BR14" s="44"/>
      <c r="BS14" s="44"/>
      <c r="BT14" s="44"/>
      <c r="BU14" s="44"/>
      <c r="BV14" s="44"/>
      <c r="BW14" s="44"/>
      <c r="BX14" s="44"/>
      <c r="IA14" s="17">
        <v>1.01</v>
      </c>
      <c r="IB14" s="31" t="s">
        <v>76</v>
      </c>
      <c r="IE14" s="18"/>
      <c r="IF14" s="18"/>
      <c r="IG14" s="18"/>
      <c r="IH14" s="18"/>
      <c r="II14" s="18"/>
    </row>
    <row r="15" spans="1:243" s="17" customFormat="1" ht="41.25" customHeight="1">
      <c r="A15" s="28">
        <v>1.02</v>
      </c>
      <c r="B15" s="30" t="s">
        <v>77</v>
      </c>
      <c r="C15" s="22"/>
      <c r="D15" s="41">
        <v>37.4</v>
      </c>
      <c r="E15" s="58" t="s">
        <v>45</v>
      </c>
      <c r="F15" s="41">
        <v>238.01</v>
      </c>
      <c r="G15" s="59"/>
      <c r="H15" s="59"/>
      <c r="I15" s="60" t="s">
        <v>33</v>
      </c>
      <c r="J15" s="61">
        <f>IF(I15="Less(-)",-1,1)</f>
        <v>1</v>
      </c>
      <c r="K15" s="59" t="s">
        <v>34</v>
      </c>
      <c r="L15" s="59" t="s">
        <v>4</v>
      </c>
      <c r="M15" s="62"/>
      <c r="N15" s="63"/>
      <c r="O15" s="63"/>
      <c r="P15" s="64"/>
      <c r="Q15" s="63"/>
      <c r="R15" s="63"/>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82">
        <f>D15*F15</f>
        <v>8902</v>
      </c>
      <c r="BB15" s="36">
        <f>BA15+SUM(N15:AZ15)</f>
        <v>8902</v>
      </c>
      <c r="BC15" s="37" t="str">
        <f>SpellNumber(L15,BB15)</f>
        <v>INR  Eight Thousand Nine Hundred &amp; Two  Only</v>
      </c>
      <c r="BE15" s="44"/>
      <c r="BF15" s="44"/>
      <c r="BG15" s="44"/>
      <c r="BH15" s="44"/>
      <c r="BI15" s="44"/>
      <c r="BJ15" s="44"/>
      <c r="BK15" s="44"/>
      <c r="BL15" s="44"/>
      <c r="BM15" s="44"/>
      <c r="BN15" s="44"/>
      <c r="BO15" s="44"/>
      <c r="BP15" s="44"/>
      <c r="BQ15" s="44"/>
      <c r="BR15" s="44"/>
      <c r="BS15" s="44"/>
      <c r="BT15" s="44"/>
      <c r="BU15" s="44"/>
      <c r="BV15" s="44"/>
      <c r="BW15" s="44"/>
      <c r="BX15" s="44"/>
      <c r="IA15" s="17">
        <v>1.02</v>
      </c>
      <c r="IB15" s="17" t="s">
        <v>77</v>
      </c>
      <c r="ID15" s="17">
        <v>37.4</v>
      </c>
      <c r="IE15" s="18" t="s">
        <v>45</v>
      </c>
      <c r="IF15" s="18"/>
      <c r="IG15" s="18"/>
      <c r="IH15" s="18"/>
      <c r="II15" s="18"/>
    </row>
    <row r="16" spans="1:243" s="17" customFormat="1" ht="15.75">
      <c r="A16" s="28">
        <v>1.03</v>
      </c>
      <c r="B16" s="30" t="s">
        <v>55</v>
      </c>
      <c r="C16" s="22"/>
      <c r="D16" s="89"/>
      <c r="E16" s="90"/>
      <c r="F16" s="90"/>
      <c r="G16" s="90"/>
      <c r="H16" s="90"/>
      <c r="I16" s="90"/>
      <c r="J16" s="90"/>
      <c r="K16" s="90"/>
      <c r="L16" s="90"/>
      <c r="M16" s="90"/>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2"/>
      <c r="BE16" s="44"/>
      <c r="BF16" s="44"/>
      <c r="BG16" s="44"/>
      <c r="BH16" s="44"/>
      <c r="BI16" s="44"/>
      <c r="BJ16" s="44"/>
      <c r="BK16" s="44"/>
      <c r="BL16" s="44"/>
      <c r="BM16" s="44"/>
      <c r="BN16" s="44"/>
      <c r="BO16" s="44"/>
      <c r="BP16" s="44"/>
      <c r="BQ16" s="44"/>
      <c r="BR16" s="44"/>
      <c r="BS16" s="44"/>
      <c r="BT16" s="44"/>
      <c r="BU16" s="44"/>
      <c r="BV16" s="44"/>
      <c r="BW16" s="44"/>
      <c r="BX16" s="44"/>
      <c r="IA16" s="17">
        <v>1.03</v>
      </c>
      <c r="IB16" s="17" t="s">
        <v>55</v>
      </c>
      <c r="IE16" s="18"/>
      <c r="IF16" s="18"/>
      <c r="IG16" s="18"/>
      <c r="IH16" s="18"/>
      <c r="II16" s="18"/>
    </row>
    <row r="17" spans="1:243" s="17" customFormat="1" ht="110.25">
      <c r="A17" s="28">
        <v>1.04</v>
      </c>
      <c r="B17" s="30" t="s">
        <v>78</v>
      </c>
      <c r="C17" s="22"/>
      <c r="D17" s="89"/>
      <c r="E17" s="90"/>
      <c r="F17" s="90"/>
      <c r="G17" s="90"/>
      <c r="H17" s="90"/>
      <c r="I17" s="90"/>
      <c r="J17" s="90"/>
      <c r="K17" s="90"/>
      <c r="L17" s="90"/>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2"/>
      <c r="BE17" s="44"/>
      <c r="BF17" s="44"/>
      <c r="BG17" s="44"/>
      <c r="BH17" s="44"/>
      <c r="BI17" s="44"/>
      <c r="BJ17" s="44"/>
      <c r="BK17" s="44"/>
      <c r="BL17" s="44"/>
      <c r="BM17" s="44"/>
      <c r="BN17" s="44"/>
      <c r="BO17" s="44"/>
      <c r="BP17" s="44"/>
      <c r="BQ17" s="44"/>
      <c r="BR17" s="44"/>
      <c r="BS17" s="44"/>
      <c r="BT17" s="44"/>
      <c r="BU17" s="44"/>
      <c r="BV17" s="44"/>
      <c r="BW17" s="44"/>
      <c r="BX17" s="44"/>
      <c r="IA17" s="17">
        <v>1.04</v>
      </c>
      <c r="IB17" s="17" t="s">
        <v>78</v>
      </c>
      <c r="IE17" s="18"/>
      <c r="IF17" s="18"/>
      <c r="IG17" s="18"/>
      <c r="IH17" s="18"/>
      <c r="II17" s="18"/>
    </row>
    <row r="18" spans="1:243" s="17" customFormat="1" ht="28.5">
      <c r="A18" s="28">
        <v>1.05</v>
      </c>
      <c r="B18" s="30" t="s">
        <v>56</v>
      </c>
      <c r="C18" s="22"/>
      <c r="D18" s="41">
        <v>145</v>
      </c>
      <c r="E18" s="58" t="s">
        <v>42</v>
      </c>
      <c r="F18" s="41">
        <v>93.82</v>
      </c>
      <c r="G18" s="59"/>
      <c r="H18" s="59"/>
      <c r="I18" s="60" t="s">
        <v>33</v>
      </c>
      <c r="J18" s="61">
        <f>IF(I18="Less(-)",-1,1)</f>
        <v>1</v>
      </c>
      <c r="K18" s="59" t="s">
        <v>34</v>
      </c>
      <c r="L18" s="59" t="s">
        <v>4</v>
      </c>
      <c r="M18" s="62"/>
      <c r="N18" s="63"/>
      <c r="O18" s="63"/>
      <c r="P18" s="64"/>
      <c r="Q18" s="63"/>
      <c r="R18" s="63"/>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82">
        <f>D18*F18</f>
        <v>13604</v>
      </c>
      <c r="BB18" s="36">
        <f>BA18+SUM(N18:AZ18)</f>
        <v>13604</v>
      </c>
      <c r="BC18" s="37" t="str">
        <f>SpellNumber(L18,BB18)</f>
        <v>INR  Thirteen Thousand Six Hundred &amp; Four  Only</v>
      </c>
      <c r="BE18" s="44"/>
      <c r="BF18" s="44"/>
      <c r="BG18" s="44"/>
      <c r="BH18" s="44"/>
      <c r="BI18" s="44"/>
      <c r="BJ18" s="44"/>
      <c r="BK18" s="44"/>
      <c r="BL18" s="44"/>
      <c r="BM18" s="44"/>
      <c r="BN18" s="44"/>
      <c r="BO18" s="44"/>
      <c r="BP18" s="44"/>
      <c r="BQ18" s="44"/>
      <c r="BR18" s="44"/>
      <c r="BS18" s="44"/>
      <c r="BT18" s="44"/>
      <c r="BU18" s="44"/>
      <c r="BV18" s="44"/>
      <c r="BW18" s="44"/>
      <c r="BX18" s="44"/>
      <c r="IA18" s="17">
        <v>1.05</v>
      </c>
      <c r="IB18" s="17" t="s">
        <v>56</v>
      </c>
      <c r="ID18" s="17">
        <v>145</v>
      </c>
      <c r="IE18" s="18" t="s">
        <v>42</v>
      </c>
      <c r="IF18" s="18"/>
      <c r="IG18" s="18"/>
      <c r="IH18" s="18"/>
      <c r="II18" s="18"/>
    </row>
    <row r="19" spans="1:243" s="17" customFormat="1" ht="173.25">
      <c r="A19" s="28">
        <v>1.06</v>
      </c>
      <c r="B19" s="30" t="s">
        <v>57</v>
      </c>
      <c r="C19" s="22"/>
      <c r="D19" s="89"/>
      <c r="E19" s="90"/>
      <c r="F19" s="90"/>
      <c r="G19" s="90"/>
      <c r="H19" s="90"/>
      <c r="I19" s="90"/>
      <c r="J19" s="90"/>
      <c r="K19" s="90"/>
      <c r="L19" s="90"/>
      <c r="M19" s="90"/>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2"/>
      <c r="BE19" s="44"/>
      <c r="BF19" s="44"/>
      <c r="BG19" s="44"/>
      <c r="BH19" s="44"/>
      <c r="BI19" s="44"/>
      <c r="BJ19" s="44"/>
      <c r="BK19" s="44"/>
      <c r="BL19" s="44"/>
      <c r="BM19" s="44"/>
      <c r="BN19" s="44"/>
      <c r="BO19" s="44"/>
      <c r="BP19" s="44"/>
      <c r="BQ19" s="44"/>
      <c r="BR19" s="44"/>
      <c r="BS19" s="44"/>
      <c r="BT19" s="44"/>
      <c r="BU19" s="44"/>
      <c r="BV19" s="44"/>
      <c r="BW19" s="44"/>
      <c r="BX19" s="44"/>
      <c r="IA19" s="17">
        <v>1.06</v>
      </c>
      <c r="IB19" s="17" t="s">
        <v>57</v>
      </c>
      <c r="IE19" s="18"/>
      <c r="IF19" s="18"/>
      <c r="IG19" s="18"/>
      <c r="IH19" s="18"/>
      <c r="II19" s="18"/>
    </row>
    <row r="20" spans="1:243" s="17" customFormat="1" ht="28.5">
      <c r="A20" s="28">
        <v>1.07</v>
      </c>
      <c r="B20" s="30" t="s">
        <v>58</v>
      </c>
      <c r="C20" s="22"/>
      <c r="D20" s="41">
        <v>9.36</v>
      </c>
      <c r="E20" s="58" t="s">
        <v>45</v>
      </c>
      <c r="F20" s="41">
        <v>251.51</v>
      </c>
      <c r="G20" s="59"/>
      <c r="H20" s="59"/>
      <c r="I20" s="60" t="s">
        <v>33</v>
      </c>
      <c r="J20" s="61">
        <f>IF(I20="Less(-)",-1,1)</f>
        <v>1</v>
      </c>
      <c r="K20" s="59" t="s">
        <v>34</v>
      </c>
      <c r="L20" s="59" t="s">
        <v>4</v>
      </c>
      <c r="M20" s="62"/>
      <c r="N20" s="63"/>
      <c r="O20" s="63"/>
      <c r="P20" s="64"/>
      <c r="Q20" s="63"/>
      <c r="R20" s="63"/>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82">
        <f>D20*F20</f>
        <v>2354</v>
      </c>
      <c r="BB20" s="36">
        <f>BA20+SUM(N20:AZ20)</f>
        <v>2354</v>
      </c>
      <c r="BC20" s="37" t="str">
        <f>SpellNumber(L20,BB20)</f>
        <v>INR  Two Thousand Three Hundred &amp; Fifty Four  Only</v>
      </c>
      <c r="BE20" s="44"/>
      <c r="BF20" s="44"/>
      <c r="BG20" s="44"/>
      <c r="BH20" s="44"/>
      <c r="BI20" s="44"/>
      <c r="BJ20" s="44"/>
      <c r="BK20" s="44"/>
      <c r="BL20" s="44"/>
      <c r="BM20" s="44"/>
      <c r="BN20" s="44"/>
      <c r="BO20" s="44"/>
      <c r="BP20" s="44"/>
      <c r="BQ20" s="44"/>
      <c r="BR20" s="44"/>
      <c r="BS20" s="44"/>
      <c r="BT20" s="44"/>
      <c r="BU20" s="44"/>
      <c r="BV20" s="44"/>
      <c r="BW20" s="44"/>
      <c r="BX20" s="44"/>
      <c r="IA20" s="17">
        <v>1.07</v>
      </c>
      <c r="IB20" s="17" t="s">
        <v>58</v>
      </c>
      <c r="ID20" s="17">
        <v>9.36</v>
      </c>
      <c r="IE20" s="18" t="s">
        <v>45</v>
      </c>
      <c r="IF20" s="18"/>
      <c r="IG20" s="18"/>
      <c r="IH20" s="18"/>
      <c r="II20" s="18"/>
    </row>
    <row r="21" spans="1:243" s="17" customFormat="1" ht="110.25">
      <c r="A21" s="28">
        <v>1.08</v>
      </c>
      <c r="B21" s="30" t="s">
        <v>79</v>
      </c>
      <c r="C21" s="22"/>
      <c r="D21" s="41">
        <v>1.85</v>
      </c>
      <c r="E21" s="58" t="s">
        <v>45</v>
      </c>
      <c r="F21" s="65">
        <v>222.67</v>
      </c>
      <c r="G21" s="59"/>
      <c r="H21" s="59"/>
      <c r="I21" s="60" t="s">
        <v>33</v>
      </c>
      <c r="J21" s="61">
        <f>IF(I21="Less(-)",-1,1)</f>
        <v>1</v>
      </c>
      <c r="K21" s="59" t="s">
        <v>34</v>
      </c>
      <c r="L21" s="59" t="s">
        <v>4</v>
      </c>
      <c r="M21" s="62"/>
      <c r="N21" s="63"/>
      <c r="O21" s="63"/>
      <c r="P21" s="64"/>
      <c r="Q21" s="63"/>
      <c r="R21" s="63"/>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82">
        <f>D21*F21</f>
        <v>412</v>
      </c>
      <c r="BB21" s="36">
        <f>BA21+SUM(N21:AZ21)</f>
        <v>412</v>
      </c>
      <c r="BC21" s="37" t="str">
        <f>SpellNumber(L21,BB21)</f>
        <v>INR  Four Hundred &amp; Twelve  Only</v>
      </c>
      <c r="BE21" s="44"/>
      <c r="BF21" s="44"/>
      <c r="BG21" s="44"/>
      <c r="BH21" s="44"/>
      <c r="BI21" s="44"/>
      <c r="BJ21" s="44"/>
      <c r="BK21" s="44"/>
      <c r="BL21" s="44"/>
      <c r="BM21" s="44"/>
      <c r="BN21" s="44"/>
      <c r="BO21" s="44"/>
      <c r="BP21" s="44"/>
      <c r="BQ21" s="44"/>
      <c r="BR21" s="44"/>
      <c r="BS21" s="44"/>
      <c r="BT21" s="44"/>
      <c r="BU21" s="44"/>
      <c r="BV21" s="44"/>
      <c r="BW21" s="44"/>
      <c r="BX21" s="44"/>
      <c r="IA21" s="17">
        <v>1.08</v>
      </c>
      <c r="IB21" s="17" t="s">
        <v>79</v>
      </c>
      <c r="ID21" s="17">
        <v>1.85</v>
      </c>
      <c r="IE21" s="18" t="s">
        <v>45</v>
      </c>
      <c r="IF21" s="18"/>
      <c r="IG21" s="18"/>
      <c r="IH21" s="18"/>
      <c r="II21" s="18"/>
    </row>
    <row r="22" spans="1:243" s="17" customFormat="1" ht="78.75">
      <c r="A22" s="28">
        <v>1.09</v>
      </c>
      <c r="B22" s="30" t="s">
        <v>80</v>
      </c>
      <c r="C22" s="22"/>
      <c r="D22" s="89"/>
      <c r="E22" s="90"/>
      <c r="F22" s="90"/>
      <c r="G22" s="90"/>
      <c r="H22" s="90"/>
      <c r="I22" s="90"/>
      <c r="J22" s="90"/>
      <c r="K22" s="90"/>
      <c r="L22" s="90"/>
      <c r="M22" s="90"/>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2"/>
      <c r="BE22" s="44"/>
      <c r="BF22" s="44"/>
      <c r="BG22" s="44"/>
      <c r="BH22" s="44"/>
      <c r="BI22" s="44"/>
      <c r="BJ22" s="44"/>
      <c r="BK22" s="44"/>
      <c r="BL22" s="44"/>
      <c r="BM22" s="44"/>
      <c r="BN22" s="44"/>
      <c r="BO22" s="44"/>
      <c r="BP22" s="44"/>
      <c r="BQ22" s="44"/>
      <c r="BR22" s="44"/>
      <c r="BS22" s="44"/>
      <c r="BT22" s="44"/>
      <c r="BU22" s="44"/>
      <c r="BV22" s="44"/>
      <c r="BW22" s="44"/>
      <c r="BX22" s="44"/>
      <c r="IA22" s="17">
        <v>1.09</v>
      </c>
      <c r="IB22" s="17" t="s">
        <v>80</v>
      </c>
      <c r="IE22" s="18"/>
      <c r="IF22" s="18"/>
      <c r="IG22" s="18"/>
      <c r="IH22" s="18"/>
      <c r="II22" s="18"/>
    </row>
    <row r="23" spans="1:243" s="17" customFormat="1" ht="28.5">
      <c r="A23" s="28">
        <v>1.1</v>
      </c>
      <c r="B23" s="30" t="s">
        <v>56</v>
      </c>
      <c r="C23" s="22"/>
      <c r="D23" s="41">
        <v>270</v>
      </c>
      <c r="E23" s="66" t="s">
        <v>42</v>
      </c>
      <c r="F23" s="41">
        <v>24.68</v>
      </c>
      <c r="G23" s="59"/>
      <c r="H23" s="59"/>
      <c r="I23" s="60" t="s">
        <v>33</v>
      </c>
      <c r="J23" s="61">
        <f>IF(I23="Less(-)",-1,1)</f>
        <v>1</v>
      </c>
      <c r="K23" s="59" t="s">
        <v>34</v>
      </c>
      <c r="L23" s="59" t="s">
        <v>4</v>
      </c>
      <c r="M23" s="62"/>
      <c r="N23" s="63"/>
      <c r="O23" s="63"/>
      <c r="P23" s="64"/>
      <c r="Q23" s="63"/>
      <c r="R23" s="63"/>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82">
        <f>D23*F23</f>
        <v>6664</v>
      </c>
      <c r="BB23" s="36">
        <f>BA23+SUM(N23:AZ23)</f>
        <v>6664</v>
      </c>
      <c r="BC23" s="37" t="str">
        <f>SpellNumber(L23,BB23)</f>
        <v>INR  Six Thousand Six Hundred &amp; Sixty Four  Only</v>
      </c>
      <c r="BE23" s="44"/>
      <c r="BF23" s="44"/>
      <c r="BG23" s="44"/>
      <c r="BH23" s="44"/>
      <c r="BI23" s="44"/>
      <c r="BJ23" s="44"/>
      <c r="BK23" s="44"/>
      <c r="BL23" s="44"/>
      <c r="BM23" s="44"/>
      <c r="BN23" s="44"/>
      <c r="BO23" s="44"/>
      <c r="BP23" s="44"/>
      <c r="BQ23" s="44"/>
      <c r="BR23" s="44"/>
      <c r="BS23" s="44"/>
      <c r="BT23" s="44"/>
      <c r="BU23" s="44"/>
      <c r="BV23" s="44"/>
      <c r="BW23" s="44"/>
      <c r="BX23" s="44"/>
      <c r="IA23" s="17">
        <v>1.1</v>
      </c>
      <c r="IB23" s="17" t="s">
        <v>56</v>
      </c>
      <c r="ID23" s="17">
        <v>270</v>
      </c>
      <c r="IE23" s="18" t="s">
        <v>42</v>
      </c>
      <c r="IF23" s="18"/>
      <c r="IG23" s="18"/>
      <c r="IH23" s="18"/>
      <c r="II23" s="18"/>
    </row>
    <row r="24" spans="1:243" s="17" customFormat="1" ht="15.75">
      <c r="A24" s="28">
        <v>1.11</v>
      </c>
      <c r="B24" s="30" t="s">
        <v>59</v>
      </c>
      <c r="C24" s="22"/>
      <c r="D24" s="89"/>
      <c r="E24" s="90"/>
      <c r="F24" s="90"/>
      <c r="G24" s="90"/>
      <c r="H24" s="90"/>
      <c r="I24" s="90"/>
      <c r="J24" s="90"/>
      <c r="K24" s="90"/>
      <c r="L24" s="90"/>
      <c r="M24" s="90"/>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2"/>
      <c r="BE24" s="44"/>
      <c r="BF24" s="44"/>
      <c r="BG24" s="44"/>
      <c r="BH24" s="44"/>
      <c r="BI24" s="44"/>
      <c r="BJ24" s="44"/>
      <c r="BK24" s="44"/>
      <c r="BL24" s="44"/>
      <c r="BM24" s="44"/>
      <c r="BN24" s="44"/>
      <c r="BO24" s="44"/>
      <c r="BP24" s="44"/>
      <c r="BQ24" s="44"/>
      <c r="BR24" s="44"/>
      <c r="BS24" s="44"/>
      <c r="BT24" s="44"/>
      <c r="BU24" s="44"/>
      <c r="BV24" s="44"/>
      <c r="BW24" s="44"/>
      <c r="BX24" s="44"/>
      <c r="IA24" s="17">
        <v>1.11</v>
      </c>
      <c r="IB24" s="17" t="s">
        <v>59</v>
      </c>
      <c r="IE24" s="18"/>
      <c r="IF24" s="18"/>
      <c r="IG24" s="18"/>
      <c r="IH24" s="18"/>
      <c r="II24" s="18"/>
    </row>
    <row r="25" spans="1:243" s="17" customFormat="1" ht="173.25">
      <c r="A25" s="28">
        <v>1.12</v>
      </c>
      <c r="B25" s="30" t="s">
        <v>81</v>
      </c>
      <c r="C25" s="22"/>
      <c r="D25" s="89"/>
      <c r="E25" s="90"/>
      <c r="F25" s="90"/>
      <c r="G25" s="90"/>
      <c r="H25" s="90"/>
      <c r="I25" s="90"/>
      <c r="J25" s="90"/>
      <c r="K25" s="90"/>
      <c r="L25" s="90"/>
      <c r="M25" s="90"/>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2"/>
      <c r="BE25" s="44"/>
      <c r="BF25" s="44"/>
      <c r="BG25" s="44"/>
      <c r="BH25" s="44"/>
      <c r="BI25" s="44"/>
      <c r="BJ25" s="44"/>
      <c r="BK25" s="44"/>
      <c r="BL25" s="44"/>
      <c r="BM25" s="44"/>
      <c r="BN25" s="44"/>
      <c r="BO25" s="44"/>
      <c r="BP25" s="44"/>
      <c r="BQ25" s="44"/>
      <c r="BR25" s="44"/>
      <c r="BS25" s="44"/>
      <c r="BT25" s="44"/>
      <c r="BU25" s="44"/>
      <c r="BV25" s="44"/>
      <c r="BW25" s="44"/>
      <c r="BX25" s="44"/>
      <c r="IA25" s="17">
        <v>1.12</v>
      </c>
      <c r="IB25" s="17" t="s">
        <v>81</v>
      </c>
      <c r="IE25" s="18"/>
      <c r="IF25" s="18"/>
      <c r="IG25" s="18"/>
      <c r="IH25" s="18"/>
      <c r="II25" s="18"/>
    </row>
    <row r="26" spans="1:243" s="17" customFormat="1" ht="78.75">
      <c r="A26" s="28">
        <v>1.13</v>
      </c>
      <c r="B26" s="30" t="s">
        <v>82</v>
      </c>
      <c r="C26" s="22"/>
      <c r="D26" s="41">
        <v>0.81</v>
      </c>
      <c r="E26" s="58" t="s">
        <v>45</v>
      </c>
      <c r="F26" s="65">
        <v>8587.24</v>
      </c>
      <c r="G26" s="59"/>
      <c r="H26" s="59"/>
      <c r="I26" s="60" t="s">
        <v>33</v>
      </c>
      <c r="J26" s="61">
        <f>IF(I26="Less(-)",-1,1)</f>
        <v>1</v>
      </c>
      <c r="K26" s="59" t="s">
        <v>34</v>
      </c>
      <c r="L26" s="59" t="s">
        <v>4</v>
      </c>
      <c r="M26" s="62"/>
      <c r="N26" s="63"/>
      <c r="O26" s="63"/>
      <c r="P26" s="64"/>
      <c r="Q26" s="63"/>
      <c r="R26" s="63"/>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82">
        <f>D26*F26</f>
        <v>6956</v>
      </c>
      <c r="BB26" s="36">
        <f>BA26+SUM(N26:AZ26)</f>
        <v>6956</v>
      </c>
      <c r="BC26" s="37" t="str">
        <f>SpellNumber(L26,BB26)</f>
        <v>INR  Six Thousand Nine Hundred &amp; Fifty Six  Only</v>
      </c>
      <c r="BE26" s="44"/>
      <c r="BF26" s="45"/>
      <c r="BG26" s="44"/>
      <c r="BH26" s="44"/>
      <c r="BI26" s="44"/>
      <c r="BJ26" s="44"/>
      <c r="BK26" s="44"/>
      <c r="BL26" s="44"/>
      <c r="BM26" s="44"/>
      <c r="BN26" s="44"/>
      <c r="BO26" s="44"/>
      <c r="BP26" s="44"/>
      <c r="BQ26" s="44"/>
      <c r="BR26" s="44"/>
      <c r="BS26" s="44"/>
      <c r="BT26" s="44"/>
      <c r="BU26" s="44"/>
      <c r="BV26" s="44"/>
      <c r="BW26" s="44"/>
      <c r="BX26" s="44"/>
      <c r="IA26" s="17">
        <v>1.13</v>
      </c>
      <c r="IB26" s="17" t="s">
        <v>82</v>
      </c>
      <c r="ID26" s="17">
        <v>0.81</v>
      </c>
      <c r="IE26" s="18" t="s">
        <v>45</v>
      </c>
      <c r="IF26" s="18"/>
      <c r="IG26" s="18"/>
      <c r="IH26" s="18"/>
      <c r="II26" s="18"/>
    </row>
    <row r="27" spans="1:243" s="17" customFormat="1" ht="110.25">
      <c r="A27" s="28">
        <v>1.14</v>
      </c>
      <c r="B27" s="30" t="s">
        <v>83</v>
      </c>
      <c r="C27" s="22"/>
      <c r="D27" s="41">
        <f>'[5]BoQ1'!$D27</f>
        <v>3.96</v>
      </c>
      <c r="E27" s="58" t="s">
        <v>42</v>
      </c>
      <c r="F27" s="65">
        <v>325.16</v>
      </c>
      <c r="G27" s="59"/>
      <c r="H27" s="59"/>
      <c r="I27" s="60" t="s">
        <v>33</v>
      </c>
      <c r="J27" s="61">
        <f>IF(I27="Less(-)",-1,1)</f>
        <v>1</v>
      </c>
      <c r="K27" s="59" t="s">
        <v>34</v>
      </c>
      <c r="L27" s="59" t="s">
        <v>4</v>
      </c>
      <c r="M27" s="62"/>
      <c r="N27" s="63"/>
      <c r="O27" s="63"/>
      <c r="P27" s="64"/>
      <c r="Q27" s="63"/>
      <c r="R27" s="63"/>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82">
        <f>D27*F27</f>
        <v>1288</v>
      </c>
      <c r="BB27" s="36">
        <f>BA27+SUM(N27:AZ27)</f>
        <v>1288</v>
      </c>
      <c r="BC27" s="37" t="str">
        <f>SpellNumber(L27,BB27)</f>
        <v>INR  One Thousand Two Hundred &amp; Eighty Eight  Only</v>
      </c>
      <c r="BE27" s="44"/>
      <c r="BF27" s="44"/>
      <c r="BG27" s="44"/>
      <c r="BH27" s="44"/>
      <c r="BI27" s="44"/>
      <c r="BJ27" s="44"/>
      <c r="BK27" s="44"/>
      <c r="BL27" s="44"/>
      <c r="BM27" s="44"/>
      <c r="BN27" s="44"/>
      <c r="BO27" s="44"/>
      <c r="BP27" s="44"/>
      <c r="BQ27" s="44"/>
      <c r="BR27" s="44"/>
      <c r="BS27" s="44"/>
      <c r="BT27" s="44"/>
      <c r="BU27" s="44"/>
      <c r="BV27" s="44"/>
      <c r="BW27" s="44"/>
      <c r="BX27" s="44"/>
      <c r="IA27" s="17">
        <v>1.14</v>
      </c>
      <c r="IB27" s="17" t="s">
        <v>83</v>
      </c>
      <c r="ID27" s="17">
        <v>3.96</v>
      </c>
      <c r="IE27" s="18" t="s">
        <v>42</v>
      </c>
      <c r="IF27" s="18"/>
      <c r="IG27" s="18"/>
      <c r="IH27" s="18"/>
      <c r="II27" s="18"/>
    </row>
    <row r="28" spans="1:243" s="17" customFormat="1" ht="126">
      <c r="A28" s="28">
        <v>1.15</v>
      </c>
      <c r="B28" s="30" t="s">
        <v>84</v>
      </c>
      <c r="C28" s="22"/>
      <c r="D28" s="41">
        <f>'[5]BoQ1'!$D28</f>
        <v>3.96</v>
      </c>
      <c r="E28" s="58" t="s">
        <v>42</v>
      </c>
      <c r="F28" s="65">
        <v>99.82</v>
      </c>
      <c r="G28" s="59"/>
      <c r="H28" s="59"/>
      <c r="I28" s="60" t="s">
        <v>33</v>
      </c>
      <c r="J28" s="61">
        <f>IF(I28="Less(-)",-1,1)</f>
        <v>1</v>
      </c>
      <c r="K28" s="59" t="s">
        <v>34</v>
      </c>
      <c r="L28" s="59" t="s">
        <v>4</v>
      </c>
      <c r="M28" s="62"/>
      <c r="N28" s="63"/>
      <c r="O28" s="63"/>
      <c r="P28" s="64"/>
      <c r="Q28" s="63"/>
      <c r="R28" s="63"/>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82">
        <f>D28*F28</f>
        <v>395</v>
      </c>
      <c r="BB28" s="36">
        <f>BA28+SUM(N28:AZ28)</f>
        <v>395</v>
      </c>
      <c r="BC28" s="37" t="str">
        <f>SpellNumber(L28,BB28)</f>
        <v>INR  Three Hundred &amp; Ninety Five  Only</v>
      </c>
      <c r="BE28" s="33"/>
      <c r="BF28" s="33"/>
      <c r="BG28" s="33"/>
      <c r="BH28" s="44"/>
      <c r="BI28" s="44"/>
      <c r="BJ28" s="44"/>
      <c r="BK28" s="44"/>
      <c r="BL28" s="44"/>
      <c r="BM28" s="44"/>
      <c r="BN28" s="44"/>
      <c r="BO28" s="44"/>
      <c r="BP28" s="44"/>
      <c r="BQ28" s="44"/>
      <c r="BR28" s="44"/>
      <c r="BS28" s="44"/>
      <c r="BT28" s="44"/>
      <c r="BU28" s="44"/>
      <c r="BV28" s="44"/>
      <c r="BW28" s="44"/>
      <c r="BX28" s="44"/>
      <c r="IA28" s="17">
        <v>1.15</v>
      </c>
      <c r="IB28" s="17" t="s">
        <v>84</v>
      </c>
      <c r="ID28" s="17">
        <v>3.96</v>
      </c>
      <c r="IE28" s="18" t="s">
        <v>42</v>
      </c>
      <c r="IF28" s="18"/>
      <c r="IG28" s="18"/>
      <c r="IH28" s="18"/>
      <c r="II28" s="18"/>
    </row>
    <row r="29" spans="1:243" s="17" customFormat="1" ht="189">
      <c r="A29" s="28">
        <v>1.16</v>
      </c>
      <c r="B29" s="30" t="s">
        <v>60</v>
      </c>
      <c r="C29" s="22"/>
      <c r="D29" s="41">
        <f>'[5]BoQ1'!$D29</f>
        <v>10.14</v>
      </c>
      <c r="E29" s="58" t="s">
        <v>42</v>
      </c>
      <c r="F29" s="65">
        <v>597.68</v>
      </c>
      <c r="G29" s="59"/>
      <c r="H29" s="59"/>
      <c r="I29" s="60" t="s">
        <v>33</v>
      </c>
      <c r="J29" s="61">
        <f>IF(I29="Less(-)",-1,1)</f>
        <v>1</v>
      </c>
      <c r="K29" s="59" t="s">
        <v>34</v>
      </c>
      <c r="L29" s="59" t="s">
        <v>4</v>
      </c>
      <c r="M29" s="62"/>
      <c r="N29" s="63"/>
      <c r="O29" s="63"/>
      <c r="P29" s="64"/>
      <c r="Q29" s="63"/>
      <c r="R29" s="63"/>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82">
        <f>D29*F29</f>
        <v>6060</v>
      </c>
      <c r="BB29" s="36">
        <f>BA29+SUM(N29:AZ29)</f>
        <v>6060</v>
      </c>
      <c r="BC29" s="37" t="str">
        <f>SpellNumber(L29,BB29)</f>
        <v>INR  Six Thousand  &amp;Sixty  Only</v>
      </c>
      <c r="BE29" s="34"/>
      <c r="BF29" s="33"/>
      <c r="BG29" s="33"/>
      <c r="BH29" s="44"/>
      <c r="BI29" s="44"/>
      <c r="BJ29" s="44"/>
      <c r="BK29" s="44"/>
      <c r="BL29" s="44"/>
      <c r="BM29" s="44"/>
      <c r="BN29" s="44"/>
      <c r="BO29" s="44"/>
      <c r="BP29" s="44"/>
      <c r="BQ29" s="44"/>
      <c r="BR29" s="44"/>
      <c r="BS29" s="44"/>
      <c r="BT29" s="44"/>
      <c r="BU29" s="44"/>
      <c r="BV29" s="44"/>
      <c r="BW29" s="44"/>
      <c r="BX29" s="44"/>
      <c r="IA29" s="17">
        <v>1.16</v>
      </c>
      <c r="IB29" s="17" t="s">
        <v>60</v>
      </c>
      <c r="ID29" s="17">
        <v>10.14</v>
      </c>
      <c r="IE29" s="18" t="s">
        <v>42</v>
      </c>
      <c r="IF29" s="18"/>
      <c r="IG29" s="18"/>
      <c r="IH29" s="18"/>
      <c r="II29" s="18"/>
    </row>
    <row r="30" spans="1:243" s="17" customFormat="1" ht="15.75">
      <c r="A30" s="28">
        <v>1.17</v>
      </c>
      <c r="B30" s="30" t="s">
        <v>61</v>
      </c>
      <c r="C30" s="22"/>
      <c r="D30" s="89"/>
      <c r="E30" s="90"/>
      <c r="F30" s="90"/>
      <c r="G30" s="90"/>
      <c r="H30" s="90"/>
      <c r="I30" s="90"/>
      <c r="J30" s="90"/>
      <c r="K30" s="90"/>
      <c r="L30" s="90"/>
      <c r="M30" s="90"/>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2"/>
      <c r="BE30" s="33"/>
      <c r="BF30" s="34"/>
      <c r="BG30" s="33"/>
      <c r="BH30" s="44"/>
      <c r="BI30" s="44"/>
      <c r="BJ30" s="44"/>
      <c r="BK30" s="44"/>
      <c r="BL30" s="44"/>
      <c r="BM30" s="44"/>
      <c r="BN30" s="44"/>
      <c r="BO30" s="44"/>
      <c r="BP30" s="44"/>
      <c r="BQ30" s="44"/>
      <c r="BR30" s="44"/>
      <c r="BS30" s="44"/>
      <c r="BT30" s="44"/>
      <c r="BU30" s="44"/>
      <c r="BV30" s="44"/>
      <c r="BW30" s="44"/>
      <c r="BX30" s="44"/>
      <c r="IA30" s="17">
        <v>1.17</v>
      </c>
      <c r="IB30" s="17" t="s">
        <v>61</v>
      </c>
      <c r="IE30" s="18"/>
      <c r="IF30" s="18"/>
      <c r="IG30" s="18"/>
      <c r="IH30" s="18"/>
      <c r="II30" s="18"/>
    </row>
    <row r="31" spans="1:243" s="17" customFormat="1" ht="63">
      <c r="A31" s="28">
        <v>1.18</v>
      </c>
      <c r="B31" s="30" t="s">
        <v>62</v>
      </c>
      <c r="C31" s="22"/>
      <c r="D31" s="89"/>
      <c r="E31" s="90"/>
      <c r="F31" s="90"/>
      <c r="G31" s="90"/>
      <c r="H31" s="90"/>
      <c r="I31" s="90"/>
      <c r="J31" s="90"/>
      <c r="K31" s="90"/>
      <c r="L31" s="90"/>
      <c r="M31" s="90"/>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2"/>
      <c r="BE31" s="44"/>
      <c r="BF31" s="44"/>
      <c r="BG31" s="44"/>
      <c r="BH31" s="44"/>
      <c r="BI31" s="44"/>
      <c r="BJ31" s="44"/>
      <c r="BK31" s="44"/>
      <c r="BL31" s="44"/>
      <c r="BM31" s="44"/>
      <c r="BN31" s="44"/>
      <c r="BO31" s="44"/>
      <c r="BP31" s="44"/>
      <c r="BQ31" s="44"/>
      <c r="BR31" s="44"/>
      <c r="BS31" s="44"/>
      <c r="BT31" s="44"/>
      <c r="BU31" s="44"/>
      <c r="BV31" s="44"/>
      <c r="BW31" s="44"/>
      <c r="BX31" s="44"/>
      <c r="IA31" s="17">
        <v>1.18</v>
      </c>
      <c r="IB31" s="17" t="s">
        <v>62</v>
      </c>
      <c r="IE31" s="18"/>
      <c r="IF31" s="18"/>
      <c r="IG31" s="18"/>
      <c r="IH31" s="18"/>
      <c r="II31" s="18"/>
    </row>
    <row r="32" spans="1:243" s="17" customFormat="1" ht="31.5">
      <c r="A32" s="28">
        <v>1.19</v>
      </c>
      <c r="B32" s="30" t="s">
        <v>52</v>
      </c>
      <c r="C32" s="22"/>
      <c r="D32" s="41">
        <f>'[5]BoQ1'!$D32</f>
        <v>2.85</v>
      </c>
      <c r="E32" s="58" t="s">
        <v>45</v>
      </c>
      <c r="F32" s="58">
        <v>5838.00964489259</v>
      </c>
      <c r="G32" s="59"/>
      <c r="H32" s="59"/>
      <c r="I32" s="60" t="s">
        <v>33</v>
      </c>
      <c r="J32" s="61">
        <f>IF(I32="Less(-)",-1,1)</f>
        <v>1</v>
      </c>
      <c r="K32" s="59" t="s">
        <v>34</v>
      </c>
      <c r="L32" s="59" t="s">
        <v>4</v>
      </c>
      <c r="M32" s="62"/>
      <c r="N32" s="63"/>
      <c r="O32" s="63"/>
      <c r="P32" s="64"/>
      <c r="Q32" s="63"/>
      <c r="R32" s="63"/>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82">
        <f>D32*F32</f>
        <v>16638</v>
      </c>
      <c r="BB32" s="36">
        <f>BA32+SUM(N32:AZ32)</f>
        <v>16638</v>
      </c>
      <c r="BC32" s="37" t="str">
        <f>SpellNumber(L32,BB32)</f>
        <v>INR  Sixteen Thousand Six Hundred &amp; Thirty Eight  Only</v>
      </c>
      <c r="BE32" s="44"/>
      <c r="BF32" s="44"/>
      <c r="BG32" s="45"/>
      <c r="BH32" s="44"/>
      <c r="BI32" s="44"/>
      <c r="BJ32" s="44"/>
      <c r="BK32" s="44"/>
      <c r="BL32" s="44"/>
      <c r="BM32" s="44"/>
      <c r="BN32" s="44"/>
      <c r="BO32" s="44"/>
      <c r="BP32" s="44"/>
      <c r="BQ32" s="44"/>
      <c r="BR32" s="44"/>
      <c r="BS32" s="44"/>
      <c r="BT32" s="44"/>
      <c r="BU32" s="44"/>
      <c r="BV32" s="44"/>
      <c r="BW32" s="44"/>
      <c r="BX32" s="44"/>
      <c r="IA32" s="17">
        <v>1.19</v>
      </c>
      <c r="IB32" s="17" t="s">
        <v>52</v>
      </c>
      <c r="ID32" s="17">
        <v>2.85</v>
      </c>
      <c r="IE32" s="32" t="s">
        <v>45</v>
      </c>
      <c r="IF32" s="18"/>
      <c r="IG32" s="18"/>
      <c r="IH32" s="18"/>
      <c r="II32" s="18"/>
    </row>
    <row r="33" spans="1:243" s="17" customFormat="1" ht="108.75" customHeight="1">
      <c r="A33" s="28">
        <v>1.2</v>
      </c>
      <c r="B33" s="30" t="s">
        <v>85</v>
      </c>
      <c r="C33" s="22"/>
      <c r="D33" s="89"/>
      <c r="E33" s="90"/>
      <c r="F33" s="90"/>
      <c r="G33" s="90"/>
      <c r="H33" s="90"/>
      <c r="I33" s="90"/>
      <c r="J33" s="90"/>
      <c r="K33" s="90"/>
      <c r="L33" s="90"/>
      <c r="M33" s="90"/>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2"/>
      <c r="BE33" s="44"/>
      <c r="BF33" s="46"/>
      <c r="BG33" s="44"/>
      <c r="BH33" s="44"/>
      <c r="BI33" s="44"/>
      <c r="BJ33" s="44"/>
      <c r="BK33" s="44"/>
      <c r="BL33" s="44"/>
      <c r="BM33" s="44"/>
      <c r="BN33" s="44"/>
      <c r="BO33" s="44"/>
      <c r="BP33" s="44"/>
      <c r="BQ33" s="44"/>
      <c r="BR33" s="44"/>
      <c r="BS33" s="44"/>
      <c r="BT33" s="44"/>
      <c r="BU33" s="44"/>
      <c r="BV33" s="44"/>
      <c r="BW33" s="44"/>
      <c r="BX33" s="44"/>
      <c r="IA33" s="17">
        <v>1.2</v>
      </c>
      <c r="IB33" s="17" t="s">
        <v>85</v>
      </c>
      <c r="IE33" s="18"/>
      <c r="IF33" s="18"/>
      <c r="IG33" s="18"/>
      <c r="IH33" s="18"/>
      <c r="II33" s="18"/>
    </row>
    <row r="34" spans="1:243" s="17" customFormat="1" ht="28.5">
      <c r="A34" s="28">
        <v>1.21</v>
      </c>
      <c r="B34" s="30" t="s">
        <v>86</v>
      </c>
      <c r="C34" s="22"/>
      <c r="D34" s="41">
        <f>'[5]BoQ1'!$D34</f>
        <v>5.83</v>
      </c>
      <c r="E34" s="58" t="s">
        <v>45</v>
      </c>
      <c r="F34" s="41">
        <v>7510.7</v>
      </c>
      <c r="G34" s="59"/>
      <c r="H34" s="59"/>
      <c r="I34" s="60" t="s">
        <v>33</v>
      </c>
      <c r="J34" s="61">
        <f>IF(I34="Less(-)",-1,1)</f>
        <v>1</v>
      </c>
      <c r="K34" s="59" t="s">
        <v>34</v>
      </c>
      <c r="L34" s="59" t="s">
        <v>4</v>
      </c>
      <c r="M34" s="62"/>
      <c r="N34" s="63"/>
      <c r="O34" s="63"/>
      <c r="P34" s="64"/>
      <c r="Q34" s="63"/>
      <c r="R34" s="63"/>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82">
        <f>D34*F34</f>
        <v>43787</v>
      </c>
      <c r="BB34" s="36">
        <f>BA34+SUM(N34:AZ34)</f>
        <v>43787</v>
      </c>
      <c r="BC34" s="37" t="str">
        <f>SpellNumber(L34,BB34)</f>
        <v>INR  Forty Three Thousand Seven Hundred &amp; Eighty Seven  Only</v>
      </c>
      <c r="BE34" s="44"/>
      <c r="BF34" s="44"/>
      <c r="BG34" s="44"/>
      <c r="BH34" s="44"/>
      <c r="BI34" s="44"/>
      <c r="BJ34" s="44"/>
      <c r="BK34" s="44"/>
      <c r="BL34" s="44"/>
      <c r="BM34" s="44"/>
      <c r="BN34" s="44"/>
      <c r="BO34" s="44"/>
      <c r="BP34" s="44"/>
      <c r="BQ34" s="44"/>
      <c r="BR34" s="44"/>
      <c r="BS34" s="44"/>
      <c r="BT34" s="44"/>
      <c r="BU34" s="44"/>
      <c r="BV34" s="44"/>
      <c r="BW34" s="44"/>
      <c r="BX34" s="44"/>
      <c r="IA34" s="17">
        <v>1.21</v>
      </c>
      <c r="IB34" s="17" t="s">
        <v>86</v>
      </c>
      <c r="ID34" s="17">
        <v>5.83</v>
      </c>
      <c r="IE34" s="18" t="s">
        <v>45</v>
      </c>
      <c r="IF34" s="18"/>
      <c r="IG34" s="18"/>
      <c r="IH34" s="18"/>
      <c r="II34" s="18"/>
    </row>
    <row r="35" spans="1:243" s="17" customFormat="1" ht="94.5">
      <c r="A35" s="28">
        <v>1.22</v>
      </c>
      <c r="B35" s="30" t="s">
        <v>117</v>
      </c>
      <c r="C35" s="22"/>
      <c r="D35" s="41">
        <f>'[5]BoQ1'!$D35</f>
        <v>12.46</v>
      </c>
      <c r="E35" s="58" t="s">
        <v>43</v>
      </c>
      <c r="F35" s="65">
        <v>48.93</v>
      </c>
      <c r="G35" s="59"/>
      <c r="H35" s="59"/>
      <c r="I35" s="60" t="s">
        <v>33</v>
      </c>
      <c r="J35" s="61">
        <f>IF(I35="Less(-)",-1,1)</f>
        <v>1</v>
      </c>
      <c r="K35" s="59" t="s">
        <v>34</v>
      </c>
      <c r="L35" s="59" t="s">
        <v>4</v>
      </c>
      <c r="M35" s="62"/>
      <c r="N35" s="63"/>
      <c r="O35" s="63"/>
      <c r="P35" s="64"/>
      <c r="Q35" s="63"/>
      <c r="R35" s="63"/>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82">
        <f>D35*F35</f>
        <v>610</v>
      </c>
      <c r="BB35" s="36">
        <f>BA35+SUM(N35:AZ35)</f>
        <v>610</v>
      </c>
      <c r="BC35" s="37" t="str">
        <f>SpellNumber(L35,BB35)</f>
        <v>INR  Six Hundred &amp; Ten  Only</v>
      </c>
      <c r="BE35" s="44"/>
      <c r="BF35" s="44"/>
      <c r="BG35" s="44"/>
      <c r="BH35" s="44"/>
      <c r="BI35" s="44"/>
      <c r="BJ35" s="44"/>
      <c r="BK35" s="44"/>
      <c r="BL35" s="44"/>
      <c r="BM35" s="44"/>
      <c r="BN35" s="44"/>
      <c r="BO35" s="44"/>
      <c r="BP35" s="44"/>
      <c r="BQ35" s="44"/>
      <c r="BR35" s="44"/>
      <c r="BS35" s="44"/>
      <c r="BT35" s="44"/>
      <c r="BU35" s="44"/>
      <c r="BV35" s="44"/>
      <c r="BW35" s="44"/>
      <c r="BX35" s="44"/>
      <c r="IA35" s="17">
        <v>1.22</v>
      </c>
      <c r="IB35" s="17" t="s">
        <v>117</v>
      </c>
      <c r="ID35" s="17">
        <v>12.46</v>
      </c>
      <c r="IE35" s="18" t="s">
        <v>43</v>
      </c>
      <c r="IF35" s="18"/>
      <c r="IG35" s="18"/>
      <c r="IH35" s="18"/>
      <c r="II35" s="18"/>
    </row>
    <row r="36" spans="1:243" s="17" customFormat="1" ht="15.75">
      <c r="A36" s="28">
        <v>1.23</v>
      </c>
      <c r="B36" s="30" t="s">
        <v>63</v>
      </c>
      <c r="C36" s="22"/>
      <c r="D36" s="89"/>
      <c r="E36" s="90"/>
      <c r="F36" s="90"/>
      <c r="G36" s="90"/>
      <c r="H36" s="90"/>
      <c r="I36" s="90"/>
      <c r="J36" s="90"/>
      <c r="K36" s="90"/>
      <c r="L36" s="90"/>
      <c r="M36" s="90"/>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2"/>
      <c r="BE36" s="44"/>
      <c r="BF36" s="44"/>
      <c r="BG36" s="44"/>
      <c r="BH36" s="44"/>
      <c r="BI36" s="44"/>
      <c r="BJ36" s="44"/>
      <c r="BK36" s="44"/>
      <c r="BL36" s="44"/>
      <c r="BM36" s="44"/>
      <c r="BN36" s="44"/>
      <c r="BO36" s="44"/>
      <c r="BP36" s="44"/>
      <c r="BQ36" s="44"/>
      <c r="BR36" s="44"/>
      <c r="BS36" s="44"/>
      <c r="BT36" s="44"/>
      <c r="BU36" s="44"/>
      <c r="BV36" s="44"/>
      <c r="BW36" s="44"/>
      <c r="BX36" s="44"/>
      <c r="IA36" s="17">
        <v>1.23</v>
      </c>
      <c r="IB36" s="17" t="s">
        <v>63</v>
      </c>
      <c r="IE36" s="18"/>
      <c r="IF36" s="18"/>
      <c r="IG36" s="18"/>
      <c r="IH36" s="18"/>
      <c r="II36" s="18"/>
    </row>
    <row r="37" spans="1:243" s="17" customFormat="1" ht="47.25">
      <c r="A37" s="28">
        <v>1.24</v>
      </c>
      <c r="B37" s="30" t="s">
        <v>87</v>
      </c>
      <c r="C37" s="22"/>
      <c r="D37" s="89"/>
      <c r="E37" s="90"/>
      <c r="F37" s="90"/>
      <c r="G37" s="90"/>
      <c r="H37" s="90"/>
      <c r="I37" s="90"/>
      <c r="J37" s="90"/>
      <c r="K37" s="90"/>
      <c r="L37" s="90"/>
      <c r="M37" s="90"/>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2"/>
      <c r="BE37" s="44"/>
      <c r="BF37" s="44"/>
      <c r="BG37" s="44"/>
      <c r="BH37" s="44"/>
      <c r="BI37" s="44"/>
      <c r="BJ37" s="44"/>
      <c r="BK37" s="44"/>
      <c r="BL37" s="44"/>
      <c r="BM37" s="44"/>
      <c r="BN37" s="44"/>
      <c r="BO37" s="44"/>
      <c r="BP37" s="44"/>
      <c r="BQ37" s="44"/>
      <c r="BR37" s="44"/>
      <c r="BS37" s="44"/>
      <c r="BT37" s="44"/>
      <c r="BU37" s="44"/>
      <c r="BV37" s="44"/>
      <c r="BW37" s="44"/>
      <c r="BX37" s="44"/>
      <c r="IA37" s="17">
        <v>1.24</v>
      </c>
      <c r="IB37" s="17" t="s">
        <v>87</v>
      </c>
      <c r="IE37" s="18"/>
      <c r="IF37" s="18"/>
      <c r="IG37" s="18"/>
      <c r="IH37" s="18"/>
      <c r="II37" s="18"/>
    </row>
    <row r="38" spans="1:243" s="17" customFormat="1" ht="28.5">
      <c r="A38" s="28">
        <v>1.25</v>
      </c>
      <c r="B38" s="30" t="s">
        <v>74</v>
      </c>
      <c r="C38" s="22"/>
      <c r="D38" s="41">
        <f>'[5]BoQ1'!$D38</f>
        <v>2</v>
      </c>
      <c r="E38" s="58" t="s">
        <v>46</v>
      </c>
      <c r="F38" s="65">
        <v>158.31</v>
      </c>
      <c r="G38" s="59"/>
      <c r="H38" s="59"/>
      <c r="I38" s="60" t="s">
        <v>33</v>
      </c>
      <c r="J38" s="61">
        <f>IF(I38="Less(-)",-1,1)</f>
        <v>1</v>
      </c>
      <c r="K38" s="59" t="s">
        <v>34</v>
      </c>
      <c r="L38" s="59" t="s">
        <v>4</v>
      </c>
      <c r="M38" s="62"/>
      <c r="N38" s="63"/>
      <c r="O38" s="63"/>
      <c r="P38" s="64"/>
      <c r="Q38" s="63"/>
      <c r="R38" s="63"/>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82">
        <f>D38*F38</f>
        <v>317</v>
      </c>
      <c r="BB38" s="36">
        <f>BA38+SUM(N38:AZ38)</f>
        <v>317</v>
      </c>
      <c r="BC38" s="37" t="str">
        <f>SpellNumber(L38,BB38)</f>
        <v>INR  Three Hundred &amp; Seventeen  Only</v>
      </c>
      <c r="BE38" s="44"/>
      <c r="BF38" s="44"/>
      <c r="BG38" s="44"/>
      <c r="BH38" s="44"/>
      <c r="BI38" s="44"/>
      <c r="BJ38" s="44"/>
      <c r="BK38" s="44"/>
      <c r="BL38" s="44"/>
      <c r="BM38" s="44"/>
      <c r="BN38" s="44"/>
      <c r="BO38" s="44"/>
      <c r="BP38" s="44"/>
      <c r="BQ38" s="44"/>
      <c r="BR38" s="44"/>
      <c r="BS38" s="44"/>
      <c r="BT38" s="44"/>
      <c r="BU38" s="44"/>
      <c r="BV38" s="44"/>
      <c r="BW38" s="44"/>
      <c r="BX38" s="44"/>
      <c r="IA38" s="17">
        <v>1.25</v>
      </c>
      <c r="IB38" s="17" t="s">
        <v>74</v>
      </c>
      <c r="ID38" s="17">
        <v>2</v>
      </c>
      <c r="IE38" s="18" t="s">
        <v>46</v>
      </c>
      <c r="IF38" s="18"/>
      <c r="IG38" s="18"/>
      <c r="IH38" s="18"/>
      <c r="II38" s="18"/>
    </row>
    <row r="39" spans="1:243" s="17" customFormat="1" ht="63">
      <c r="A39" s="28">
        <v>1.26</v>
      </c>
      <c r="B39" s="30" t="s">
        <v>88</v>
      </c>
      <c r="C39" s="22"/>
      <c r="D39" s="89"/>
      <c r="E39" s="90"/>
      <c r="F39" s="90"/>
      <c r="G39" s="90"/>
      <c r="H39" s="90"/>
      <c r="I39" s="90"/>
      <c r="J39" s="90"/>
      <c r="K39" s="90"/>
      <c r="L39" s="90"/>
      <c r="M39" s="90"/>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2"/>
      <c r="BE39" s="45"/>
      <c r="BF39" s="44"/>
      <c r="BG39" s="44"/>
      <c r="BH39" s="44"/>
      <c r="BI39" s="44"/>
      <c r="BJ39" s="44"/>
      <c r="BK39" s="44"/>
      <c r="BL39" s="44"/>
      <c r="BM39" s="44"/>
      <c r="BN39" s="44"/>
      <c r="BO39" s="44"/>
      <c r="BP39" s="44"/>
      <c r="BQ39" s="44"/>
      <c r="BR39" s="44"/>
      <c r="BS39" s="44"/>
      <c r="BT39" s="44"/>
      <c r="BU39" s="44"/>
      <c r="BV39" s="44"/>
      <c r="BW39" s="44"/>
      <c r="BX39" s="44"/>
      <c r="IA39" s="17">
        <v>1.26</v>
      </c>
      <c r="IB39" s="17" t="s">
        <v>88</v>
      </c>
      <c r="IE39" s="18"/>
      <c r="IF39" s="18"/>
      <c r="IG39" s="18"/>
      <c r="IH39" s="18"/>
      <c r="II39" s="18"/>
    </row>
    <row r="40" spans="1:243" s="17" customFormat="1" ht="28.5">
      <c r="A40" s="28">
        <v>1.27</v>
      </c>
      <c r="B40" s="30" t="s">
        <v>64</v>
      </c>
      <c r="C40" s="22"/>
      <c r="D40" s="41">
        <f>'[5]BoQ1'!$D40</f>
        <v>6</v>
      </c>
      <c r="E40" s="58" t="s">
        <v>46</v>
      </c>
      <c r="F40" s="65">
        <v>30.86</v>
      </c>
      <c r="G40" s="59"/>
      <c r="H40" s="59"/>
      <c r="I40" s="60" t="s">
        <v>33</v>
      </c>
      <c r="J40" s="61">
        <f>IF(I40="Less(-)",-1,1)</f>
        <v>1</v>
      </c>
      <c r="K40" s="59" t="s">
        <v>34</v>
      </c>
      <c r="L40" s="59" t="s">
        <v>4</v>
      </c>
      <c r="M40" s="62"/>
      <c r="N40" s="63"/>
      <c r="O40" s="63"/>
      <c r="P40" s="64"/>
      <c r="Q40" s="63"/>
      <c r="R40" s="63"/>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82">
        <f>D40*F40</f>
        <v>185</v>
      </c>
      <c r="BB40" s="36">
        <f>BA40+SUM(N40:AZ40)</f>
        <v>185</v>
      </c>
      <c r="BC40" s="37" t="str">
        <f>SpellNumber(L40,BB40)</f>
        <v>INR  One Hundred &amp; Eighty Five  Only</v>
      </c>
      <c r="BE40" s="44"/>
      <c r="BF40" s="44"/>
      <c r="BG40" s="44"/>
      <c r="BH40" s="44"/>
      <c r="BI40" s="44"/>
      <c r="BJ40" s="44"/>
      <c r="BK40" s="44"/>
      <c r="BL40" s="44"/>
      <c r="BM40" s="44"/>
      <c r="BN40" s="44"/>
      <c r="BO40" s="44"/>
      <c r="BP40" s="44"/>
      <c r="BQ40" s="44"/>
      <c r="BR40" s="44"/>
      <c r="BS40" s="44"/>
      <c r="BT40" s="44"/>
      <c r="BU40" s="44"/>
      <c r="BV40" s="44"/>
      <c r="BW40" s="44"/>
      <c r="BX40" s="44"/>
      <c r="IA40" s="17">
        <v>1.27</v>
      </c>
      <c r="IB40" s="17" t="s">
        <v>64</v>
      </c>
      <c r="ID40" s="17">
        <v>6</v>
      </c>
      <c r="IE40" s="18" t="s">
        <v>46</v>
      </c>
      <c r="IF40" s="18"/>
      <c r="IG40" s="18"/>
      <c r="IH40" s="18"/>
      <c r="II40" s="18"/>
    </row>
    <row r="41" spans="1:243" s="17" customFormat="1" ht="15.75">
      <c r="A41" s="28">
        <v>1.28</v>
      </c>
      <c r="B41" s="30" t="s">
        <v>65</v>
      </c>
      <c r="C41" s="22"/>
      <c r="D41" s="89"/>
      <c r="E41" s="90"/>
      <c r="F41" s="90"/>
      <c r="G41" s="90"/>
      <c r="H41" s="90"/>
      <c r="I41" s="90"/>
      <c r="J41" s="90"/>
      <c r="K41" s="90"/>
      <c r="L41" s="90"/>
      <c r="M41" s="90"/>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2"/>
      <c r="BE41" s="44"/>
      <c r="BF41" s="44"/>
      <c r="BG41" s="44"/>
      <c r="BH41" s="44"/>
      <c r="BI41" s="44"/>
      <c r="BJ41" s="44"/>
      <c r="BK41" s="44"/>
      <c r="BL41" s="44"/>
      <c r="BM41" s="44"/>
      <c r="BN41" s="44"/>
      <c r="BO41" s="44"/>
      <c r="BP41" s="44"/>
      <c r="BQ41" s="44"/>
      <c r="BR41" s="44"/>
      <c r="BS41" s="44"/>
      <c r="BT41" s="44"/>
      <c r="BU41" s="44"/>
      <c r="BV41" s="44"/>
      <c r="BW41" s="44"/>
      <c r="BX41" s="44"/>
      <c r="IA41" s="17">
        <v>1.28</v>
      </c>
      <c r="IB41" s="17" t="s">
        <v>65</v>
      </c>
      <c r="IE41" s="18"/>
      <c r="IF41" s="18"/>
      <c r="IG41" s="18"/>
      <c r="IH41" s="18"/>
      <c r="II41" s="18"/>
    </row>
    <row r="42" spans="1:243" s="17" customFormat="1" ht="110.25">
      <c r="A42" s="28">
        <v>1.29</v>
      </c>
      <c r="B42" s="30" t="s">
        <v>118</v>
      </c>
      <c r="C42" s="22"/>
      <c r="D42" s="89"/>
      <c r="E42" s="90"/>
      <c r="F42" s="90"/>
      <c r="G42" s="90"/>
      <c r="H42" s="90"/>
      <c r="I42" s="90"/>
      <c r="J42" s="90"/>
      <c r="K42" s="90"/>
      <c r="L42" s="90"/>
      <c r="M42" s="90"/>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2"/>
      <c r="BE42" s="44"/>
      <c r="BF42" s="44"/>
      <c r="BG42" s="44"/>
      <c r="BH42" s="44"/>
      <c r="BI42" s="44"/>
      <c r="BJ42" s="44"/>
      <c r="BK42" s="44"/>
      <c r="BL42" s="44"/>
      <c r="BM42" s="44"/>
      <c r="BN42" s="44"/>
      <c r="BO42" s="44"/>
      <c r="BP42" s="44"/>
      <c r="BQ42" s="44"/>
      <c r="BR42" s="44"/>
      <c r="BS42" s="44"/>
      <c r="BT42" s="44"/>
      <c r="BU42" s="44"/>
      <c r="BV42" s="44"/>
      <c r="BW42" s="44"/>
      <c r="BX42" s="44"/>
      <c r="IA42" s="17">
        <v>1.29</v>
      </c>
      <c r="IB42" s="17" t="s">
        <v>118</v>
      </c>
      <c r="IE42" s="18"/>
      <c r="IF42" s="18"/>
      <c r="IG42" s="18"/>
      <c r="IH42" s="18"/>
      <c r="II42" s="18"/>
    </row>
    <row r="43" spans="1:243" s="17" customFormat="1" ht="31.5">
      <c r="A43" s="28">
        <v>1.3</v>
      </c>
      <c r="B43" s="30" t="s">
        <v>119</v>
      </c>
      <c r="C43" s="22"/>
      <c r="D43" s="41">
        <f>'[5]BoQ1'!$D43</f>
        <v>2</v>
      </c>
      <c r="E43" s="66" t="s">
        <v>42</v>
      </c>
      <c r="F43" s="41">
        <v>4192.15</v>
      </c>
      <c r="G43" s="59"/>
      <c r="H43" s="59"/>
      <c r="I43" s="60" t="s">
        <v>33</v>
      </c>
      <c r="J43" s="61">
        <f>IF(I43="Less(-)",-1,1)</f>
        <v>1</v>
      </c>
      <c r="K43" s="59" t="s">
        <v>34</v>
      </c>
      <c r="L43" s="59" t="s">
        <v>4</v>
      </c>
      <c r="M43" s="62"/>
      <c r="N43" s="63"/>
      <c r="O43" s="63"/>
      <c r="P43" s="64"/>
      <c r="Q43" s="63"/>
      <c r="R43" s="63"/>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82">
        <f>D43*F43</f>
        <v>8384</v>
      </c>
      <c r="BB43" s="36">
        <f>BA43+SUM(N43:AZ43)</f>
        <v>8384</v>
      </c>
      <c r="BC43" s="37" t="str">
        <f>SpellNumber(L43,BB43)</f>
        <v>INR  Eight Thousand Three Hundred &amp; Eighty Four  Only</v>
      </c>
      <c r="BE43" s="44"/>
      <c r="BF43" s="44"/>
      <c r="BG43" s="44"/>
      <c r="BH43" s="44"/>
      <c r="BI43" s="44"/>
      <c r="BJ43" s="45"/>
      <c r="BK43" s="44"/>
      <c r="BL43" s="44"/>
      <c r="BM43" s="44"/>
      <c r="BN43" s="44"/>
      <c r="BO43" s="44"/>
      <c r="BP43" s="44"/>
      <c r="BQ43" s="44"/>
      <c r="BR43" s="44"/>
      <c r="BS43" s="44"/>
      <c r="BT43" s="44"/>
      <c r="BU43" s="44"/>
      <c r="BV43" s="44"/>
      <c r="BW43" s="44"/>
      <c r="BX43" s="44"/>
      <c r="IA43" s="17">
        <v>1.3</v>
      </c>
      <c r="IB43" s="17" t="s">
        <v>119</v>
      </c>
      <c r="ID43" s="17">
        <v>2</v>
      </c>
      <c r="IE43" s="18" t="s">
        <v>42</v>
      </c>
      <c r="IF43" s="18"/>
      <c r="IG43" s="18"/>
      <c r="IH43" s="18"/>
      <c r="II43" s="18"/>
    </row>
    <row r="44" spans="1:243" s="17" customFormat="1" ht="110.25">
      <c r="A44" s="28">
        <v>1.31</v>
      </c>
      <c r="B44" s="30" t="s">
        <v>89</v>
      </c>
      <c r="C44" s="22"/>
      <c r="D44" s="89"/>
      <c r="E44" s="90"/>
      <c r="F44" s="90"/>
      <c r="G44" s="90"/>
      <c r="H44" s="90"/>
      <c r="I44" s="90"/>
      <c r="J44" s="90"/>
      <c r="K44" s="90"/>
      <c r="L44" s="90"/>
      <c r="M44" s="90"/>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2"/>
      <c r="BE44" s="44"/>
      <c r="BF44" s="44"/>
      <c r="BG44" s="44"/>
      <c r="BH44" s="44"/>
      <c r="BI44" s="44"/>
      <c r="BJ44" s="44"/>
      <c r="BK44" s="44"/>
      <c r="BL44" s="44"/>
      <c r="BM44" s="44"/>
      <c r="BN44" s="44"/>
      <c r="BO44" s="44"/>
      <c r="BP44" s="44"/>
      <c r="BQ44" s="44"/>
      <c r="BR44" s="44"/>
      <c r="BS44" s="44"/>
      <c r="BT44" s="44"/>
      <c r="BU44" s="44"/>
      <c r="BV44" s="44"/>
      <c r="BW44" s="44"/>
      <c r="BX44" s="44"/>
      <c r="IA44" s="17">
        <v>1.31</v>
      </c>
      <c r="IB44" s="17" t="s">
        <v>89</v>
      </c>
      <c r="IE44" s="18"/>
      <c r="IF44" s="18"/>
      <c r="IG44" s="18"/>
      <c r="IH44" s="18"/>
      <c r="II44" s="18"/>
    </row>
    <row r="45" spans="1:243" s="17" customFormat="1" ht="78.75">
      <c r="A45" s="28">
        <v>1.32</v>
      </c>
      <c r="B45" s="30" t="s">
        <v>90</v>
      </c>
      <c r="C45" s="22"/>
      <c r="D45" s="41">
        <f>'[5]BoQ1'!$D45</f>
        <v>39.3</v>
      </c>
      <c r="E45" s="58" t="s">
        <v>51</v>
      </c>
      <c r="F45" s="65">
        <v>100.53</v>
      </c>
      <c r="G45" s="59"/>
      <c r="H45" s="59"/>
      <c r="I45" s="60" t="s">
        <v>33</v>
      </c>
      <c r="J45" s="61">
        <f>IF(I45="Less(-)",-1,1)</f>
        <v>1</v>
      </c>
      <c r="K45" s="59" t="s">
        <v>34</v>
      </c>
      <c r="L45" s="59" t="s">
        <v>4</v>
      </c>
      <c r="M45" s="62"/>
      <c r="N45" s="63"/>
      <c r="O45" s="63"/>
      <c r="P45" s="64"/>
      <c r="Q45" s="63"/>
      <c r="R45" s="63"/>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82">
        <f>D45*F45</f>
        <v>3951</v>
      </c>
      <c r="BB45" s="36">
        <f>BA45+SUM(N45:AZ45)</f>
        <v>3951</v>
      </c>
      <c r="BC45" s="37" t="str">
        <f>SpellNumber(L45,BB45)</f>
        <v>INR  Three Thousand Nine Hundred &amp; Fifty One  Only</v>
      </c>
      <c r="BE45" s="44"/>
      <c r="BF45" s="44"/>
      <c r="BG45" s="44"/>
      <c r="BH45" s="44"/>
      <c r="BI45" s="44"/>
      <c r="BJ45" s="44"/>
      <c r="BK45" s="44"/>
      <c r="BL45" s="44"/>
      <c r="BM45" s="44"/>
      <c r="BN45" s="44"/>
      <c r="BO45" s="44"/>
      <c r="BP45" s="44"/>
      <c r="BQ45" s="44"/>
      <c r="BR45" s="44"/>
      <c r="BS45" s="44"/>
      <c r="BT45" s="44"/>
      <c r="BU45" s="44"/>
      <c r="BV45" s="44"/>
      <c r="BW45" s="44"/>
      <c r="BX45" s="44"/>
      <c r="IA45" s="17">
        <v>1.32</v>
      </c>
      <c r="IB45" s="17" t="s">
        <v>90</v>
      </c>
      <c r="ID45" s="17">
        <v>39.3</v>
      </c>
      <c r="IE45" s="18" t="s">
        <v>51</v>
      </c>
      <c r="IF45" s="18"/>
      <c r="IG45" s="18"/>
      <c r="IH45" s="18"/>
      <c r="II45" s="18"/>
    </row>
    <row r="46" spans="1:243" s="17" customFormat="1" ht="94.5">
      <c r="A46" s="28">
        <v>1.33</v>
      </c>
      <c r="B46" s="30" t="s">
        <v>66</v>
      </c>
      <c r="C46" s="22"/>
      <c r="D46" s="89"/>
      <c r="E46" s="90"/>
      <c r="F46" s="90"/>
      <c r="G46" s="90"/>
      <c r="H46" s="90"/>
      <c r="I46" s="90"/>
      <c r="J46" s="90"/>
      <c r="K46" s="90"/>
      <c r="L46" s="90"/>
      <c r="M46" s="90"/>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2"/>
      <c r="BE46" s="44"/>
      <c r="BF46" s="45"/>
      <c r="BG46" s="44"/>
      <c r="BH46" s="44"/>
      <c r="BI46" s="44"/>
      <c r="BJ46" s="44"/>
      <c r="BK46" s="44"/>
      <c r="BL46" s="44"/>
      <c r="BM46" s="44"/>
      <c r="BN46" s="44"/>
      <c r="BO46" s="44"/>
      <c r="BP46" s="44"/>
      <c r="BQ46" s="44"/>
      <c r="BR46" s="44"/>
      <c r="BS46" s="44"/>
      <c r="BT46" s="44"/>
      <c r="BU46" s="44"/>
      <c r="BV46" s="44"/>
      <c r="BW46" s="44"/>
      <c r="BX46" s="44"/>
      <c r="IA46" s="17">
        <v>1.33</v>
      </c>
      <c r="IB46" s="17" t="s">
        <v>66</v>
      </c>
      <c r="IE46" s="18"/>
      <c r="IF46" s="18"/>
      <c r="IG46" s="18"/>
      <c r="IH46" s="18"/>
      <c r="II46" s="18"/>
    </row>
    <row r="47" spans="1:243" s="17" customFormat="1" ht="47.25">
      <c r="A47" s="28">
        <v>1.34</v>
      </c>
      <c r="B47" s="30" t="s">
        <v>67</v>
      </c>
      <c r="C47" s="22"/>
      <c r="D47" s="41">
        <f>'[5]BoQ1'!$D47</f>
        <v>937</v>
      </c>
      <c r="E47" s="58" t="s">
        <v>51</v>
      </c>
      <c r="F47" s="65">
        <v>124.77</v>
      </c>
      <c r="G47" s="59"/>
      <c r="H47" s="59"/>
      <c r="I47" s="60" t="s">
        <v>33</v>
      </c>
      <c r="J47" s="61">
        <f>IF(I47="Less(-)",-1,1)</f>
        <v>1</v>
      </c>
      <c r="K47" s="59" t="s">
        <v>34</v>
      </c>
      <c r="L47" s="59" t="s">
        <v>4</v>
      </c>
      <c r="M47" s="62"/>
      <c r="N47" s="63"/>
      <c r="O47" s="63"/>
      <c r="P47" s="64"/>
      <c r="Q47" s="63"/>
      <c r="R47" s="63"/>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82">
        <f>D47*F47</f>
        <v>116909</v>
      </c>
      <c r="BB47" s="36">
        <f>BA47+SUM(N47:AZ47)</f>
        <v>116909</v>
      </c>
      <c r="BC47" s="37" t="str">
        <f>SpellNumber(L47,BB47)</f>
        <v>INR  One Lakh Sixteen Thousand Nine Hundred &amp; Nine  Only</v>
      </c>
      <c r="BE47" s="44"/>
      <c r="BF47" s="44"/>
      <c r="BG47" s="44"/>
      <c r="BH47" s="44"/>
      <c r="BI47" s="44"/>
      <c r="BJ47" s="44"/>
      <c r="BK47" s="44"/>
      <c r="BL47" s="44"/>
      <c r="BM47" s="44"/>
      <c r="BN47" s="44"/>
      <c r="BO47" s="44"/>
      <c r="BP47" s="44"/>
      <c r="BQ47" s="44"/>
      <c r="BR47" s="44"/>
      <c r="BS47" s="44"/>
      <c r="BT47" s="44"/>
      <c r="BU47" s="44"/>
      <c r="BV47" s="44"/>
      <c r="BW47" s="44"/>
      <c r="BX47" s="44"/>
      <c r="IA47" s="17">
        <v>1.34</v>
      </c>
      <c r="IB47" s="17" t="s">
        <v>67</v>
      </c>
      <c r="ID47" s="17">
        <v>937</v>
      </c>
      <c r="IE47" s="18" t="s">
        <v>51</v>
      </c>
      <c r="IF47" s="18"/>
      <c r="IG47" s="18"/>
      <c r="IH47" s="18"/>
      <c r="II47" s="18"/>
    </row>
    <row r="48" spans="1:243" s="17" customFormat="1" ht="15.75">
      <c r="A48" s="28">
        <v>1.35</v>
      </c>
      <c r="B48" s="30" t="s">
        <v>68</v>
      </c>
      <c r="C48" s="22"/>
      <c r="D48" s="89"/>
      <c r="E48" s="90"/>
      <c r="F48" s="90"/>
      <c r="G48" s="90"/>
      <c r="H48" s="90"/>
      <c r="I48" s="90"/>
      <c r="J48" s="90"/>
      <c r="K48" s="90"/>
      <c r="L48" s="90"/>
      <c r="M48" s="90"/>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2"/>
      <c r="BE48" s="44"/>
      <c r="BF48" s="44"/>
      <c r="BG48" s="44"/>
      <c r="BH48" s="44"/>
      <c r="BI48" s="44"/>
      <c r="BJ48" s="44"/>
      <c r="BK48" s="44"/>
      <c r="BL48" s="44"/>
      <c r="BM48" s="44"/>
      <c r="BN48" s="44"/>
      <c r="BO48" s="44"/>
      <c r="BP48" s="44"/>
      <c r="BQ48" s="44"/>
      <c r="BR48" s="44"/>
      <c r="BS48" s="44"/>
      <c r="BT48" s="44"/>
      <c r="BU48" s="44"/>
      <c r="BV48" s="44"/>
      <c r="BW48" s="44"/>
      <c r="BX48" s="44"/>
      <c r="IA48" s="17">
        <v>1.35</v>
      </c>
      <c r="IB48" s="17" t="s">
        <v>68</v>
      </c>
      <c r="IE48" s="18"/>
      <c r="IF48" s="18"/>
      <c r="IG48" s="18"/>
      <c r="IH48" s="18"/>
      <c r="II48" s="18"/>
    </row>
    <row r="49" spans="1:243" s="17" customFormat="1" ht="110.25">
      <c r="A49" s="28">
        <v>1.36</v>
      </c>
      <c r="B49" s="30" t="s">
        <v>91</v>
      </c>
      <c r="C49" s="22"/>
      <c r="D49" s="89"/>
      <c r="E49" s="90"/>
      <c r="F49" s="90"/>
      <c r="G49" s="90"/>
      <c r="H49" s="90"/>
      <c r="I49" s="90"/>
      <c r="J49" s="90"/>
      <c r="K49" s="90"/>
      <c r="L49" s="90"/>
      <c r="M49" s="90"/>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2"/>
      <c r="BE49" s="44"/>
      <c r="BF49" s="44"/>
      <c r="BG49" s="45"/>
      <c r="BH49" s="44"/>
      <c r="BI49" s="44"/>
      <c r="BJ49" s="44"/>
      <c r="BK49" s="44"/>
      <c r="BL49" s="44"/>
      <c r="BM49" s="44"/>
      <c r="BN49" s="44"/>
      <c r="BO49" s="44"/>
      <c r="BP49" s="44"/>
      <c r="BQ49" s="44"/>
      <c r="BR49" s="44"/>
      <c r="BS49" s="44"/>
      <c r="BT49" s="44"/>
      <c r="BU49" s="44"/>
      <c r="BV49" s="44"/>
      <c r="BW49" s="44"/>
      <c r="BX49" s="44"/>
      <c r="IA49" s="17">
        <v>1.36</v>
      </c>
      <c r="IB49" s="17" t="s">
        <v>91</v>
      </c>
      <c r="IE49" s="18"/>
      <c r="IF49" s="18"/>
      <c r="IG49" s="18"/>
      <c r="IH49" s="18"/>
      <c r="II49" s="18"/>
    </row>
    <row r="50" spans="1:243" s="17" customFormat="1" ht="31.5">
      <c r="A50" s="28">
        <v>1.37</v>
      </c>
      <c r="B50" s="30" t="s">
        <v>92</v>
      </c>
      <c r="C50" s="22"/>
      <c r="D50" s="41">
        <f>'[5]BoQ1'!$D50</f>
        <v>20.76</v>
      </c>
      <c r="E50" s="58" t="s">
        <v>42</v>
      </c>
      <c r="F50" s="65">
        <v>477.86</v>
      </c>
      <c r="G50" s="59"/>
      <c r="H50" s="59"/>
      <c r="I50" s="60" t="s">
        <v>33</v>
      </c>
      <c r="J50" s="61">
        <f>IF(I50="Less(-)",-1,1)</f>
        <v>1</v>
      </c>
      <c r="K50" s="59" t="s">
        <v>34</v>
      </c>
      <c r="L50" s="59" t="s">
        <v>4</v>
      </c>
      <c r="M50" s="62"/>
      <c r="N50" s="63"/>
      <c r="O50" s="63"/>
      <c r="P50" s="64"/>
      <c r="Q50" s="63"/>
      <c r="R50" s="63"/>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82">
        <f>D50*F50</f>
        <v>9920</v>
      </c>
      <c r="BB50" s="36">
        <f>BA50+SUM(N50:AZ50)</f>
        <v>9920</v>
      </c>
      <c r="BC50" s="37" t="str">
        <f>SpellNumber(L50,BB50)</f>
        <v>INR  Nine Thousand Nine Hundred &amp; Twenty  Only</v>
      </c>
      <c r="BE50" s="44"/>
      <c r="BF50" s="44"/>
      <c r="BG50" s="45"/>
      <c r="BH50" s="44"/>
      <c r="BI50" s="44"/>
      <c r="BJ50" s="44"/>
      <c r="BK50" s="44"/>
      <c r="BL50" s="44"/>
      <c r="BM50" s="44"/>
      <c r="BN50" s="44"/>
      <c r="BO50" s="44"/>
      <c r="BP50" s="44"/>
      <c r="BQ50" s="44"/>
      <c r="BR50" s="44"/>
      <c r="BS50" s="44"/>
      <c r="BT50" s="44"/>
      <c r="BU50" s="44"/>
      <c r="BV50" s="44"/>
      <c r="BW50" s="44"/>
      <c r="BX50" s="44"/>
      <c r="IA50" s="17">
        <v>1.37</v>
      </c>
      <c r="IB50" s="17" t="s">
        <v>92</v>
      </c>
      <c r="ID50" s="17">
        <v>20.76</v>
      </c>
      <c r="IE50" s="18" t="s">
        <v>42</v>
      </c>
      <c r="IF50" s="18"/>
      <c r="IG50" s="18"/>
      <c r="IH50" s="18"/>
      <c r="II50" s="18"/>
    </row>
    <row r="51" spans="1:243" s="17" customFormat="1" ht="63">
      <c r="A51" s="28">
        <v>1.38</v>
      </c>
      <c r="B51" s="30" t="s">
        <v>93</v>
      </c>
      <c r="C51" s="22"/>
      <c r="D51" s="89"/>
      <c r="E51" s="90"/>
      <c r="F51" s="90"/>
      <c r="G51" s="90"/>
      <c r="H51" s="90"/>
      <c r="I51" s="90"/>
      <c r="J51" s="90"/>
      <c r="K51" s="90"/>
      <c r="L51" s="90"/>
      <c r="M51" s="90"/>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2"/>
      <c r="BE51" s="44"/>
      <c r="BF51" s="44"/>
      <c r="BG51" s="44"/>
      <c r="BH51" s="44"/>
      <c r="BI51" s="44"/>
      <c r="BJ51" s="44"/>
      <c r="BK51" s="44"/>
      <c r="BL51" s="44"/>
      <c r="BM51" s="44"/>
      <c r="BN51" s="44"/>
      <c r="BO51" s="44"/>
      <c r="BP51" s="44"/>
      <c r="BQ51" s="44"/>
      <c r="BR51" s="44"/>
      <c r="BS51" s="44"/>
      <c r="BT51" s="44"/>
      <c r="BU51" s="44"/>
      <c r="BV51" s="44"/>
      <c r="BW51" s="44"/>
      <c r="BX51" s="44"/>
      <c r="IA51" s="17">
        <v>1.38</v>
      </c>
      <c r="IB51" s="17" t="s">
        <v>93</v>
      </c>
      <c r="IE51" s="18"/>
      <c r="IF51" s="18"/>
      <c r="IG51" s="18"/>
      <c r="IH51" s="18"/>
      <c r="II51" s="18"/>
    </row>
    <row r="52" spans="1:243" s="17" customFormat="1" ht="28.5">
      <c r="A52" s="28">
        <v>1.39</v>
      </c>
      <c r="B52" s="30" t="s">
        <v>94</v>
      </c>
      <c r="C52" s="22"/>
      <c r="D52" s="41">
        <f>'[5]BoQ1'!$D52</f>
        <v>2.05</v>
      </c>
      <c r="E52" s="58" t="s">
        <v>42</v>
      </c>
      <c r="F52" s="65">
        <v>500.44</v>
      </c>
      <c r="G52" s="59"/>
      <c r="H52" s="59"/>
      <c r="I52" s="60" t="s">
        <v>33</v>
      </c>
      <c r="J52" s="61">
        <f>IF(I52="Less(-)",-1,1)</f>
        <v>1</v>
      </c>
      <c r="K52" s="59" t="s">
        <v>34</v>
      </c>
      <c r="L52" s="59" t="s">
        <v>4</v>
      </c>
      <c r="M52" s="62"/>
      <c r="N52" s="63"/>
      <c r="O52" s="63"/>
      <c r="P52" s="64"/>
      <c r="Q52" s="63"/>
      <c r="R52" s="63"/>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82">
        <f>D52*F52</f>
        <v>1026</v>
      </c>
      <c r="BB52" s="36">
        <f>BA52+SUM(N52:AZ52)</f>
        <v>1026</v>
      </c>
      <c r="BC52" s="37" t="str">
        <f>SpellNumber(L52,BB52)</f>
        <v>INR  One Thousand  &amp;Twenty Six  Only</v>
      </c>
      <c r="BE52" s="44"/>
      <c r="BF52" s="44"/>
      <c r="BG52" s="44"/>
      <c r="BH52" s="44"/>
      <c r="BI52" s="44"/>
      <c r="BJ52" s="44"/>
      <c r="BK52" s="44"/>
      <c r="BL52" s="44"/>
      <c r="BM52" s="44"/>
      <c r="BN52" s="44"/>
      <c r="BO52" s="44"/>
      <c r="BP52" s="44"/>
      <c r="BQ52" s="44"/>
      <c r="BR52" s="44"/>
      <c r="BS52" s="44"/>
      <c r="BT52" s="44"/>
      <c r="BU52" s="44"/>
      <c r="BV52" s="44"/>
      <c r="BW52" s="44"/>
      <c r="BX52" s="44"/>
      <c r="IA52" s="17">
        <v>1.39</v>
      </c>
      <c r="IB52" s="17" t="s">
        <v>94</v>
      </c>
      <c r="ID52" s="17">
        <v>2.05</v>
      </c>
      <c r="IE52" s="18" t="s">
        <v>42</v>
      </c>
      <c r="IF52" s="18"/>
      <c r="IG52" s="18"/>
      <c r="IH52" s="18"/>
      <c r="II52" s="18"/>
    </row>
    <row r="53" spans="1:243" s="17" customFormat="1" ht="78.75">
      <c r="A53" s="28">
        <v>1.4</v>
      </c>
      <c r="B53" s="30" t="s">
        <v>95</v>
      </c>
      <c r="C53" s="22"/>
      <c r="D53" s="41">
        <f>'[5]BoQ1'!$D53</f>
        <v>0.68</v>
      </c>
      <c r="E53" s="58" t="s">
        <v>45</v>
      </c>
      <c r="F53" s="41">
        <v>6978.21</v>
      </c>
      <c r="G53" s="59"/>
      <c r="H53" s="59"/>
      <c r="I53" s="60" t="s">
        <v>33</v>
      </c>
      <c r="J53" s="61">
        <f>IF(I53="Less(-)",-1,1)</f>
        <v>1</v>
      </c>
      <c r="K53" s="59" t="s">
        <v>34</v>
      </c>
      <c r="L53" s="59" t="s">
        <v>4</v>
      </c>
      <c r="M53" s="62"/>
      <c r="N53" s="63"/>
      <c r="O53" s="63"/>
      <c r="P53" s="64"/>
      <c r="Q53" s="63"/>
      <c r="R53" s="63"/>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82">
        <f>D53*F53</f>
        <v>4745</v>
      </c>
      <c r="BB53" s="36">
        <f>BA53+SUM(N53:AZ53)</f>
        <v>4745</v>
      </c>
      <c r="BC53" s="37" t="str">
        <f>SpellNumber(L53,BB53)</f>
        <v>INR  Four Thousand Seven Hundred &amp; Forty Five  Only</v>
      </c>
      <c r="BE53" s="44"/>
      <c r="BF53" s="45"/>
      <c r="BG53" s="44"/>
      <c r="BH53" s="44"/>
      <c r="BI53" s="44"/>
      <c r="BJ53" s="44"/>
      <c r="BK53" s="44"/>
      <c r="BL53" s="44"/>
      <c r="BM53" s="44"/>
      <c r="BN53" s="44"/>
      <c r="BO53" s="44"/>
      <c r="BP53" s="44"/>
      <c r="BQ53" s="44"/>
      <c r="BR53" s="44"/>
      <c r="BS53" s="44"/>
      <c r="BT53" s="44"/>
      <c r="BU53" s="44"/>
      <c r="BV53" s="44"/>
      <c r="BW53" s="44"/>
      <c r="BX53" s="44"/>
      <c r="IA53" s="17">
        <v>1.4</v>
      </c>
      <c r="IB53" s="17" t="s">
        <v>95</v>
      </c>
      <c r="ID53" s="17">
        <v>0.68</v>
      </c>
      <c r="IE53" s="18" t="s">
        <v>45</v>
      </c>
      <c r="IF53" s="18"/>
      <c r="IG53" s="18"/>
      <c r="IH53" s="18"/>
      <c r="II53" s="18"/>
    </row>
    <row r="54" spans="1:243" s="17" customFormat="1" ht="47.25">
      <c r="A54" s="28">
        <v>1.41</v>
      </c>
      <c r="B54" s="30" t="s">
        <v>96</v>
      </c>
      <c r="C54" s="22"/>
      <c r="D54" s="89"/>
      <c r="E54" s="90"/>
      <c r="F54" s="90"/>
      <c r="G54" s="90"/>
      <c r="H54" s="90"/>
      <c r="I54" s="90"/>
      <c r="J54" s="90"/>
      <c r="K54" s="90"/>
      <c r="L54" s="90"/>
      <c r="M54" s="90"/>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2"/>
      <c r="BE54" s="44"/>
      <c r="BF54" s="45"/>
      <c r="BG54" s="44"/>
      <c r="BH54" s="44"/>
      <c r="BI54" s="44"/>
      <c r="BJ54" s="44"/>
      <c r="BK54" s="44"/>
      <c r="BL54" s="44"/>
      <c r="BM54" s="44"/>
      <c r="BN54" s="44"/>
      <c r="BO54" s="44"/>
      <c r="BP54" s="44"/>
      <c r="BQ54" s="44"/>
      <c r="BR54" s="44"/>
      <c r="BS54" s="44"/>
      <c r="BT54" s="44"/>
      <c r="BU54" s="44"/>
      <c r="BV54" s="44"/>
      <c r="BW54" s="44"/>
      <c r="BX54" s="44"/>
      <c r="IA54" s="17">
        <v>1.41</v>
      </c>
      <c r="IB54" s="17" t="s">
        <v>96</v>
      </c>
      <c r="IE54" s="18"/>
      <c r="IF54" s="18"/>
      <c r="IG54" s="18"/>
      <c r="IH54" s="18"/>
      <c r="II54" s="18"/>
    </row>
    <row r="55" spans="1:243" s="17" customFormat="1" ht="28.5">
      <c r="A55" s="28">
        <v>1.42</v>
      </c>
      <c r="B55" s="30" t="s">
        <v>97</v>
      </c>
      <c r="C55" s="22"/>
      <c r="D55" s="41">
        <f>'[5]BoQ1'!$D55</f>
        <v>46.55</v>
      </c>
      <c r="E55" s="58" t="s">
        <v>43</v>
      </c>
      <c r="F55" s="65">
        <v>69.71</v>
      </c>
      <c r="G55" s="59"/>
      <c r="H55" s="59"/>
      <c r="I55" s="60" t="s">
        <v>33</v>
      </c>
      <c r="J55" s="61">
        <f>IF(I55="Less(-)",-1,1)</f>
        <v>1</v>
      </c>
      <c r="K55" s="59" t="s">
        <v>34</v>
      </c>
      <c r="L55" s="59" t="s">
        <v>4</v>
      </c>
      <c r="M55" s="62"/>
      <c r="N55" s="63"/>
      <c r="O55" s="63"/>
      <c r="P55" s="64"/>
      <c r="Q55" s="63"/>
      <c r="R55" s="63"/>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82">
        <f>D55*F55</f>
        <v>3245</v>
      </c>
      <c r="BB55" s="36">
        <f>BA55+SUM(N55:AZ55)</f>
        <v>3245</v>
      </c>
      <c r="BC55" s="37" t="str">
        <f>SpellNumber(L55,BB55)</f>
        <v>INR  Three Thousand Two Hundred &amp; Forty Five  Only</v>
      </c>
      <c r="BE55" s="44"/>
      <c r="BF55" s="44"/>
      <c r="BG55" s="44"/>
      <c r="BH55" s="44"/>
      <c r="BI55" s="44"/>
      <c r="BJ55" s="44"/>
      <c r="BK55" s="44"/>
      <c r="BL55" s="44"/>
      <c r="BM55" s="44"/>
      <c r="BN55" s="44"/>
      <c r="BO55" s="44"/>
      <c r="BP55" s="44"/>
      <c r="BQ55" s="44"/>
      <c r="BR55" s="44"/>
      <c r="BS55" s="44"/>
      <c r="BT55" s="44"/>
      <c r="BU55" s="44"/>
      <c r="BV55" s="44"/>
      <c r="BW55" s="44"/>
      <c r="BX55" s="44"/>
      <c r="IA55" s="17">
        <v>1.42</v>
      </c>
      <c r="IB55" s="17" t="s">
        <v>97</v>
      </c>
      <c r="ID55" s="17">
        <v>46.55</v>
      </c>
      <c r="IE55" s="18" t="s">
        <v>43</v>
      </c>
      <c r="IF55" s="18"/>
      <c r="IG55" s="18"/>
      <c r="IH55" s="18"/>
      <c r="II55" s="18"/>
    </row>
    <row r="56" spans="1:243" s="17" customFormat="1" ht="15.75">
      <c r="A56" s="28">
        <v>1.43</v>
      </c>
      <c r="B56" s="30" t="s">
        <v>98</v>
      </c>
      <c r="C56" s="22"/>
      <c r="D56" s="89"/>
      <c r="E56" s="90"/>
      <c r="F56" s="90"/>
      <c r="G56" s="90"/>
      <c r="H56" s="90"/>
      <c r="I56" s="90"/>
      <c r="J56" s="90"/>
      <c r="K56" s="90"/>
      <c r="L56" s="90"/>
      <c r="M56" s="90"/>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2"/>
      <c r="BE56" s="44"/>
      <c r="BF56" s="44"/>
      <c r="BG56" s="44"/>
      <c r="BH56" s="44"/>
      <c r="BI56" s="44"/>
      <c r="BJ56" s="44"/>
      <c r="BK56" s="44"/>
      <c r="BL56" s="44"/>
      <c r="BM56" s="44"/>
      <c r="BN56" s="44"/>
      <c r="BO56" s="44"/>
      <c r="BP56" s="44"/>
      <c r="BQ56" s="44"/>
      <c r="BR56" s="44"/>
      <c r="BS56" s="44"/>
      <c r="BT56" s="44"/>
      <c r="BU56" s="44"/>
      <c r="BV56" s="44"/>
      <c r="BW56" s="44"/>
      <c r="BX56" s="44"/>
      <c r="IA56" s="17">
        <v>1.43</v>
      </c>
      <c r="IB56" s="17" t="s">
        <v>98</v>
      </c>
      <c r="IE56" s="18"/>
      <c r="IF56" s="18"/>
      <c r="IG56" s="18"/>
      <c r="IH56" s="18"/>
      <c r="II56" s="18"/>
    </row>
    <row r="57" spans="1:243" s="17" customFormat="1" ht="110.25">
      <c r="A57" s="28">
        <v>1.44</v>
      </c>
      <c r="B57" s="30" t="s">
        <v>99</v>
      </c>
      <c r="C57" s="22"/>
      <c r="D57" s="89"/>
      <c r="E57" s="90"/>
      <c r="F57" s="90"/>
      <c r="G57" s="90"/>
      <c r="H57" s="90"/>
      <c r="I57" s="90"/>
      <c r="J57" s="90"/>
      <c r="K57" s="90"/>
      <c r="L57" s="90"/>
      <c r="M57" s="90"/>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2"/>
      <c r="BE57" s="44"/>
      <c r="BF57" s="44"/>
      <c r="BG57" s="44"/>
      <c r="BH57" s="44"/>
      <c r="BI57" s="44"/>
      <c r="BJ57" s="44"/>
      <c r="BK57" s="44"/>
      <c r="BL57" s="44"/>
      <c r="BM57" s="44"/>
      <c r="BN57" s="44"/>
      <c r="BO57" s="44"/>
      <c r="BP57" s="44"/>
      <c r="BQ57" s="44"/>
      <c r="BR57" s="44"/>
      <c r="BS57" s="44"/>
      <c r="BT57" s="44"/>
      <c r="BU57" s="44"/>
      <c r="BV57" s="44"/>
      <c r="BW57" s="44"/>
      <c r="BX57" s="44"/>
      <c r="IA57" s="17">
        <v>1.44</v>
      </c>
      <c r="IB57" s="17" t="s">
        <v>99</v>
      </c>
      <c r="IE57" s="18"/>
      <c r="IF57" s="18"/>
      <c r="IG57" s="18"/>
      <c r="IH57" s="18"/>
      <c r="II57" s="18"/>
    </row>
    <row r="58" spans="1:243" s="17" customFormat="1" ht="28.5">
      <c r="A58" s="28">
        <v>1.45</v>
      </c>
      <c r="B58" s="30" t="s">
        <v>100</v>
      </c>
      <c r="C58" s="22"/>
      <c r="D58" s="41">
        <v>4</v>
      </c>
      <c r="E58" s="66" t="s">
        <v>43</v>
      </c>
      <c r="F58" s="41">
        <v>280.36</v>
      </c>
      <c r="G58" s="59"/>
      <c r="H58" s="59"/>
      <c r="I58" s="60" t="s">
        <v>33</v>
      </c>
      <c r="J58" s="61">
        <f>IF(I58="Less(-)",-1,1)</f>
        <v>1</v>
      </c>
      <c r="K58" s="59" t="s">
        <v>34</v>
      </c>
      <c r="L58" s="59" t="s">
        <v>4</v>
      </c>
      <c r="M58" s="62"/>
      <c r="N58" s="63"/>
      <c r="O58" s="63"/>
      <c r="P58" s="64"/>
      <c r="Q58" s="63"/>
      <c r="R58" s="63"/>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82">
        <f>D58*F58</f>
        <v>1121</v>
      </c>
      <c r="BB58" s="36">
        <f>BA58+SUM(N58:AZ58)</f>
        <v>1121</v>
      </c>
      <c r="BC58" s="37" t="str">
        <f>SpellNumber(L58,BB58)</f>
        <v>INR  One Thousand One Hundred &amp; Twenty One  Only</v>
      </c>
      <c r="BE58" s="44"/>
      <c r="BF58" s="44"/>
      <c r="BG58" s="44"/>
      <c r="BH58" s="44"/>
      <c r="BI58" s="44"/>
      <c r="BJ58" s="44"/>
      <c r="BK58" s="44"/>
      <c r="BL58" s="44"/>
      <c r="BM58" s="44"/>
      <c r="BN58" s="44"/>
      <c r="BO58" s="44"/>
      <c r="BP58" s="44"/>
      <c r="BQ58" s="44"/>
      <c r="BR58" s="44"/>
      <c r="BS58" s="44"/>
      <c r="BT58" s="44"/>
      <c r="BU58" s="44"/>
      <c r="BV58" s="44"/>
      <c r="BW58" s="44"/>
      <c r="BX58" s="44"/>
      <c r="IA58" s="17">
        <v>1.45</v>
      </c>
      <c r="IB58" s="17" t="s">
        <v>100</v>
      </c>
      <c r="ID58" s="17">
        <v>4</v>
      </c>
      <c r="IE58" s="18" t="s">
        <v>43</v>
      </c>
      <c r="IF58" s="18"/>
      <c r="IG58" s="18"/>
      <c r="IH58" s="18"/>
      <c r="II58" s="18"/>
    </row>
    <row r="59" spans="1:243" s="17" customFormat="1" ht="299.25">
      <c r="A59" s="28">
        <v>1.46</v>
      </c>
      <c r="B59" s="30" t="s">
        <v>101</v>
      </c>
      <c r="C59" s="22"/>
      <c r="D59" s="89"/>
      <c r="E59" s="90"/>
      <c r="F59" s="90"/>
      <c r="G59" s="90"/>
      <c r="H59" s="90"/>
      <c r="I59" s="90"/>
      <c r="J59" s="90"/>
      <c r="K59" s="90"/>
      <c r="L59" s="90"/>
      <c r="M59" s="90"/>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2"/>
      <c r="BE59" s="44"/>
      <c r="BF59" s="44"/>
      <c r="BG59" s="44"/>
      <c r="BH59" s="44"/>
      <c r="BI59" s="44"/>
      <c r="BJ59" s="44"/>
      <c r="BK59" s="44"/>
      <c r="BL59" s="44"/>
      <c r="BM59" s="44"/>
      <c r="BN59" s="44"/>
      <c r="BO59" s="44"/>
      <c r="BP59" s="44"/>
      <c r="BQ59" s="44"/>
      <c r="BR59" s="44"/>
      <c r="BS59" s="44"/>
      <c r="BT59" s="44"/>
      <c r="BU59" s="44"/>
      <c r="BV59" s="44"/>
      <c r="BW59" s="44"/>
      <c r="BX59" s="44"/>
      <c r="IA59" s="17">
        <v>1.46</v>
      </c>
      <c r="IB59" s="17" t="s">
        <v>101</v>
      </c>
      <c r="IE59" s="18"/>
      <c r="IF59" s="18"/>
      <c r="IG59" s="18"/>
      <c r="IH59" s="18"/>
      <c r="II59" s="18"/>
    </row>
    <row r="60" spans="1:243" s="17" customFormat="1" ht="47.25">
      <c r="A60" s="28">
        <v>1.47</v>
      </c>
      <c r="B60" s="30" t="s">
        <v>102</v>
      </c>
      <c r="C60" s="22"/>
      <c r="D60" s="41">
        <f>'[5]BoQ1'!$D70</f>
        <v>38</v>
      </c>
      <c r="E60" s="66" t="s">
        <v>42</v>
      </c>
      <c r="F60" s="41">
        <v>1033.98</v>
      </c>
      <c r="G60" s="59"/>
      <c r="H60" s="59"/>
      <c r="I60" s="60" t="s">
        <v>33</v>
      </c>
      <c r="J60" s="61">
        <f>IF(I60="Less(-)",-1,1)</f>
        <v>1</v>
      </c>
      <c r="K60" s="59" t="s">
        <v>34</v>
      </c>
      <c r="L60" s="59" t="s">
        <v>4</v>
      </c>
      <c r="M60" s="62"/>
      <c r="N60" s="63"/>
      <c r="O60" s="63"/>
      <c r="P60" s="64"/>
      <c r="Q60" s="63"/>
      <c r="R60" s="63"/>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82">
        <f>D60*F60</f>
        <v>39291</v>
      </c>
      <c r="BB60" s="36">
        <f>BA60+SUM(N60:AZ60)</f>
        <v>39291</v>
      </c>
      <c r="BC60" s="37" t="str">
        <f>SpellNumber(L60,BB60)</f>
        <v>INR  Thirty Nine Thousand Two Hundred &amp; Ninety One  Only</v>
      </c>
      <c r="BE60" s="44"/>
      <c r="BF60" s="44"/>
      <c r="BG60" s="44"/>
      <c r="BH60" s="44"/>
      <c r="BI60" s="44"/>
      <c r="BJ60" s="44"/>
      <c r="BK60" s="44"/>
      <c r="BL60" s="44"/>
      <c r="BM60" s="44"/>
      <c r="BN60" s="44"/>
      <c r="BO60" s="44"/>
      <c r="BP60" s="44"/>
      <c r="BQ60" s="44"/>
      <c r="BR60" s="44"/>
      <c r="BS60" s="44"/>
      <c r="BT60" s="44"/>
      <c r="BU60" s="44"/>
      <c r="BV60" s="44"/>
      <c r="BW60" s="44"/>
      <c r="BX60" s="44"/>
      <c r="IA60" s="17">
        <v>1.47</v>
      </c>
      <c r="IB60" s="17" t="s">
        <v>102</v>
      </c>
      <c r="ID60" s="17">
        <v>38</v>
      </c>
      <c r="IE60" s="18" t="s">
        <v>42</v>
      </c>
      <c r="IF60" s="18"/>
      <c r="IG60" s="18"/>
      <c r="IH60" s="18"/>
      <c r="II60" s="18"/>
    </row>
    <row r="61" spans="1:243" s="17" customFormat="1" ht="15.75">
      <c r="A61" s="28">
        <v>1.49</v>
      </c>
      <c r="B61" s="30" t="s">
        <v>69</v>
      </c>
      <c r="C61" s="22"/>
      <c r="D61" s="89"/>
      <c r="E61" s="90"/>
      <c r="F61" s="90"/>
      <c r="G61" s="90"/>
      <c r="H61" s="90"/>
      <c r="I61" s="90"/>
      <c r="J61" s="90"/>
      <c r="K61" s="90"/>
      <c r="L61" s="90"/>
      <c r="M61" s="90"/>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2"/>
      <c r="BE61" s="44"/>
      <c r="BF61" s="45"/>
      <c r="BG61" s="44"/>
      <c r="BH61" s="44"/>
      <c r="BI61" s="44"/>
      <c r="BJ61" s="44"/>
      <c r="BK61" s="44"/>
      <c r="BL61" s="44"/>
      <c r="BM61" s="44"/>
      <c r="BN61" s="44"/>
      <c r="BO61" s="44"/>
      <c r="BP61" s="44"/>
      <c r="BQ61" s="44"/>
      <c r="BR61" s="44"/>
      <c r="BS61" s="44"/>
      <c r="BT61" s="44"/>
      <c r="BU61" s="44"/>
      <c r="BV61" s="44"/>
      <c r="BW61" s="44"/>
      <c r="BX61" s="44"/>
      <c r="IA61" s="17">
        <v>1.49</v>
      </c>
      <c r="IB61" s="17" t="s">
        <v>69</v>
      </c>
      <c r="IE61" s="18"/>
      <c r="IF61" s="18"/>
      <c r="IG61" s="18"/>
      <c r="IH61" s="18"/>
      <c r="II61" s="18"/>
    </row>
    <row r="62" spans="1:243" s="17" customFormat="1" ht="15.75">
      <c r="A62" s="28">
        <v>1.5</v>
      </c>
      <c r="B62" s="30" t="s">
        <v>103</v>
      </c>
      <c r="C62" s="22"/>
      <c r="D62" s="89"/>
      <c r="E62" s="90"/>
      <c r="F62" s="90"/>
      <c r="G62" s="90"/>
      <c r="H62" s="90"/>
      <c r="I62" s="90"/>
      <c r="J62" s="90"/>
      <c r="K62" s="90"/>
      <c r="L62" s="90"/>
      <c r="M62" s="90"/>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2"/>
      <c r="BE62" s="44"/>
      <c r="BF62" s="44"/>
      <c r="BG62" s="44"/>
      <c r="BH62" s="44"/>
      <c r="BI62" s="44"/>
      <c r="BJ62" s="44"/>
      <c r="BK62" s="44"/>
      <c r="BL62" s="44"/>
      <c r="BM62" s="44"/>
      <c r="BN62" s="44"/>
      <c r="BO62" s="44"/>
      <c r="BP62" s="44"/>
      <c r="BQ62" s="44"/>
      <c r="BR62" s="44"/>
      <c r="BS62" s="44"/>
      <c r="BT62" s="44"/>
      <c r="BU62" s="44"/>
      <c r="BV62" s="44"/>
      <c r="BW62" s="44"/>
      <c r="BX62" s="44"/>
      <c r="IA62" s="17">
        <v>1.5</v>
      </c>
      <c r="IB62" s="17" t="s">
        <v>103</v>
      </c>
      <c r="IE62" s="18"/>
      <c r="IF62" s="18"/>
      <c r="IG62" s="18"/>
      <c r="IH62" s="18"/>
      <c r="II62" s="18"/>
    </row>
    <row r="63" spans="1:243" s="17" customFormat="1" ht="28.5">
      <c r="A63" s="28">
        <v>1.51</v>
      </c>
      <c r="B63" s="30" t="s">
        <v>47</v>
      </c>
      <c r="C63" s="22"/>
      <c r="D63" s="41">
        <f>'[5]BoQ1'!$D74</f>
        <v>8.11</v>
      </c>
      <c r="E63" s="58" t="s">
        <v>42</v>
      </c>
      <c r="F63" s="41">
        <v>258.09</v>
      </c>
      <c r="G63" s="59"/>
      <c r="H63" s="59"/>
      <c r="I63" s="60" t="s">
        <v>33</v>
      </c>
      <c r="J63" s="61">
        <f>IF(I63="Less(-)",-1,1)</f>
        <v>1</v>
      </c>
      <c r="K63" s="59" t="s">
        <v>34</v>
      </c>
      <c r="L63" s="59" t="s">
        <v>4</v>
      </c>
      <c r="M63" s="62"/>
      <c r="N63" s="63"/>
      <c r="O63" s="63"/>
      <c r="P63" s="64"/>
      <c r="Q63" s="63"/>
      <c r="R63" s="63"/>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82">
        <f>D63*F63</f>
        <v>2093</v>
      </c>
      <c r="BB63" s="36">
        <f>BA63+SUM(N63:AZ63)</f>
        <v>2093</v>
      </c>
      <c r="BC63" s="37" t="str">
        <f>SpellNumber(L63,BB63)</f>
        <v>INR  Two Thousand  &amp;Ninety Three  Only</v>
      </c>
      <c r="BE63" s="44"/>
      <c r="BF63" s="44"/>
      <c r="BG63" s="44"/>
      <c r="BH63" s="44"/>
      <c r="BI63" s="44"/>
      <c r="BJ63" s="44"/>
      <c r="BK63" s="44"/>
      <c r="BL63" s="44"/>
      <c r="BM63" s="44"/>
      <c r="BN63" s="44"/>
      <c r="BO63" s="44"/>
      <c r="BP63" s="44"/>
      <c r="BQ63" s="44"/>
      <c r="BR63" s="44"/>
      <c r="BS63" s="44"/>
      <c r="BT63" s="44"/>
      <c r="BU63" s="44"/>
      <c r="BV63" s="44"/>
      <c r="BW63" s="44"/>
      <c r="BX63" s="44"/>
      <c r="IA63" s="17">
        <v>1.51</v>
      </c>
      <c r="IB63" s="17" t="s">
        <v>47</v>
      </c>
      <c r="ID63" s="17">
        <v>8.11</v>
      </c>
      <c r="IE63" s="18" t="s">
        <v>42</v>
      </c>
      <c r="IF63" s="18"/>
      <c r="IG63" s="18"/>
      <c r="IH63" s="18"/>
      <c r="II63" s="18"/>
    </row>
    <row r="64" spans="1:243" s="17" customFormat="1" ht="31.5">
      <c r="A64" s="28">
        <v>1.52</v>
      </c>
      <c r="B64" s="30" t="s">
        <v>70</v>
      </c>
      <c r="C64" s="22"/>
      <c r="D64" s="89"/>
      <c r="E64" s="90"/>
      <c r="F64" s="90"/>
      <c r="G64" s="90"/>
      <c r="H64" s="90"/>
      <c r="I64" s="90"/>
      <c r="J64" s="90"/>
      <c r="K64" s="90"/>
      <c r="L64" s="90"/>
      <c r="M64" s="90"/>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2"/>
      <c r="BE64" s="44"/>
      <c r="BF64" s="44"/>
      <c r="BG64" s="44"/>
      <c r="BH64" s="44"/>
      <c r="BI64" s="44"/>
      <c r="BJ64" s="44"/>
      <c r="BK64" s="44"/>
      <c r="BL64" s="44"/>
      <c r="BM64" s="44"/>
      <c r="BN64" s="44"/>
      <c r="BO64" s="44"/>
      <c r="BP64" s="44"/>
      <c r="BQ64" s="44"/>
      <c r="BR64" s="44"/>
      <c r="BS64" s="44"/>
      <c r="BT64" s="44"/>
      <c r="BU64" s="44"/>
      <c r="BV64" s="44"/>
      <c r="BW64" s="44"/>
      <c r="BX64" s="44"/>
      <c r="IA64" s="17">
        <v>1.52</v>
      </c>
      <c r="IB64" s="17" t="s">
        <v>70</v>
      </c>
      <c r="IE64" s="18"/>
      <c r="IF64" s="18"/>
      <c r="IG64" s="18"/>
      <c r="IH64" s="18"/>
      <c r="II64" s="18"/>
    </row>
    <row r="65" spans="1:243" s="17" customFormat="1" ht="28.5">
      <c r="A65" s="28">
        <v>1.53</v>
      </c>
      <c r="B65" s="30" t="s">
        <v>47</v>
      </c>
      <c r="C65" s="22"/>
      <c r="D65" s="41">
        <f>'[5]BoQ1'!$D76</f>
        <v>26.43</v>
      </c>
      <c r="E65" s="66" t="s">
        <v>42</v>
      </c>
      <c r="F65" s="41">
        <v>297.33</v>
      </c>
      <c r="G65" s="59"/>
      <c r="H65" s="59"/>
      <c r="I65" s="60" t="s">
        <v>33</v>
      </c>
      <c r="J65" s="61">
        <f>IF(I65="Less(-)",-1,1)</f>
        <v>1</v>
      </c>
      <c r="K65" s="59" t="s">
        <v>34</v>
      </c>
      <c r="L65" s="59" t="s">
        <v>4</v>
      </c>
      <c r="M65" s="62"/>
      <c r="N65" s="63"/>
      <c r="O65" s="63"/>
      <c r="P65" s="64"/>
      <c r="Q65" s="63"/>
      <c r="R65" s="63"/>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82">
        <f>D65*F65</f>
        <v>7858</v>
      </c>
      <c r="BB65" s="36">
        <f>BA65+SUM(N65:AZ65)</f>
        <v>7858</v>
      </c>
      <c r="BC65" s="37" t="str">
        <f>SpellNumber(L65,BB65)</f>
        <v>INR  Seven Thousand Eight Hundred &amp; Fifty Eight  Only</v>
      </c>
      <c r="BE65" s="44"/>
      <c r="BF65" s="44"/>
      <c r="BG65" s="44"/>
      <c r="BH65" s="44"/>
      <c r="BI65" s="44"/>
      <c r="BJ65" s="44"/>
      <c r="BK65" s="44"/>
      <c r="BL65" s="44"/>
      <c r="BM65" s="44"/>
      <c r="BN65" s="44"/>
      <c r="BO65" s="44"/>
      <c r="BP65" s="44"/>
      <c r="BQ65" s="44"/>
      <c r="BR65" s="44"/>
      <c r="BS65" s="44"/>
      <c r="BT65" s="44"/>
      <c r="BU65" s="44"/>
      <c r="BV65" s="44"/>
      <c r="BW65" s="44"/>
      <c r="BX65" s="44"/>
      <c r="IA65" s="17">
        <v>1.53</v>
      </c>
      <c r="IB65" s="17" t="s">
        <v>47</v>
      </c>
      <c r="ID65" s="17">
        <v>26.43</v>
      </c>
      <c r="IE65" s="18" t="s">
        <v>42</v>
      </c>
      <c r="IF65" s="18"/>
      <c r="IG65" s="18"/>
      <c r="IH65" s="18"/>
      <c r="II65" s="18"/>
    </row>
    <row r="66" spans="1:243" s="17" customFormat="1" ht="47.25">
      <c r="A66" s="28">
        <v>1.54</v>
      </c>
      <c r="B66" s="30" t="s">
        <v>104</v>
      </c>
      <c r="C66" s="22"/>
      <c r="D66" s="89"/>
      <c r="E66" s="90"/>
      <c r="F66" s="90"/>
      <c r="G66" s="90"/>
      <c r="H66" s="90"/>
      <c r="I66" s="90"/>
      <c r="J66" s="90"/>
      <c r="K66" s="90"/>
      <c r="L66" s="90"/>
      <c r="M66" s="90"/>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2"/>
      <c r="BE66" s="45"/>
      <c r="BF66" s="44"/>
      <c r="BG66" s="44"/>
      <c r="BH66" s="44"/>
      <c r="BI66" s="44"/>
      <c r="BJ66" s="44"/>
      <c r="BK66" s="44"/>
      <c r="BL66" s="44"/>
      <c r="BM66" s="44"/>
      <c r="BN66" s="44"/>
      <c r="BO66" s="44"/>
      <c r="BP66" s="44"/>
      <c r="BQ66" s="44"/>
      <c r="BR66" s="44"/>
      <c r="BS66" s="44"/>
      <c r="BT66" s="44"/>
      <c r="BU66" s="44"/>
      <c r="BV66" s="44"/>
      <c r="BW66" s="44"/>
      <c r="BX66" s="44"/>
      <c r="IA66" s="17">
        <v>1.54</v>
      </c>
      <c r="IB66" s="17" t="s">
        <v>104</v>
      </c>
      <c r="IE66" s="18"/>
      <c r="IF66" s="18"/>
      <c r="IG66" s="18"/>
      <c r="IH66" s="18"/>
      <c r="II66" s="18"/>
    </row>
    <row r="67" spans="1:243" s="17" customFormat="1" ht="31.5">
      <c r="A67" s="28">
        <v>1.55</v>
      </c>
      <c r="B67" s="30" t="s">
        <v>105</v>
      </c>
      <c r="C67" s="22"/>
      <c r="D67" s="41">
        <f>'[5]BoQ1'!$D79</f>
        <v>27</v>
      </c>
      <c r="E67" s="58" t="s">
        <v>42</v>
      </c>
      <c r="F67" s="65">
        <v>187.99</v>
      </c>
      <c r="G67" s="59"/>
      <c r="H67" s="59"/>
      <c r="I67" s="60" t="s">
        <v>33</v>
      </c>
      <c r="J67" s="61">
        <f>IF(I67="Less(-)",-1,1)</f>
        <v>1</v>
      </c>
      <c r="K67" s="59" t="s">
        <v>34</v>
      </c>
      <c r="L67" s="59" t="s">
        <v>4</v>
      </c>
      <c r="M67" s="62"/>
      <c r="N67" s="63"/>
      <c r="O67" s="63"/>
      <c r="P67" s="64"/>
      <c r="Q67" s="63"/>
      <c r="R67" s="63"/>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82">
        <f>D67*F67</f>
        <v>5076</v>
      </c>
      <c r="BB67" s="36">
        <f>BA67+SUM(N67:AZ67)</f>
        <v>5076</v>
      </c>
      <c r="BC67" s="37" t="str">
        <f>SpellNumber(L67,BB67)</f>
        <v>INR  Five Thousand  &amp;Seventy Six  Only</v>
      </c>
      <c r="BE67" s="47"/>
      <c r="BF67" s="44"/>
      <c r="BG67" s="44"/>
      <c r="BH67" s="44"/>
      <c r="BI67" s="44"/>
      <c r="BJ67" s="44"/>
      <c r="BK67" s="44"/>
      <c r="BL67" s="44"/>
      <c r="BM67" s="44"/>
      <c r="BN67" s="44"/>
      <c r="BO67" s="44"/>
      <c r="BP67" s="44"/>
      <c r="BQ67" s="44"/>
      <c r="BR67" s="44"/>
      <c r="BS67" s="44"/>
      <c r="BT67" s="44"/>
      <c r="BU67" s="44"/>
      <c r="BV67" s="44"/>
      <c r="BW67" s="44"/>
      <c r="BX67" s="44"/>
      <c r="IA67" s="17">
        <v>1.55</v>
      </c>
      <c r="IB67" s="17" t="s">
        <v>105</v>
      </c>
      <c r="ID67" s="17">
        <v>27</v>
      </c>
      <c r="IE67" s="18" t="s">
        <v>42</v>
      </c>
      <c r="IF67" s="18"/>
      <c r="IG67" s="18"/>
      <c r="IH67" s="18"/>
      <c r="II67" s="18"/>
    </row>
    <row r="68" spans="1:243" s="17" customFormat="1" ht="31.5">
      <c r="A68" s="28">
        <v>1.56</v>
      </c>
      <c r="B68" s="30" t="s">
        <v>106</v>
      </c>
      <c r="C68" s="22"/>
      <c r="D68" s="89"/>
      <c r="E68" s="90"/>
      <c r="F68" s="90"/>
      <c r="G68" s="90"/>
      <c r="H68" s="90"/>
      <c r="I68" s="90"/>
      <c r="J68" s="90"/>
      <c r="K68" s="90"/>
      <c r="L68" s="90"/>
      <c r="M68" s="90"/>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2"/>
      <c r="BE68" s="45"/>
      <c r="BF68" s="44"/>
      <c r="BG68" s="44"/>
      <c r="BH68" s="44"/>
      <c r="BI68" s="44"/>
      <c r="BJ68" s="44"/>
      <c r="BK68" s="44"/>
      <c r="BL68" s="44"/>
      <c r="BM68" s="44"/>
      <c r="BN68" s="44"/>
      <c r="BO68" s="44"/>
      <c r="BP68" s="44"/>
      <c r="BQ68" s="44"/>
      <c r="BR68" s="44"/>
      <c r="BS68" s="44"/>
      <c r="BT68" s="44"/>
      <c r="BU68" s="44"/>
      <c r="BV68" s="44"/>
      <c r="BW68" s="44"/>
      <c r="BX68" s="44"/>
      <c r="IA68" s="17">
        <v>1.56</v>
      </c>
      <c r="IB68" s="17" t="s">
        <v>106</v>
      </c>
      <c r="IE68" s="18"/>
      <c r="IF68" s="18"/>
      <c r="IG68" s="18"/>
      <c r="IH68" s="18"/>
      <c r="II68" s="18"/>
    </row>
    <row r="69" spans="1:243" s="17" customFormat="1" ht="63">
      <c r="A69" s="28">
        <v>1.57</v>
      </c>
      <c r="B69" s="30" t="s">
        <v>107</v>
      </c>
      <c r="C69" s="22"/>
      <c r="D69" s="41">
        <v>67.25</v>
      </c>
      <c r="E69" s="58" t="s">
        <v>42</v>
      </c>
      <c r="F69" s="65">
        <v>146.3</v>
      </c>
      <c r="G69" s="59"/>
      <c r="H69" s="59"/>
      <c r="I69" s="60" t="s">
        <v>33</v>
      </c>
      <c r="J69" s="61">
        <f>IF(I69="Less(-)",-1,1)</f>
        <v>1</v>
      </c>
      <c r="K69" s="59" t="s">
        <v>34</v>
      </c>
      <c r="L69" s="59" t="s">
        <v>4</v>
      </c>
      <c r="M69" s="62"/>
      <c r="N69" s="63"/>
      <c r="O69" s="63"/>
      <c r="P69" s="64"/>
      <c r="Q69" s="63"/>
      <c r="R69" s="63"/>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82">
        <f>D69*F69</f>
        <v>9839</v>
      </c>
      <c r="BB69" s="36">
        <f>BA69+SUM(N69:AZ69)</f>
        <v>9839</v>
      </c>
      <c r="BC69" s="37" t="str">
        <f>SpellNumber(L69,BB69)</f>
        <v>INR  Nine Thousand Eight Hundred &amp; Thirty Nine  Only</v>
      </c>
      <c r="BE69" s="44"/>
      <c r="BF69" s="44"/>
      <c r="BG69" s="44"/>
      <c r="BH69" s="44"/>
      <c r="BI69" s="44"/>
      <c r="BJ69" s="44"/>
      <c r="BK69" s="44"/>
      <c r="BL69" s="44"/>
      <c r="BM69" s="44"/>
      <c r="BN69" s="44"/>
      <c r="BO69" s="44"/>
      <c r="BP69" s="44"/>
      <c r="BQ69" s="44"/>
      <c r="BR69" s="44"/>
      <c r="BS69" s="44"/>
      <c r="BT69" s="44"/>
      <c r="BU69" s="44"/>
      <c r="BV69" s="44"/>
      <c r="BW69" s="44"/>
      <c r="BX69" s="44"/>
      <c r="IA69" s="17">
        <v>1.57</v>
      </c>
      <c r="IB69" s="17" t="s">
        <v>107</v>
      </c>
      <c r="ID69" s="17">
        <v>67.25</v>
      </c>
      <c r="IE69" s="18" t="s">
        <v>42</v>
      </c>
      <c r="IF69" s="18"/>
      <c r="IG69" s="18"/>
      <c r="IH69" s="18"/>
      <c r="II69" s="18"/>
    </row>
    <row r="70" spans="1:243" s="17" customFormat="1" ht="47.25">
      <c r="A70" s="28">
        <v>1.6</v>
      </c>
      <c r="B70" s="30" t="s">
        <v>108</v>
      </c>
      <c r="C70" s="22"/>
      <c r="D70" s="89"/>
      <c r="E70" s="90"/>
      <c r="F70" s="90"/>
      <c r="G70" s="90"/>
      <c r="H70" s="90"/>
      <c r="I70" s="90"/>
      <c r="J70" s="90"/>
      <c r="K70" s="90"/>
      <c r="L70" s="90"/>
      <c r="M70" s="90"/>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2"/>
      <c r="BE70" s="44"/>
      <c r="BF70" s="44"/>
      <c r="BG70" s="44"/>
      <c r="BH70" s="44"/>
      <c r="BI70" s="44"/>
      <c r="BJ70" s="44"/>
      <c r="BK70" s="44"/>
      <c r="BL70" s="44"/>
      <c r="BM70" s="44"/>
      <c r="BN70" s="44"/>
      <c r="BO70" s="44"/>
      <c r="BP70" s="44"/>
      <c r="BQ70" s="44"/>
      <c r="BR70" s="44"/>
      <c r="BS70" s="44"/>
      <c r="BT70" s="44"/>
      <c r="BU70" s="44"/>
      <c r="BV70" s="44"/>
      <c r="BW70" s="44"/>
      <c r="BX70" s="44"/>
      <c r="IA70" s="17">
        <v>1.6</v>
      </c>
      <c r="IB70" s="17" t="s">
        <v>108</v>
      </c>
      <c r="IE70" s="18"/>
      <c r="IF70" s="18"/>
      <c r="IG70" s="18"/>
      <c r="IH70" s="18"/>
      <c r="II70" s="18"/>
    </row>
    <row r="71" spans="1:243" s="17" customFormat="1" ht="28.5">
      <c r="A71" s="28">
        <v>1.61</v>
      </c>
      <c r="B71" s="30" t="s">
        <v>109</v>
      </c>
      <c r="C71" s="22"/>
      <c r="D71" s="41">
        <f>'[5]BoQ1'!$D85</f>
        <v>74.9</v>
      </c>
      <c r="E71" s="58" t="s">
        <v>42</v>
      </c>
      <c r="F71" s="65">
        <v>115.26</v>
      </c>
      <c r="G71" s="59"/>
      <c r="H71" s="59"/>
      <c r="I71" s="60" t="s">
        <v>33</v>
      </c>
      <c r="J71" s="61">
        <f>IF(I71="Less(-)",-1,1)</f>
        <v>1</v>
      </c>
      <c r="K71" s="59" t="s">
        <v>34</v>
      </c>
      <c r="L71" s="59" t="s">
        <v>4</v>
      </c>
      <c r="M71" s="62"/>
      <c r="N71" s="63"/>
      <c r="O71" s="63"/>
      <c r="P71" s="64"/>
      <c r="Q71" s="63"/>
      <c r="R71" s="63"/>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82">
        <f>D71*F71</f>
        <v>8633</v>
      </c>
      <c r="BB71" s="36">
        <f>BA71+SUM(N71:AZ71)</f>
        <v>8633</v>
      </c>
      <c r="BC71" s="37" t="str">
        <f>SpellNumber(L71,BB71)</f>
        <v>INR  Eight Thousand Six Hundred &amp; Thirty Three  Only</v>
      </c>
      <c r="BE71" s="44"/>
      <c r="BF71" s="44"/>
      <c r="BG71" s="44"/>
      <c r="BH71" s="44"/>
      <c r="BI71" s="44"/>
      <c r="BJ71" s="44"/>
      <c r="BK71" s="44"/>
      <c r="BL71" s="44"/>
      <c r="BM71" s="44"/>
      <c r="BN71" s="44"/>
      <c r="BO71" s="44"/>
      <c r="BP71" s="44"/>
      <c r="BQ71" s="44"/>
      <c r="BR71" s="44"/>
      <c r="BS71" s="44"/>
      <c r="BT71" s="44"/>
      <c r="BU71" s="44"/>
      <c r="BV71" s="44"/>
      <c r="BW71" s="44"/>
      <c r="BX71" s="44"/>
      <c r="IA71" s="17">
        <v>1.61</v>
      </c>
      <c r="IB71" s="17" t="s">
        <v>109</v>
      </c>
      <c r="ID71" s="17">
        <v>74.9</v>
      </c>
      <c r="IE71" s="18" t="s">
        <v>42</v>
      </c>
      <c r="IF71" s="18"/>
      <c r="IG71" s="18"/>
      <c r="IH71" s="18"/>
      <c r="II71" s="18"/>
    </row>
    <row r="72" spans="1:243" s="17" customFormat="1" ht="15.75">
      <c r="A72" s="28">
        <v>1.62</v>
      </c>
      <c r="B72" s="30" t="s">
        <v>110</v>
      </c>
      <c r="C72" s="22"/>
      <c r="D72" s="89"/>
      <c r="E72" s="90"/>
      <c r="F72" s="90"/>
      <c r="G72" s="90"/>
      <c r="H72" s="90"/>
      <c r="I72" s="90"/>
      <c r="J72" s="90"/>
      <c r="K72" s="90"/>
      <c r="L72" s="90"/>
      <c r="M72" s="90"/>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2"/>
      <c r="BE72" s="44"/>
      <c r="BF72" s="44"/>
      <c r="BG72" s="44"/>
      <c r="BH72" s="44"/>
      <c r="BI72" s="44"/>
      <c r="BJ72" s="44"/>
      <c r="BK72" s="44"/>
      <c r="BL72" s="44"/>
      <c r="BM72" s="44"/>
      <c r="BN72" s="44"/>
      <c r="BO72" s="44"/>
      <c r="BP72" s="44"/>
      <c r="BQ72" s="44"/>
      <c r="BR72" s="44"/>
      <c r="BS72" s="44"/>
      <c r="BT72" s="44"/>
      <c r="BU72" s="44"/>
      <c r="BV72" s="44"/>
      <c r="BW72" s="44"/>
      <c r="BX72" s="44"/>
      <c r="IA72" s="17">
        <v>1.62</v>
      </c>
      <c r="IB72" s="17" t="s">
        <v>110</v>
      </c>
      <c r="IE72" s="18"/>
      <c r="IF72" s="18"/>
      <c r="IG72" s="18"/>
      <c r="IH72" s="18"/>
      <c r="II72" s="18"/>
    </row>
    <row r="73" spans="1:243" s="17" customFormat="1" ht="15.75">
      <c r="A73" s="28">
        <v>1.63</v>
      </c>
      <c r="B73" s="30" t="s">
        <v>71</v>
      </c>
      <c r="C73" s="22"/>
      <c r="D73" s="89"/>
      <c r="E73" s="90"/>
      <c r="F73" s="90"/>
      <c r="G73" s="90"/>
      <c r="H73" s="90"/>
      <c r="I73" s="90"/>
      <c r="J73" s="90"/>
      <c r="K73" s="90"/>
      <c r="L73" s="90"/>
      <c r="M73" s="90"/>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2"/>
      <c r="BE73" s="44"/>
      <c r="BF73" s="44"/>
      <c r="BG73" s="44"/>
      <c r="BH73" s="44"/>
      <c r="BI73" s="44"/>
      <c r="BJ73" s="44"/>
      <c r="BK73" s="44"/>
      <c r="BL73" s="44"/>
      <c r="BM73" s="44"/>
      <c r="BN73" s="44"/>
      <c r="BO73" s="44"/>
      <c r="BP73" s="44"/>
      <c r="BQ73" s="44"/>
      <c r="BR73" s="44"/>
      <c r="BS73" s="44"/>
      <c r="BT73" s="44"/>
      <c r="BU73" s="44"/>
      <c r="BV73" s="44"/>
      <c r="BW73" s="44"/>
      <c r="BX73" s="44"/>
      <c r="IA73" s="17">
        <v>1.63</v>
      </c>
      <c r="IB73" s="17" t="s">
        <v>71</v>
      </c>
      <c r="IE73" s="18"/>
      <c r="IF73" s="18"/>
      <c r="IG73" s="18"/>
      <c r="IH73" s="18"/>
      <c r="II73" s="18"/>
    </row>
    <row r="74" spans="1:243" s="17" customFormat="1" ht="78.75">
      <c r="A74" s="28">
        <v>1.64</v>
      </c>
      <c r="B74" s="30" t="s">
        <v>72</v>
      </c>
      <c r="C74" s="22"/>
      <c r="D74" s="89"/>
      <c r="E74" s="90"/>
      <c r="F74" s="90"/>
      <c r="G74" s="90"/>
      <c r="H74" s="90"/>
      <c r="I74" s="90"/>
      <c r="J74" s="90"/>
      <c r="K74" s="90"/>
      <c r="L74" s="90"/>
      <c r="M74" s="90"/>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2"/>
      <c r="BE74" s="45"/>
      <c r="BF74" s="44"/>
      <c r="BG74" s="44"/>
      <c r="BH74" s="44"/>
      <c r="BI74" s="44"/>
      <c r="BJ74" s="44"/>
      <c r="BK74" s="44"/>
      <c r="BL74" s="44"/>
      <c r="BM74" s="44"/>
      <c r="BN74" s="44"/>
      <c r="BO74" s="44"/>
      <c r="BP74" s="44"/>
      <c r="BQ74" s="44"/>
      <c r="BR74" s="44"/>
      <c r="BS74" s="44"/>
      <c r="BT74" s="44"/>
      <c r="BU74" s="44"/>
      <c r="BV74" s="44"/>
      <c r="BW74" s="44"/>
      <c r="BX74" s="44"/>
      <c r="IA74" s="17">
        <v>1.64</v>
      </c>
      <c r="IB74" s="17" t="s">
        <v>72</v>
      </c>
      <c r="IE74" s="18"/>
      <c r="IF74" s="18"/>
      <c r="IG74" s="18"/>
      <c r="IH74" s="18"/>
      <c r="II74" s="18"/>
    </row>
    <row r="75" spans="1:243" s="17" customFormat="1" ht="31.5">
      <c r="A75" s="28">
        <v>1.65</v>
      </c>
      <c r="B75" s="30" t="s">
        <v>50</v>
      </c>
      <c r="C75" s="22"/>
      <c r="D75" s="41">
        <v>1.08</v>
      </c>
      <c r="E75" s="58" t="s">
        <v>45</v>
      </c>
      <c r="F75" s="65">
        <v>1759.84</v>
      </c>
      <c r="G75" s="59"/>
      <c r="H75" s="59"/>
      <c r="I75" s="60" t="s">
        <v>33</v>
      </c>
      <c r="J75" s="61">
        <f>IF(I75="Less(-)",-1,1)</f>
        <v>1</v>
      </c>
      <c r="K75" s="59" t="s">
        <v>34</v>
      </c>
      <c r="L75" s="59" t="s">
        <v>4</v>
      </c>
      <c r="M75" s="62"/>
      <c r="N75" s="63"/>
      <c r="O75" s="63"/>
      <c r="P75" s="64"/>
      <c r="Q75" s="63"/>
      <c r="R75" s="63"/>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82">
        <f>D75*F75</f>
        <v>1901</v>
      </c>
      <c r="BB75" s="36">
        <f>BA75+SUM(N75:AZ75)</f>
        <v>1901</v>
      </c>
      <c r="BC75" s="37" t="str">
        <f>SpellNumber(L75,BB75)</f>
        <v>INR  One Thousand Nine Hundred &amp; One  Only</v>
      </c>
      <c r="BE75" s="44"/>
      <c r="BF75" s="44"/>
      <c r="BG75" s="44"/>
      <c r="BH75" s="44"/>
      <c r="BI75" s="44"/>
      <c r="BJ75" s="44"/>
      <c r="BK75" s="44"/>
      <c r="BL75" s="44"/>
      <c r="BM75" s="44"/>
      <c r="BN75" s="44"/>
      <c r="BO75" s="44"/>
      <c r="BP75" s="44"/>
      <c r="BQ75" s="44"/>
      <c r="BR75" s="44"/>
      <c r="BS75" s="44"/>
      <c r="BT75" s="44"/>
      <c r="BU75" s="44"/>
      <c r="BV75" s="44"/>
      <c r="BW75" s="44"/>
      <c r="BX75" s="44"/>
      <c r="IA75" s="17">
        <v>1.65</v>
      </c>
      <c r="IB75" s="17" t="s">
        <v>50</v>
      </c>
      <c r="ID75" s="17">
        <v>1.08</v>
      </c>
      <c r="IE75" s="18" t="s">
        <v>45</v>
      </c>
      <c r="IF75" s="18"/>
      <c r="IG75" s="18"/>
      <c r="IH75" s="18"/>
      <c r="II75" s="18"/>
    </row>
    <row r="76" spans="1:243" s="17" customFormat="1" ht="141.75">
      <c r="A76" s="28">
        <v>1.66</v>
      </c>
      <c r="B76" s="30" t="s">
        <v>53</v>
      </c>
      <c r="C76" s="22"/>
      <c r="D76" s="41">
        <v>2</v>
      </c>
      <c r="E76" s="58" t="s">
        <v>45</v>
      </c>
      <c r="F76" s="65">
        <v>192.33</v>
      </c>
      <c r="G76" s="59"/>
      <c r="H76" s="59"/>
      <c r="I76" s="60" t="s">
        <v>33</v>
      </c>
      <c r="J76" s="61">
        <f>IF(I76="Less(-)",-1,1)</f>
        <v>1</v>
      </c>
      <c r="K76" s="59" t="s">
        <v>34</v>
      </c>
      <c r="L76" s="59" t="s">
        <v>4</v>
      </c>
      <c r="M76" s="62"/>
      <c r="N76" s="63"/>
      <c r="O76" s="63"/>
      <c r="P76" s="64"/>
      <c r="Q76" s="63"/>
      <c r="R76" s="63"/>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82">
        <f>D76*F76</f>
        <v>385</v>
      </c>
      <c r="BB76" s="36">
        <f>BA76+SUM(N76:AZ76)</f>
        <v>385</v>
      </c>
      <c r="BC76" s="37" t="str">
        <f>SpellNumber(L76,BB76)</f>
        <v>INR  Three Hundred &amp; Eighty Five  Only</v>
      </c>
      <c r="BE76" s="44"/>
      <c r="BF76" s="44"/>
      <c r="BG76" s="44"/>
      <c r="BH76" s="44"/>
      <c r="BI76" s="44"/>
      <c r="BJ76" s="44"/>
      <c r="BK76" s="44"/>
      <c r="BL76" s="44"/>
      <c r="BM76" s="44"/>
      <c r="BN76" s="44"/>
      <c r="BO76" s="44"/>
      <c r="BP76" s="44"/>
      <c r="BQ76" s="44"/>
      <c r="BR76" s="44"/>
      <c r="BS76" s="44"/>
      <c r="BT76" s="44"/>
      <c r="BU76" s="44"/>
      <c r="BV76" s="44"/>
      <c r="BW76" s="44"/>
      <c r="BX76" s="44"/>
      <c r="IA76" s="17">
        <v>1.66</v>
      </c>
      <c r="IB76" s="17" t="s">
        <v>53</v>
      </c>
      <c r="ID76" s="17">
        <v>2</v>
      </c>
      <c r="IE76" s="18" t="s">
        <v>45</v>
      </c>
      <c r="IF76" s="18"/>
      <c r="IG76" s="18"/>
      <c r="IH76" s="18"/>
      <c r="II76" s="18"/>
    </row>
    <row r="77" spans="1:243" s="17" customFormat="1" ht="15.75">
      <c r="A77" s="28">
        <v>1.67</v>
      </c>
      <c r="B77" s="30" t="s">
        <v>111</v>
      </c>
      <c r="C77" s="22"/>
      <c r="D77" s="89"/>
      <c r="E77" s="90"/>
      <c r="F77" s="90"/>
      <c r="G77" s="90"/>
      <c r="H77" s="90"/>
      <c r="I77" s="90"/>
      <c r="J77" s="90"/>
      <c r="K77" s="90"/>
      <c r="L77" s="90"/>
      <c r="M77" s="90"/>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2"/>
      <c r="BE77" s="44"/>
      <c r="BF77" s="44"/>
      <c r="BG77" s="44"/>
      <c r="BH77" s="44"/>
      <c r="BI77" s="44"/>
      <c r="BJ77" s="44"/>
      <c r="BK77" s="44"/>
      <c r="BL77" s="44"/>
      <c r="BM77" s="44"/>
      <c r="BN77" s="44"/>
      <c r="BO77" s="44"/>
      <c r="BP77" s="44"/>
      <c r="BQ77" s="44"/>
      <c r="BR77" s="44"/>
      <c r="BS77" s="44"/>
      <c r="BT77" s="44"/>
      <c r="BU77" s="44"/>
      <c r="BV77" s="44"/>
      <c r="BW77" s="44"/>
      <c r="BX77" s="44"/>
      <c r="IA77" s="17">
        <v>1.67</v>
      </c>
      <c r="IB77" s="17" t="s">
        <v>111</v>
      </c>
      <c r="IE77" s="18"/>
      <c r="IF77" s="18"/>
      <c r="IG77" s="18"/>
      <c r="IH77" s="18"/>
      <c r="II77" s="18"/>
    </row>
    <row r="78" spans="1:243" s="17" customFormat="1" ht="189">
      <c r="A78" s="28">
        <v>1.68</v>
      </c>
      <c r="B78" s="30" t="s">
        <v>112</v>
      </c>
      <c r="C78" s="22"/>
      <c r="D78" s="41">
        <f>'[5]BoQ1'!$D101</f>
        <v>145</v>
      </c>
      <c r="E78" s="58" t="s">
        <v>42</v>
      </c>
      <c r="F78" s="65">
        <v>833.84</v>
      </c>
      <c r="G78" s="59"/>
      <c r="H78" s="59"/>
      <c r="I78" s="60" t="s">
        <v>33</v>
      </c>
      <c r="J78" s="61">
        <f>IF(I78="Less(-)",-1,1)</f>
        <v>1</v>
      </c>
      <c r="K78" s="59" t="s">
        <v>34</v>
      </c>
      <c r="L78" s="59" t="s">
        <v>4</v>
      </c>
      <c r="M78" s="62"/>
      <c r="N78" s="63"/>
      <c r="O78" s="63"/>
      <c r="P78" s="64"/>
      <c r="Q78" s="63"/>
      <c r="R78" s="63"/>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82">
        <f>D78*F78</f>
        <v>120907</v>
      </c>
      <c r="BB78" s="36">
        <f>BA78+SUM(N78:AZ78)</f>
        <v>120907</v>
      </c>
      <c r="BC78" s="37" t="str">
        <f>SpellNumber(L78,BB78)</f>
        <v>INR  One Lakh Twenty Thousand Nine Hundred &amp; Seven  Only</v>
      </c>
      <c r="BE78" s="44"/>
      <c r="BF78" s="44"/>
      <c r="BG78" s="45"/>
      <c r="BH78" s="44"/>
      <c r="BI78" s="44"/>
      <c r="BJ78" s="44"/>
      <c r="BK78" s="44"/>
      <c r="BL78" s="44"/>
      <c r="BM78" s="44"/>
      <c r="BN78" s="44"/>
      <c r="BO78" s="44"/>
      <c r="BP78" s="44"/>
      <c r="BQ78" s="44"/>
      <c r="BR78" s="44"/>
      <c r="BS78" s="44"/>
      <c r="BT78" s="44"/>
      <c r="BU78" s="44"/>
      <c r="BV78" s="44"/>
      <c r="BW78" s="44"/>
      <c r="BX78" s="44"/>
      <c r="IA78" s="17">
        <v>1.68</v>
      </c>
      <c r="IB78" s="17" t="s">
        <v>112</v>
      </c>
      <c r="ID78" s="17">
        <v>145</v>
      </c>
      <c r="IE78" s="18" t="s">
        <v>42</v>
      </c>
      <c r="IF78" s="18"/>
      <c r="IG78" s="18"/>
      <c r="IH78" s="18"/>
      <c r="II78" s="18"/>
    </row>
    <row r="79" spans="1:243" s="17" customFormat="1" ht="267.75">
      <c r="A79" s="28">
        <v>1.69</v>
      </c>
      <c r="B79" s="30" t="s">
        <v>113</v>
      </c>
      <c r="C79" s="22"/>
      <c r="D79" s="41">
        <f>'[5]BoQ1'!$D102</f>
        <v>2.23</v>
      </c>
      <c r="E79" s="58" t="s">
        <v>45</v>
      </c>
      <c r="F79" s="65">
        <v>7552.43</v>
      </c>
      <c r="G79" s="59"/>
      <c r="H79" s="59"/>
      <c r="I79" s="60" t="s">
        <v>33</v>
      </c>
      <c r="J79" s="61">
        <f>IF(I79="Less(-)",-1,1)</f>
        <v>1</v>
      </c>
      <c r="K79" s="59" t="s">
        <v>34</v>
      </c>
      <c r="L79" s="59" t="s">
        <v>4</v>
      </c>
      <c r="M79" s="62"/>
      <c r="N79" s="63"/>
      <c r="O79" s="63"/>
      <c r="P79" s="64"/>
      <c r="Q79" s="63"/>
      <c r="R79" s="63"/>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82">
        <f>D79*F79</f>
        <v>16842</v>
      </c>
      <c r="BB79" s="36">
        <f>BA79+SUM(N79:AZ79)</f>
        <v>16842</v>
      </c>
      <c r="BC79" s="37" t="str">
        <f>SpellNumber(L79,BB79)</f>
        <v>INR  Sixteen Thousand Eight Hundred &amp; Forty Two  Only</v>
      </c>
      <c r="BE79" s="44"/>
      <c r="BF79" s="44"/>
      <c r="BG79" s="44"/>
      <c r="BH79" s="44"/>
      <c r="BI79" s="44"/>
      <c r="BJ79" s="44"/>
      <c r="BK79" s="44"/>
      <c r="BL79" s="44"/>
      <c r="BM79" s="44"/>
      <c r="BN79" s="44"/>
      <c r="BO79" s="44"/>
      <c r="BP79" s="44"/>
      <c r="BQ79" s="44"/>
      <c r="BR79" s="44"/>
      <c r="BS79" s="44"/>
      <c r="BT79" s="44"/>
      <c r="BU79" s="44"/>
      <c r="BV79" s="44"/>
      <c r="BW79" s="44"/>
      <c r="BX79" s="44"/>
      <c r="IA79" s="17">
        <v>1.69</v>
      </c>
      <c r="IB79" s="17" t="s">
        <v>113</v>
      </c>
      <c r="ID79" s="17">
        <v>2.23</v>
      </c>
      <c r="IE79" s="18" t="s">
        <v>45</v>
      </c>
      <c r="IF79" s="18"/>
      <c r="IG79" s="18"/>
      <c r="IH79" s="18"/>
      <c r="II79" s="18"/>
    </row>
    <row r="80" spans="1:243" s="17" customFormat="1" ht="157.5">
      <c r="A80" s="28">
        <v>1.7</v>
      </c>
      <c r="B80" s="30" t="s">
        <v>114</v>
      </c>
      <c r="C80" s="22"/>
      <c r="D80" s="41">
        <f>'[5]BoQ1'!$D111</f>
        <v>35.02</v>
      </c>
      <c r="E80" s="58" t="s">
        <v>42</v>
      </c>
      <c r="F80" s="65">
        <v>719.68</v>
      </c>
      <c r="G80" s="59"/>
      <c r="H80" s="59"/>
      <c r="I80" s="60" t="s">
        <v>33</v>
      </c>
      <c r="J80" s="61">
        <f>IF(I80="Less(-)",-1,1)</f>
        <v>1</v>
      </c>
      <c r="K80" s="59" t="s">
        <v>34</v>
      </c>
      <c r="L80" s="59" t="s">
        <v>4</v>
      </c>
      <c r="M80" s="62"/>
      <c r="N80" s="63"/>
      <c r="O80" s="63"/>
      <c r="P80" s="64"/>
      <c r="Q80" s="63"/>
      <c r="R80" s="63"/>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82">
        <f>D80*F80</f>
        <v>25203</v>
      </c>
      <c r="BB80" s="36">
        <f>BA80+SUM(N80:AZ80)</f>
        <v>25203</v>
      </c>
      <c r="BC80" s="37" t="str">
        <f>SpellNumber(L80,BB80)</f>
        <v>INR  Twenty Five Thousand Two Hundred &amp; Three  Only</v>
      </c>
      <c r="BE80" s="45"/>
      <c r="BF80" s="44"/>
      <c r="BG80" s="44"/>
      <c r="BH80" s="44"/>
      <c r="BI80" s="44"/>
      <c r="BJ80" s="44"/>
      <c r="BK80" s="44"/>
      <c r="BL80" s="44"/>
      <c r="BM80" s="44"/>
      <c r="BN80" s="44"/>
      <c r="BO80" s="44"/>
      <c r="BP80" s="44"/>
      <c r="BQ80" s="44"/>
      <c r="BR80" s="44"/>
      <c r="BS80" s="44"/>
      <c r="BT80" s="44"/>
      <c r="BU80" s="44"/>
      <c r="BV80" s="44"/>
      <c r="BW80" s="44"/>
      <c r="BX80" s="44"/>
      <c r="IA80" s="17">
        <v>1.7</v>
      </c>
      <c r="IB80" s="17" t="s">
        <v>114</v>
      </c>
      <c r="ID80" s="17">
        <v>35.02</v>
      </c>
      <c r="IE80" s="18" t="s">
        <v>42</v>
      </c>
      <c r="IF80" s="18"/>
      <c r="IG80" s="18"/>
      <c r="IH80" s="18"/>
      <c r="II80" s="18"/>
    </row>
    <row r="81" spans="1:243" s="17" customFormat="1" ht="15.75">
      <c r="A81" s="28">
        <v>1.71</v>
      </c>
      <c r="B81" s="30" t="s">
        <v>115</v>
      </c>
      <c r="C81" s="22"/>
      <c r="D81" s="89"/>
      <c r="E81" s="90"/>
      <c r="F81" s="90"/>
      <c r="G81" s="90"/>
      <c r="H81" s="90"/>
      <c r="I81" s="90"/>
      <c r="J81" s="90"/>
      <c r="K81" s="90"/>
      <c r="L81" s="90"/>
      <c r="M81" s="90"/>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2"/>
      <c r="BE81" s="44"/>
      <c r="BF81" s="44"/>
      <c r="BG81" s="44"/>
      <c r="BH81" s="44"/>
      <c r="BI81" s="44"/>
      <c r="BJ81" s="44"/>
      <c r="BK81" s="44"/>
      <c r="BL81" s="44"/>
      <c r="BM81" s="44"/>
      <c r="BN81" s="44"/>
      <c r="BO81" s="44"/>
      <c r="BP81" s="44"/>
      <c r="BQ81" s="44"/>
      <c r="BR81" s="44"/>
      <c r="BS81" s="44"/>
      <c r="BT81" s="44"/>
      <c r="BU81" s="44"/>
      <c r="BV81" s="44"/>
      <c r="BW81" s="44"/>
      <c r="BX81" s="44"/>
      <c r="IA81" s="17">
        <v>1.71</v>
      </c>
      <c r="IB81" s="17" t="s">
        <v>115</v>
      </c>
      <c r="IE81" s="18"/>
      <c r="IF81" s="18"/>
      <c r="IG81" s="18"/>
      <c r="IH81" s="18"/>
      <c r="II81" s="18"/>
    </row>
    <row r="82" spans="1:243" s="17" customFormat="1" ht="141" customHeight="1">
      <c r="A82" s="28">
        <v>1.72</v>
      </c>
      <c r="B82" s="30" t="s">
        <v>116</v>
      </c>
      <c r="C82" s="22"/>
      <c r="D82" s="41">
        <f>'[5]BoQ1'!$D113</f>
        <v>4.06</v>
      </c>
      <c r="E82" s="58" t="s">
        <v>73</v>
      </c>
      <c r="F82" s="41">
        <v>4480.58</v>
      </c>
      <c r="G82" s="59"/>
      <c r="H82" s="59"/>
      <c r="I82" s="60" t="s">
        <v>33</v>
      </c>
      <c r="J82" s="61">
        <f>IF(I82="Less(-)",-1,1)</f>
        <v>1</v>
      </c>
      <c r="K82" s="59" t="s">
        <v>34</v>
      </c>
      <c r="L82" s="59" t="s">
        <v>4</v>
      </c>
      <c r="M82" s="62"/>
      <c r="N82" s="63"/>
      <c r="O82" s="63"/>
      <c r="P82" s="64"/>
      <c r="Q82" s="63"/>
      <c r="R82" s="63"/>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82">
        <f>D82*F82</f>
        <v>18191</v>
      </c>
      <c r="BB82" s="36">
        <f>BA82+SUM(N82:AZ82)</f>
        <v>18191</v>
      </c>
      <c r="BC82" s="37" t="str">
        <f>SpellNumber(L82,BB82)</f>
        <v>INR  Eighteen Thousand One Hundred &amp; Ninety One  Only</v>
      </c>
      <c r="BE82" s="44"/>
      <c r="BF82" s="44"/>
      <c r="BG82" s="44"/>
      <c r="BH82" s="44"/>
      <c r="BI82" s="44"/>
      <c r="BJ82" s="44"/>
      <c r="BK82" s="44"/>
      <c r="BL82" s="44"/>
      <c r="BM82" s="44"/>
      <c r="BN82" s="44"/>
      <c r="BO82" s="44"/>
      <c r="BP82" s="44"/>
      <c r="BQ82" s="44"/>
      <c r="BR82" s="44"/>
      <c r="BS82" s="44"/>
      <c r="BT82" s="44"/>
      <c r="BU82" s="44"/>
      <c r="BV82" s="44"/>
      <c r="BW82" s="44"/>
      <c r="BX82" s="44"/>
      <c r="IA82" s="17">
        <v>1.72</v>
      </c>
      <c r="IB82" s="31" t="s">
        <v>116</v>
      </c>
      <c r="ID82" s="17">
        <v>4.06</v>
      </c>
      <c r="IE82" s="18" t="s">
        <v>73</v>
      </c>
      <c r="IF82" s="18"/>
      <c r="IG82" s="18"/>
      <c r="IH82" s="18"/>
      <c r="II82" s="18"/>
    </row>
    <row r="83" spans="1:76" ht="42.75">
      <c r="A83" s="25" t="s">
        <v>35</v>
      </c>
      <c r="B83" s="26"/>
      <c r="C83" s="27"/>
      <c r="D83" s="67"/>
      <c r="E83" s="67"/>
      <c r="F83" s="67"/>
      <c r="G83" s="67"/>
      <c r="H83" s="68"/>
      <c r="I83" s="68"/>
      <c r="J83" s="68"/>
      <c r="K83" s="68"/>
      <c r="L83" s="67"/>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81">
        <f>SUM(BA13:BA82)</f>
        <v>513692</v>
      </c>
      <c r="BB83" s="38">
        <f>SUM(BB13:BB82)</f>
        <v>513692</v>
      </c>
      <c r="BC83" s="35" t="str">
        <f>SpellNumber($E$2,BB83)</f>
        <v>INR  Five Lakh Thirteen Thousand Six Hundred &amp; Ninety Two  Only</v>
      </c>
      <c r="BE83" s="48"/>
      <c r="BF83" s="48"/>
      <c r="BG83" s="48"/>
      <c r="BH83" s="48"/>
      <c r="BI83" s="48"/>
      <c r="BJ83" s="48"/>
      <c r="BK83" s="48"/>
      <c r="BL83" s="48"/>
      <c r="BM83" s="48"/>
      <c r="BN83" s="48"/>
      <c r="BO83" s="48"/>
      <c r="BP83" s="48"/>
      <c r="BQ83" s="48"/>
      <c r="BR83" s="48"/>
      <c r="BS83" s="48"/>
      <c r="BT83" s="48"/>
      <c r="BU83" s="48"/>
      <c r="BV83" s="48"/>
      <c r="BW83" s="48"/>
      <c r="BX83" s="48"/>
    </row>
    <row r="84" spans="1:76" ht="18">
      <c r="A84" s="20" t="s">
        <v>36</v>
      </c>
      <c r="B84" s="21"/>
      <c r="C84" s="39"/>
      <c r="D84" s="70"/>
      <c r="E84" s="71" t="s">
        <v>44</v>
      </c>
      <c r="F84" s="72"/>
      <c r="G84" s="73"/>
      <c r="H84" s="58"/>
      <c r="I84" s="58"/>
      <c r="J84" s="58"/>
      <c r="K84" s="74"/>
      <c r="L84" s="75"/>
      <c r="M84" s="76"/>
      <c r="N84" s="58"/>
      <c r="O84" s="77"/>
      <c r="P84" s="77"/>
      <c r="Q84" s="77"/>
      <c r="R84" s="77"/>
      <c r="S84" s="77"/>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78">
        <f>IF(ISBLANK(F84),0,IF(E84="Excess (+)",ROUND(BA83+(BA83*F84),2),IF(E84="Less (-)",ROUND(BA83+(BA83*F84*(-1)),2),IF(E84="At Par",BA83,0))))</f>
        <v>0</v>
      </c>
      <c r="BB84" s="40">
        <f>ROUND(BA84,0)</f>
        <v>0</v>
      </c>
      <c r="BC84" s="29" t="str">
        <f>SpellNumber($E$2,BB84)</f>
        <v>INR Zero Only</v>
      </c>
      <c r="BE84" s="48"/>
      <c r="BF84" s="48"/>
      <c r="BG84" s="48"/>
      <c r="BH84" s="48"/>
      <c r="BI84" s="48"/>
      <c r="BJ84" s="48"/>
      <c r="BK84" s="48"/>
      <c r="BL84" s="48"/>
      <c r="BM84" s="48"/>
      <c r="BN84" s="48"/>
      <c r="BO84" s="48"/>
      <c r="BP84" s="48"/>
      <c r="BQ84" s="48"/>
      <c r="BR84" s="48"/>
      <c r="BS84" s="48"/>
      <c r="BT84" s="48"/>
      <c r="BU84" s="48"/>
      <c r="BV84" s="48"/>
      <c r="BW84" s="48"/>
      <c r="BX84" s="48"/>
    </row>
    <row r="85" spans="1:76" ht="18">
      <c r="A85" s="19" t="s">
        <v>37</v>
      </c>
      <c r="B85" s="20"/>
      <c r="C85" s="84" t="str">
        <f>SpellNumber($E$2,BB84)</f>
        <v>INR Zero Only</v>
      </c>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E85" s="48"/>
      <c r="BF85" s="48"/>
      <c r="BG85" s="48"/>
      <c r="BH85" s="48"/>
      <c r="BI85" s="48"/>
      <c r="BJ85" s="48"/>
      <c r="BK85" s="48"/>
      <c r="BL85" s="48"/>
      <c r="BM85" s="48"/>
      <c r="BN85" s="48"/>
      <c r="BO85" s="48"/>
      <c r="BP85" s="48"/>
      <c r="BQ85" s="48"/>
      <c r="BR85" s="48"/>
      <c r="BS85" s="48"/>
      <c r="BT85" s="48"/>
      <c r="BU85" s="48"/>
      <c r="BV85" s="48"/>
      <c r="BW85" s="48"/>
      <c r="BX85" s="48"/>
    </row>
  </sheetData>
  <sheetProtection password="D850" sheet="1"/>
  <mergeCells count="44">
    <mergeCell ref="D14:BC14"/>
    <mergeCell ref="D19:BC19"/>
    <mergeCell ref="D22:BC22"/>
    <mergeCell ref="D30:BC30"/>
    <mergeCell ref="D31:BC31"/>
    <mergeCell ref="D46:BC46"/>
    <mergeCell ref="D16:BC16"/>
    <mergeCell ref="D17:BC17"/>
    <mergeCell ref="D41:BC41"/>
    <mergeCell ref="D36:BC36"/>
    <mergeCell ref="D33:BC33"/>
    <mergeCell ref="D44:BC44"/>
    <mergeCell ref="D56:BC56"/>
    <mergeCell ref="D54:BC54"/>
    <mergeCell ref="D48:BC48"/>
    <mergeCell ref="D37:BC37"/>
    <mergeCell ref="D77:BC77"/>
    <mergeCell ref="D61:BC61"/>
    <mergeCell ref="D68:BC68"/>
    <mergeCell ref="D66:BC66"/>
    <mergeCell ref="D74:BC74"/>
    <mergeCell ref="D70:BC70"/>
    <mergeCell ref="D62:BC62"/>
    <mergeCell ref="D64:BC64"/>
    <mergeCell ref="D59:BC59"/>
    <mergeCell ref="D73:BC73"/>
    <mergeCell ref="D72:BC72"/>
    <mergeCell ref="D39:BC39"/>
    <mergeCell ref="D25:BC25"/>
    <mergeCell ref="D24:BC24"/>
    <mergeCell ref="D42:BC42"/>
    <mergeCell ref="D49:BC49"/>
    <mergeCell ref="D51:BC51"/>
    <mergeCell ref="D57:BC57"/>
    <mergeCell ref="B8:BC8"/>
    <mergeCell ref="C85:BC85"/>
    <mergeCell ref="A1:L1"/>
    <mergeCell ref="A4:BC4"/>
    <mergeCell ref="A5:BC5"/>
    <mergeCell ref="A6:BC6"/>
    <mergeCell ref="A7:BC7"/>
    <mergeCell ref="A9:BC9"/>
    <mergeCell ref="D81:BC81"/>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4">
      <formula1>IF(E84="Select",-1,IF(E84="At Par",0,0))</formula1>
      <formula2>IF(E84="Select",-1,IF(E84="At Par",0,0.99))</formula2>
    </dataValidation>
    <dataValidation type="list" allowBlank="1" showErrorMessage="1" sqref="E8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4">
      <formula1>0</formula1>
      <formula2>99.9</formula2>
    </dataValidation>
    <dataValidation allowBlank="1" showInputMessage="1" showErrorMessage="1" promptTitle="Units" prompt="Please enter Units in text" sqref="D65:E65 D43:E43 D60:E60 D58:E58 D15:D42 E23 D44:D57 D59 D66:D69 D70:D82 D61:D64">
      <formula1>0</formula1>
      <formula2>0</formula2>
    </dataValidation>
    <dataValidation type="decimal" allowBlank="1" showInputMessage="1" showErrorMessage="1" promptTitle="Quantity" prompt="Please enter the Quantity for this item. " errorTitle="Invalid Entry" error="Only Numeric Values are allowed. " sqref="F15 F20 F60 F58 F65 F63 F82 F18 F23 F53 F43 BE67 F34">
      <formula1>0</formula1>
      <formula2>999999999999999</formula2>
    </dataValidation>
    <dataValidation type="list" allowBlank="1" showErrorMessage="1" sqref="K15 K20:K21 K23 K82 K40 K47 K38 K18 K32 K67 K63 K65 K60 K69 K58 K34:K35 K45 K71 K26:K29 K55 K52:K53 K50 K43 D13:D14 K75:K76 K78:K8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20:H21 G38:H38 G18:H18 G23:H23 G47:H47 G82:H82 G65:H65 G63:H63 G58:H58 G40:H40 G45:H45 G32:H32 G52:H53 G71:H71 G60:H60 G26:H29 G34:H35 G50:H50 G43:H43 G67:H67 G69:H69 G55:H55 G75:H76 G78:H80">
      <formula1>0</formula1>
      <formula2>999999999999999</formula2>
    </dataValidation>
    <dataValidation allowBlank="1" showInputMessage="1" showErrorMessage="1" promptTitle="Addition / Deduction" prompt="Please Choose the correct One" sqref="J15 J20:J21 J38 J18 J23 J47 J82 J65 J63 J58 J40 J45 J32 J52:J53 J71 J60 J26:J29 J34:J35 J50 J43 J67 J69 J55 J75:J76 J78:J80">
      <formula1>0</formula1>
      <formula2>0</formula2>
    </dataValidation>
    <dataValidation type="list" showErrorMessage="1" sqref="I15 I20:I21 I38 I18 I23 I47 I82 I65 I63 I58 I40 I45 I32 I52:I53 I71 I60 I26:I29 I34:I35 I50 I43 I67 I69 I55 I75:I76 I78:I8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20:O21 N38:O38 N18:O18 N23:O23 N47:O47 N82:O82 N65:O65 N63:O63 N58:O58 N40:O40 N45:O45 N32:O32 N52:O53 N71:O71 N60:O60 N26:O29 N34:O35 N50:O50 N43:O43 N67:O67 N69:O69 N55:O55 N75:O76 N78:O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20:R21 R38 R18 R23 R47 R82 R65 R63 R58 R40 R45 R32 R52:R53 R71 R60 R26:R29 R34:R35 R50 R43 R67 R69 R55 R75:R76 R78:R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20:Q21 Q38 Q18 Q23 Q47 Q82 Q65 Q63 Q58 Q40 Q45 Q32 Q52:Q53 Q71 Q60 Q26:Q29 Q34:Q35 Q50 Q43 Q67 Q69 Q55 Q75:Q76 Q78:Q8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20:M21 M38 M18 M23 M47 M82 M65 M63 M58 M40 M45 M32 M52:M53 M71 M60 M26:M29 M34:M35 M50 M43 M67 M69 M55 M75:M76 M78:M80">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InputMessage="1" showErrorMessage="1" sqref="L76 L77 L78 L79 L80 L13 L14 L15 L16 L17 L18 L19 L20 L21 L22 L23 L24 L25 L26 L27 L28 L29 L30 L31 L32 L33 L34 L35 L36 L37 L38 L39 L40 L41 L42 L43 L44 L45 L46 L47 L48 L49 L50 L51 L52 L53 L54 L55 L56 L57 L58 L59 L60 L61 L62 L63 L64 L65 L66 L67 L68 L69 L70 L71 L72 L73 L74 L75 L82 L81">
      <formula1>"INR"</formula1>
    </dataValidation>
    <dataValidation allowBlank="1" showInputMessage="1" showErrorMessage="1" promptTitle="Itemcode/Make" prompt="Please enter text" sqref="C13:C82">
      <formula1>0</formula1>
      <formula2>0</formula2>
    </dataValidation>
    <dataValidation type="decimal" allowBlank="1" showErrorMessage="1" errorTitle="Invalid Entry" error="Only Numeric Values are allowed. " sqref="A13:A82">
      <formula1>0</formula1>
      <formula2>999999999999999</formula2>
    </dataValidation>
  </dataValidations>
  <printOptions/>
  <pageMargins left="0.45" right="0.2" top="0.75" bottom="0.75" header="0.511805555555556" footer="0.511805555555556"/>
  <pageSetup horizontalDpi="300" verticalDpi="300" orientation="landscape" paperSize="9" scale="51"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97" t="s">
        <v>38</v>
      </c>
      <c r="F6" s="97"/>
      <c r="G6" s="97"/>
      <c r="H6" s="97"/>
      <c r="I6" s="97"/>
      <c r="J6" s="97"/>
      <c r="K6" s="97"/>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2023-06-06T11:23:10Z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