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<sst xmlns="http://schemas.openxmlformats.org/spreadsheetml/2006/main" count="385" uniqueCount="145">
  <si>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</si>
  <si>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</si>
  <si>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</si>
  <si>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</si>
  <si>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</si>
  <si>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</si>
  <si>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</si>
  <si>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</si>
  <si>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</si>
  <si>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</si>
  <si>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</si>
  <si>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</si>
  <si>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</si>
  <si>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</si>
  <si>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</si>
  <si>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</si>
  <si>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</si>
  <si>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</si>
  <si>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</si>
  <si>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</si>
  <si>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</si>
  <si>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</si>
  <si>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</si>
  <si>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</si>
  <si>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</si>
  <si>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</si>
  <si>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</si>
  <si>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</si>
  <si>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</si>
  <si>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</si>
  <si>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</si>
  <si>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</si>
  <si>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</si>
  <si>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</si>
  <si>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</si>
  <si>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</si>
  <si>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</si>
  <si>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</si>
  <si>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</si>
  <si>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</si>
  <si>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</si>
  <si>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</si>
  <si>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</si>
  <si>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</si>
  <si>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</si>
  <si>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</si>
  <si>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</si>
  <si>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</si>
  <si>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</si>
  <si>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</si>
  <si>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</si>
  <si>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</si>
  <si>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</si>
  <si>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</si>
  <si>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</si>
  <si>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</si>
  <si>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</si>
  <si>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</si>
  <si>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</si>
  <si>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</si>
  <si>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</si>
  <si>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</si>
  <si>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</si>
  <si>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</si>
  <si>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</si>
  <si>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</si>
  <si>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</si>
  <si>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</si>
  <si>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</si>
  <si>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</si>
  <si>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</si>
  <si>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</si>
  <si>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</si>
  <si>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</si>
  <si>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</si>
  <si>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</si>
  <si>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</si>
  <si>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</si>
  <si>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</si>
  <si>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</si>
  <si>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</si>
  <si>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</si>
  <si>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</si>
  <si>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</si>
  <si>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</si>
  <si>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</si>
  <si>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</si>
  <si>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</si>
  <si>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</si>
  <si>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</si>
  <si>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</si>
  <si>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</si>
  <si>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</si>
  <si>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</si>
  <si>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Component</t>
  </si>
  <si>
    <t>CEMENT CONCRETE (CAST IN SITU)</t>
  </si>
  <si>
    <t>FINISHING</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</si>
  <si>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</si>
  <si>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</si>
  <si>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</si>
  <si>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</si>
  <si>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</si>
  <si>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</si>
  <si>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</si>
  <si>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ROOFING</t>
  </si>
  <si>
    <t>REPAIRS TO BUILDING</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</si>
  <si>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</si>
  <si>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</si>
  <si>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</si>
  <si>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cum</t>
  </si>
  <si>
    <t>metre</t>
  </si>
  <si>
    <t>sqm</t>
  </si>
  <si>
    <t>each</t>
  </si>
  <si>
    <t>item no.38</t>
  </si>
  <si>
    <t>item no.39</t>
  </si>
  <si>
    <t>Tender Inviting Authority: Dean, Infrastructure and Planning, IIT Kanpur</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</si>
  <si>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</si>
  <si>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</si>
  <si>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</si>
  <si>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</si>
  <si>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</si>
  <si>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</si>
  <si>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</si>
  <si>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</si>
  <si>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</si>
  <si>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</si>
  <si>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</si>
  <si>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</si>
  <si>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</si>
  <si>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15 mm cement plaster 1:3 (1 cement: 3 coarse sand) finished with a floating coat of neat cement on the rough side of single or half brick wall.</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</si>
  <si>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</si>
  <si>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</si>
  <si>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</si>
  <si>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</si>
  <si>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Finishing walls with Premium Acrylic Smooth exterior paint with Silicone additives of required shade</t>
  </si>
  <si>
    <t>Old work (Two or more coats applied @ 1.43 ltr/ 10 sqm) over existing cement paint surface</t>
  </si>
  <si>
    <t>Hacking of CC flooring including cleaning for surface etc. complete as per direction of the Engineer-in-Charge.</t>
  </si>
  <si>
    <t>Dismantling tile work in floors and roofs laid in cement mortar including stacking material within 50 metres lead.</t>
  </si>
  <si>
    <t>For thickness of tiles 10 mm to 25 mm</t>
  </si>
  <si>
    <t>Making hole up to 20x20 cm and embedding pipes up to 150 mm diameter in masonry and filling with cement concrete 1:3:6 (1 cement : 3 coarse sand: 6 graded stone aggregate 20 mm nominal size) including disposal of malba.</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</si>
  <si>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</si>
  <si>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</si>
  <si>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With average thickness of 120 mm and minimum thickness at khurra as 65 mm.</t>
  </si>
  <si>
    <t>NIT No: Civil/8/06/2023-1</t>
  </si>
  <si>
    <t>Name of Work: Waterproofing treatment of terrace floor above office of International Relations, DOAA Building, IITK</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</si>
</sst>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63"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4" fillId="0" borderId="16" xfId="0" applyFont="1" applyFill="1" applyBorder="1" applyAlignment="1">
      <alignment horizontal="justify" vertical="top" wrapText="1"/>
    </xf>
    <xf numFmtId="0" fontId="5" fillId="0" borderId="0" xfId="56" applyNumberFormat="1" applyFont="1" applyFill="1" applyAlignment="1">
      <alignment vertical="top" wrapText="1"/>
      <protection/>
    </xf>
    <xf numFmtId="0" fontId="63" fillId="0" borderId="16" xfId="0" applyFont="1" applyFill="1" applyBorder="1" applyAlignment="1">
      <alignment horizontal="right" vertical="center"/>
    </xf>
    <xf numFmtId="0" fontId="63" fillId="0" borderId="16" xfId="0" applyFont="1" applyFill="1" applyBorder="1" applyAlignment="1">
      <alignment horizontal="right" vertical="center" wrapText="1"/>
    </xf>
    <xf numFmtId="2" fontId="63" fillId="0" borderId="16" xfId="0" applyNumberFormat="1" applyFont="1" applyFill="1" applyBorder="1" applyAlignment="1">
      <alignment horizontal="right" vertical="center"/>
    </xf>
    <xf numFmtId="2" fontId="7" fillId="0" borderId="16" xfId="56" applyNumberFormat="1" applyFont="1" applyFill="1" applyBorder="1" applyAlignment="1" applyProtection="1">
      <alignment horizontal="right" vertical="center"/>
      <protection locked="0"/>
    </xf>
    <xf numFmtId="2" fontId="4" fillId="0" borderId="16" xfId="59" applyNumberFormat="1" applyFont="1" applyFill="1" applyBorder="1" applyAlignment="1">
      <alignment horizontal="right" vertical="center"/>
      <protection/>
    </xf>
    <xf numFmtId="2" fontId="4" fillId="0" borderId="16" xfId="56" applyNumberFormat="1" applyFont="1" applyFill="1" applyBorder="1" applyAlignment="1">
      <alignment horizontal="right" vertical="center"/>
      <protection/>
    </xf>
    <xf numFmtId="2" fontId="7" fillId="33" borderId="16" xfId="56" applyNumberFormat="1" applyFont="1" applyFill="1" applyBorder="1" applyAlignment="1" applyProtection="1">
      <alignment horizontal="right" vertical="center"/>
      <protection locked="0"/>
    </xf>
    <xf numFmtId="2" fontId="7" fillId="0" borderId="16" xfId="56" applyNumberFormat="1" applyFont="1" applyFill="1" applyBorder="1" applyAlignment="1" applyProtection="1">
      <alignment horizontal="right" vertical="center" wrapText="1"/>
      <protection locked="0"/>
    </xf>
    <xf numFmtId="2" fontId="7" fillId="0" borderId="16" xfId="59" applyNumberFormat="1" applyFont="1" applyFill="1" applyBorder="1" applyAlignment="1">
      <alignment horizontal="right" vertical="center"/>
      <protection/>
    </xf>
    <xf numFmtId="2" fontId="7" fillId="0" borderId="16" xfId="58" applyNumberFormat="1" applyFont="1" applyFill="1" applyBorder="1" applyAlignment="1">
      <alignment horizontal="right" vertical="center"/>
      <protection/>
    </xf>
    <xf numFmtId="0" fontId="4" fillId="0" borderId="16" xfId="59" applyNumberFormat="1" applyFont="1" applyFill="1" applyBorder="1" applyAlignment="1">
      <alignment horizontal="right"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8"/>
  <sheetViews>
    <sheetView showGridLines="0" zoomScale="75" zoomScaleNormal="75" zoomScalePageLayoutView="0" workbookViewId="0" topLeftCell="A1">
      <selection activeCell="B54" sqref="B54"/>
    </sheetView>
  </sheetViews>
  <sheetFormatPr defaultColWidth="9.140625" defaultRowHeight="15"/>
  <cols>
    <col min="1" max="1" width="9.57421875" style="1" customWidth="1"/>
    <col min="2" max="2" width="55.14062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115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144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143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1">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94</v>
      </c>
      <c r="C13" s="49"/>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17">
        <v>1</v>
      </c>
      <c r="IB13" s="17" t="s">
        <v>94</v>
      </c>
      <c r="IE13" s="18"/>
      <c r="IF13" s="18"/>
      <c r="IG13" s="18"/>
      <c r="IH13" s="18"/>
      <c r="II13" s="18"/>
    </row>
    <row r="14" spans="1:243" s="22" customFormat="1" ht="15.75">
      <c r="A14" s="47">
        <v>1.01</v>
      </c>
      <c r="B14" s="57" t="s">
        <v>95</v>
      </c>
      <c r="C14" s="37" t="s">
        <v>53</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95</v>
      </c>
      <c r="IC14" s="22" t="s">
        <v>53</v>
      </c>
      <c r="IE14" s="23"/>
      <c r="IF14" s="23" t="s">
        <v>34</v>
      </c>
      <c r="IG14" s="23" t="s">
        <v>35</v>
      </c>
      <c r="IH14" s="23">
        <v>10</v>
      </c>
      <c r="II14" s="23" t="s">
        <v>36</v>
      </c>
    </row>
    <row r="15" spans="1:243" s="22" customFormat="1" ht="94.5" customHeight="1">
      <c r="A15" s="47">
        <v>1.02</v>
      </c>
      <c r="B15" s="52" t="s">
        <v>116</v>
      </c>
      <c r="C15" s="37" t="s">
        <v>54</v>
      </c>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6"/>
      <c r="IA15" s="22">
        <v>1.02</v>
      </c>
      <c r="IB15" s="22" t="s">
        <v>116</v>
      </c>
      <c r="IC15" s="22" t="s">
        <v>54</v>
      </c>
      <c r="IE15" s="23"/>
      <c r="IF15" s="23" t="s">
        <v>40</v>
      </c>
      <c r="IG15" s="23" t="s">
        <v>35</v>
      </c>
      <c r="IH15" s="23">
        <v>123.223</v>
      </c>
      <c r="II15" s="23" t="s">
        <v>37</v>
      </c>
    </row>
    <row r="16" spans="1:243" s="22" customFormat="1" ht="38.25">
      <c r="A16" s="47">
        <v>1.03</v>
      </c>
      <c r="B16" s="52" t="s">
        <v>117</v>
      </c>
      <c r="C16" s="37" t="s">
        <v>55</v>
      </c>
      <c r="D16" s="59">
        <v>0.35</v>
      </c>
      <c r="E16" s="60" t="s">
        <v>109</v>
      </c>
      <c r="F16" s="61">
        <v>8587.24</v>
      </c>
      <c r="G16" s="62"/>
      <c r="H16" s="62"/>
      <c r="I16" s="63" t="s">
        <v>38</v>
      </c>
      <c r="J16" s="64">
        <f>IF(I16="Less(-)",-1,1)</f>
        <v>1</v>
      </c>
      <c r="K16" s="62" t="s">
        <v>39</v>
      </c>
      <c r="L16" s="62" t="s">
        <v>4</v>
      </c>
      <c r="M16" s="65"/>
      <c r="N16" s="62"/>
      <c r="O16" s="62"/>
      <c r="P16" s="66"/>
      <c r="Q16" s="62"/>
      <c r="R16" s="62"/>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ROUND(total_amount_ba($B$2,$D$2,D16,F16,J16,K16,M16),0)</f>
        <v>3006</v>
      </c>
      <c r="BB16" s="68">
        <f>BA16+SUM(N16:AZ16)</f>
        <v>3006</v>
      </c>
      <c r="BC16" s="69" t="str">
        <f>SpellNumber(L16,BB16)</f>
        <v>INR  Three Thousand  &amp;Six  Only</v>
      </c>
      <c r="IA16" s="22">
        <v>1.03</v>
      </c>
      <c r="IB16" s="22" t="s">
        <v>117</v>
      </c>
      <c r="IC16" s="22" t="s">
        <v>55</v>
      </c>
      <c r="ID16" s="22">
        <v>0.35</v>
      </c>
      <c r="IE16" s="23" t="s">
        <v>109</v>
      </c>
      <c r="IF16" s="23" t="s">
        <v>41</v>
      </c>
      <c r="IG16" s="23" t="s">
        <v>42</v>
      </c>
      <c r="IH16" s="23">
        <v>213</v>
      </c>
      <c r="II16" s="23" t="s">
        <v>37</v>
      </c>
    </row>
    <row r="17" spans="1:243" s="22" customFormat="1" ht="15.75">
      <c r="A17" s="47">
        <v>1.04</v>
      </c>
      <c r="B17" s="52" t="s">
        <v>104</v>
      </c>
      <c r="C17" s="37" t="s">
        <v>63</v>
      </c>
      <c r="D17" s="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6"/>
      <c r="IA17" s="22">
        <v>1.04</v>
      </c>
      <c r="IB17" s="22" t="s">
        <v>104</v>
      </c>
      <c r="IC17" s="22" t="s">
        <v>63</v>
      </c>
      <c r="IE17" s="23"/>
      <c r="IF17" s="23"/>
      <c r="IG17" s="23"/>
      <c r="IH17" s="23"/>
      <c r="II17" s="23"/>
    </row>
    <row r="18" spans="1:243" s="22" customFormat="1" ht="89.25">
      <c r="A18" s="47">
        <v>1.05</v>
      </c>
      <c r="B18" s="52" t="s">
        <v>118</v>
      </c>
      <c r="C18" s="37" t="s">
        <v>56</v>
      </c>
      <c r="D18" s="59">
        <v>3</v>
      </c>
      <c r="E18" s="60" t="s">
        <v>112</v>
      </c>
      <c r="F18" s="61">
        <v>233.76</v>
      </c>
      <c r="G18" s="62"/>
      <c r="H18" s="62"/>
      <c r="I18" s="63" t="s">
        <v>38</v>
      </c>
      <c r="J18" s="64">
        <f>IF(I18="Less(-)",-1,1)</f>
        <v>1</v>
      </c>
      <c r="K18" s="62" t="s">
        <v>39</v>
      </c>
      <c r="L18" s="62" t="s">
        <v>4</v>
      </c>
      <c r="M18" s="65"/>
      <c r="N18" s="62"/>
      <c r="O18" s="62"/>
      <c r="P18" s="66"/>
      <c r="Q18" s="62"/>
      <c r="R18" s="62"/>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ROUND(total_amount_ba($B$2,$D$2,D18,F18,J18,K18,M18),0)</f>
        <v>701</v>
      </c>
      <c r="BB18" s="68">
        <f>BA18+SUM(N18:AZ18)</f>
        <v>701</v>
      </c>
      <c r="BC18" s="69" t="str">
        <f>SpellNumber(L18,BB18)</f>
        <v>INR  Seven Hundred &amp; One  Only</v>
      </c>
      <c r="IA18" s="22">
        <v>1.05</v>
      </c>
      <c r="IB18" s="22" t="s">
        <v>118</v>
      </c>
      <c r="IC18" s="22" t="s">
        <v>56</v>
      </c>
      <c r="ID18" s="22">
        <v>3</v>
      </c>
      <c r="IE18" s="23" t="s">
        <v>112</v>
      </c>
      <c r="IF18" s="23"/>
      <c r="IG18" s="23"/>
      <c r="IH18" s="23"/>
      <c r="II18" s="23"/>
    </row>
    <row r="19" spans="1:243" s="22" customFormat="1" ht="63.75">
      <c r="A19" s="47">
        <v>1.06</v>
      </c>
      <c r="B19" s="52" t="s">
        <v>119</v>
      </c>
      <c r="C19" s="37" t="s">
        <v>64</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1.06</v>
      </c>
      <c r="IB19" s="22" t="s">
        <v>119</v>
      </c>
      <c r="IC19" s="22" t="s">
        <v>64</v>
      </c>
      <c r="IE19" s="23"/>
      <c r="IF19" s="23"/>
      <c r="IG19" s="23"/>
      <c r="IH19" s="23"/>
      <c r="II19" s="23"/>
    </row>
    <row r="20" spans="1:243" s="22" customFormat="1" ht="28.5">
      <c r="A20" s="47">
        <v>1.07</v>
      </c>
      <c r="B20" s="52" t="s">
        <v>120</v>
      </c>
      <c r="C20" s="37" t="s">
        <v>65</v>
      </c>
      <c r="D20" s="59">
        <v>16.2</v>
      </c>
      <c r="E20" s="60" t="s">
        <v>110</v>
      </c>
      <c r="F20" s="61">
        <v>280.36</v>
      </c>
      <c r="G20" s="62"/>
      <c r="H20" s="62"/>
      <c r="I20" s="63" t="s">
        <v>38</v>
      </c>
      <c r="J20" s="64">
        <f>IF(I20="Less(-)",-1,1)</f>
        <v>1</v>
      </c>
      <c r="K20" s="62" t="s">
        <v>39</v>
      </c>
      <c r="L20" s="62" t="s">
        <v>4</v>
      </c>
      <c r="M20" s="65"/>
      <c r="N20" s="62"/>
      <c r="O20" s="62"/>
      <c r="P20" s="66"/>
      <c r="Q20" s="62"/>
      <c r="R20" s="62"/>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ROUND(total_amount_ba($B$2,$D$2,D20,F20,J20,K20,M20),0)</f>
        <v>4542</v>
      </c>
      <c r="BB20" s="68">
        <f>BA20+SUM(N20:AZ20)</f>
        <v>4542</v>
      </c>
      <c r="BC20" s="69" t="str">
        <f>SpellNumber(L20,BB20)</f>
        <v>INR  Four Thousand Five Hundred &amp; Forty Two  Only</v>
      </c>
      <c r="IA20" s="22">
        <v>1.07</v>
      </c>
      <c r="IB20" s="22" t="s">
        <v>120</v>
      </c>
      <c r="IC20" s="22" t="s">
        <v>65</v>
      </c>
      <c r="ID20" s="22">
        <v>16.2</v>
      </c>
      <c r="IE20" s="23" t="s">
        <v>110</v>
      </c>
      <c r="IF20" s="23"/>
      <c r="IG20" s="23"/>
      <c r="IH20" s="23"/>
      <c r="II20" s="23"/>
    </row>
    <row r="21" spans="1:243" s="22" customFormat="1" ht="30.75" customHeight="1">
      <c r="A21" s="47">
        <v>1.08</v>
      </c>
      <c r="B21" s="52" t="s">
        <v>121</v>
      </c>
      <c r="C21" s="37" t="s">
        <v>57</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1.08</v>
      </c>
      <c r="IB21" s="22" t="s">
        <v>121</v>
      </c>
      <c r="IC21" s="22" t="s">
        <v>57</v>
      </c>
      <c r="IE21" s="23"/>
      <c r="IF21" s="23" t="s">
        <v>34</v>
      </c>
      <c r="IG21" s="23" t="s">
        <v>43</v>
      </c>
      <c r="IH21" s="23">
        <v>10</v>
      </c>
      <c r="II21" s="23" t="s">
        <v>37</v>
      </c>
    </row>
    <row r="22" spans="1:243" s="22" customFormat="1" ht="18.75" customHeight="1">
      <c r="A22" s="47">
        <v>1.09</v>
      </c>
      <c r="B22" s="52" t="s">
        <v>122</v>
      </c>
      <c r="C22" s="37" t="s">
        <v>66</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1.09</v>
      </c>
      <c r="IB22" s="22" t="s">
        <v>122</v>
      </c>
      <c r="IC22" s="22" t="s">
        <v>66</v>
      </c>
      <c r="IE22" s="23"/>
      <c r="IF22" s="23"/>
      <c r="IG22" s="23"/>
      <c r="IH22" s="23"/>
      <c r="II22" s="23"/>
    </row>
    <row r="23" spans="1:243" s="22" customFormat="1" ht="33" customHeight="1">
      <c r="A23" s="47">
        <v>1.1</v>
      </c>
      <c r="B23" s="52" t="s">
        <v>123</v>
      </c>
      <c r="C23" s="37" t="s">
        <v>58</v>
      </c>
      <c r="D23" s="59">
        <v>4</v>
      </c>
      <c r="E23" s="60" t="s">
        <v>112</v>
      </c>
      <c r="F23" s="61">
        <v>105.17</v>
      </c>
      <c r="G23" s="62"/>
      <c r="H23" s="62"/>
      <c r="I23" s="63" t="s">
        <v>38</v>
      </c>
      <c r="J23" s="64">
        <f aca="true" t="shared" si="0" ref="J23:J55">IF(I23="Less(-)",-1,1)</f>
        <v>1</v>
      </c>
      <c r="K23" s="62" t="s">
        <v>39</v>
      </c>
      <c r="L23" s="62" t="s">
        <v>4</v>
      </c>
      <c r="M23" s="65"/>
      <c r="N23" s="62"/>
      <c r="O23" s="62"/>
      <c r="P23" s="66"/>
      <c r="Q23" s="62"/>
      <c r="R23" s="62"/>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f aca="true" t="shared" si="1" ref="BA23:BA55">ROUND(total_amount_ba($B$2,$D$2,D23,F23,J23,K23,M23),0)</f>
        <v>421</v>
      </c>
      <c r="BB23" s="68">
        <f aca="true" t="shared" si="2" ref="BB23:BB55">BA23+SUM(N23:AZ23)</f>
        <v>421</v>
      </c>
      <c r="BC23" s="69" t="str">
        <f aca="true" t="shared" si="3" ref="BC23:BC55">SpellNumber(L23,BB23)</f>
        <v>INR  Four Hundred &amp; Twenty One  Only</v>
      </c>
      <c r="IA23" s="22">
        <v>1.1</v>
      </c>
      <c r="IB23" s="22" t="s">
        <v>123</v>
      </c>
      <c r="IC23" s="22" t="s">
        <v>58</v>
      </c>
      <c r="ID23" s="22">
        <v>4</v>
      </c>
      <c r="IE23" s="23" t="s">
        <v>112</v>
      </c>
      <c r="IF23" s="23" t="s">
        <v>40</v>
      </c>
      <c r="IG23" s="23" t="s">
        <v>35</v>
      </c>
      <c r="IH23" s="23">
        <v>123.223</v>
      </c>
      <c r="II23" s="23" t="s">
        <v>37</v>
      </c>
    </row>
    <row r="24" spans="1:243" s="22" customFormat="1" ht="15.75">
      <c r="A24" s="47">
        <v>1.11</v>
      </c>
      <c r="B24" s="52" t="s">
        <v>124</v>
      </c>
      <c r="C24" s="37" t="s">
        <v>67</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1.11</v>
      </c>
      <c r="IB24" s="22" t="s">
        <v>124</v>
      </c>
      <c r="IC24" s="22" t="s">
        <v>67</v>
      </c>
      <c r="IE24" s="23"/>
      <c r="IF24" s="23" t="s">
        <v>44</v>
      </c>
      <c r="IG24" s="23" t="s">
        <v>45</v>
      </c>
      <c r="IH24" s="23">
        <v>10</v>
      </c>
      <c r="II24" s="23" t="s">
        <v>37</v>
      </c>
    </row>
    <row r="25" spans="1:243" s="22" customFormat="1" ht="15" customHeight="1">
      <c r="A25" s="47">
        <v>1.12</v>
      </c>
      <c r="B25" s="52" t="s">
        <v>125</v>
      </c>
      <c r="C25" s="37" t="s">
        <v>68</v>
      </c>
      <c r="D25" s="59">
        <v>2</v>
      </c>
      <c r="E25" s="60" t="s">
        <v>112</v>
      </c>
      <c r="F25" s="61">
        <v>167.25</v>
      </c>
      <c r="G25" s="62"/>
      <c r="H25" s="62"/>
      <c r="I25" s="63" t="s">
        <v>38</v>
      </c>
      <c r="J25" s="64">
        <f t="shared" si="0"/>
        <v>1</v>
      </c>
      <c r="K25" s="62" t="s">
        <v>39</v>
      </c>
      <c r="L25" s="62" t="s">
        <v>4</v>
      </c>
      <c r="M25" s="65"/>
      <c r="N25" s="62"/>
      <c r="O25" s="62"/>
      <c r="P25" s="66"/>
      <c r="Q25" s="62"/>
      <c r="R25" s="62"/>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f t="shared" si="1"/>
        <v>335</v>
      </c>
      <c r="BB25" s="68">
        <f t="shared" si="2"/>
        <v>335</v>
      </c>
      <c r="BC25" s="69" t="str">
        <f t="shared" si="3"/>
        <v>INR  Three Hundred &amp; Thirty Five  Only</v>
      </c>
      <c r="IA25" s="22">
        <v>1.12</v>
      </c>
      <c r="IB25" s="22" t="s">
        <v>125</v>
      </c>
      <c r="IC25" s="22" t="s">
        <v>68</v>
      </c>
      <c r="ID25" s="22">
        <v>2</v>
      </c>
      <c r="IE25" s="23" t="s">
        <v>112</v>
      </c>
      <c r="IF25" s="23"/>
      <c r="IG25" s="23"/>
      <c r="IH25" s="23"/>
      <c r="II25" s="23"/>
    </row>
    <row r="26" spans="1:243" s="22" customFormat="1" ht="33.75" customHeight="1">
      <c r="A26" s="47">
        <v>1.13</v>
      </c>
      <c r="B26" s="52" t="s">
        <v>126</v>
      </c>
      <c r="C26" s="37" t="s">
        <v>69</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1.13</v>
      </c>
      <c r="IB26" s="22" t="s">
        <v>126</v>
      </c>
      <c r="IC26" s="22" t="s">
        <v>69</v>
      </c>
      <c r="IE26" s="23"/>
      <c r="IF26" s="23" t="s">
        <v>41</v>
      </c>
      <c r="IG26" s="23" t="s">
        <v>42</v>
      </c>
      <c r="IH26" s="23">
        <v>213</v>
      </c>
      <c r="II26" s="23" t="s">
        <v>37</v>
      </c>
    </row>
    <row r="27" spans="1:243" s="22" customFormat="1" ht="15.75">
      <c r="A27" s="47">
        <v>1.14</v>
      </c>
      <c r="B27" s="52" t="s">
        <v>127</v>
      </c>
      <c r="C27" s="37" t="s">
        <v>70</v>
      </c>
      <c r="D27" s="59">
        <v>2</v>
      </c>
      <c r="E27" s="60" t="s">
        <v>112</v>
      </c>
      <c r="F27" s="61">
        <v>101.67</v>
      </c>
      <c r="G27" s="62"/>
      <c r="H27" s="62"/>
      <c r="I27" s="63" t="s">
        <v>38</v>
      </c>
      <c r="J27" s="64">
        <f t="shared" si="0"/>
        <v>1</v>
      </c>
      <c r="K27" s="62" t="s">
        <v>39</v>
      </c>
      <c r="L27" s="62" t="s">
        <v>4</v>
      </c>
      <c r="M27" s="65"/>
      <c r="N27" s="62"/>
      <c r="O27" s="62"/>
      <c r="P27" s="66"/>
      <c r="Q27" s="62"/>
      <c r="R27" s="62"/>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 t="shared" si="1"/>
        <v>203</v>
      </c>
      <c r="BB27" s="68">
        <f t="shared" si="2"/>
        <v>203</v>
      </c>
      <c r="BC27" s="69" t="str">
        <f t="shared" si="3"/>
        <v>INR  Two Hundred &amp; Three  Only</v>
      </c>
      <c r="IA27" s="22">
        <v>1.14</v>
      </c>
      <c r="IB27" s="22" t="s">
        <v>127</v>
      </c>
      <c r="IC27" s="22" t="s">
        <v>70</v>
      </c>
      <c r="ID27" s="22">
        <v>2</v>
      </c>
      <c r="IE27" s="23" t="s">
        <v>112</v>
      </c>
      <c r="IF27" s="23"/>
      <c r="IG27" s="23"/>
      <c r="IH27" s="23"/>
      <c r="II27" s="23"/>
    </row>
    <row r="28" spans="1:243" s="22" customFormat="1" ht="95.25" customHeight="1">
      <c r="A28" s="47">
        <v>1.15</v>
      </c>
      <c r="B28" s="52" t="s">
        <v>128</v>
      </c>
      <c r="C28" s="37" t="s">
        <v>71</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1.15</v>
      </c>
      <c r="IB28" s="22" t="s">
        <v>128</v>
      </c>
      <c r="IC28" s="22" t="s">
        <v>71</v>
      </c>
      <c r="IE28" s="58"/>
      <c r="IF28" s="23"/>
      <c r="IG28" s="23"/>
      <c r="IH28" s="23"/>
      <c r="II28" s="23"/>
    </row>
    <row r="29" spans="1:243" s="22" customFormat="1" ht="28.5">
      <c r="A29" s="47">
        <v>1.16</v>
      </c>
      <c r="B29" s="52" t="s">
        <v>123</v>
      </c>
      <c r="C29" s="37" t="s">
        <v>72</v>
      </c>
      <c r="D29" s="59">
        <v>8</v>
      </c>
      <c r="E29" s="60" t="s">
        <v>112</v>
      </c>
      <c r="F29" s="61">
        <v>271.37</v>
      </c>
      <c r="G29" s="62"/>
      <c r="H29" s="62"/>
      <c r="I29" s="63" t="s">
        <v>38</v>
      </c>
      <c r="J29" s="64">
        <f t="shared" si="0"/>
        <v>1</v>
      </c>
      <c r="K29" s="62" t="s">
        <v>39</v>
      </c>
      <c r="L29" s="62" t="s">
        <v>4</v>
      </c>
      <c r="M29" s="65"/>
      <c r="N29" s="62"/>
      <c r="O29" s="62"/>
      <c r="P29" s="66"/>
      <c r="Q29" s="62"/>
      <c r="R29" s="62"/>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f t="shared" si="1"/>
        <v>2171</v>
      </c>
      <c r="BB29" s="68">
        <f t="shared" si="2"/>
        <v>2171</v>
      </c>
      <c r="BC29" s="69" t="str">
        <f t="shared" si="3"/>
        <v>INR  Two Thousand One Hundred &amp; Seventy One  Only</v>
      </c>
      <c r="IA29" s="22">
        <v>1.16</v>
      </c>
      <c r="IB29" s="22" t="s">
        <v>123</v>
      </c>
      <c r="IC29" s="22" t="s">
        <v>72</v>
      </c>
      <c r="ID29" s="22">
        <v>8</v>
      </c>
      <c r="IE29" s="23" t="s">
        <v>112</v>
      </c>
      <c r="IF29" s="23"/>
      <c r="IG29" s="23"/>
      <c r="IH29" s="23"/>
      <c r="II29" s="23"/>
    </row>
    <row r="30" spans="1:243" s="22" customFormat="1" ht="15.75">
      <c r="A30" s="47">
        <v>1.17</v>
      </c>
      <c r="B30" s="52" t="s">
        <v>96</v>
      </c>
      <c r="C30" s="37" t="s">
        <v>73</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1.17</v>
      </c>
      <c r="IB30" s="22" t="s">
        <v>96</v>
      </c>
      <c r="IC30" s="22" t="s">
        <v>73</v>
      </c>
      <c r="IE30" s="23"/>
      <c r="IF30" s="23"/>
      <c r="IG30" s="23"/>
      <c r="IH30" s="23"/>
      <c r="II30" s="23"/>
    </row>
    <row r="31" spans="1:243" s="22" customFormat="1" ht="38.25">
      <c r="A31" s="47">
        <v>1.18</v>
      </c>
      <c r="B31" s="52" t="s">
        <v>129</v>
      </c>
      <c r="C31" s="37" t="s">
        <v>59</v>
      </c>
      <c r="D31" s="59">
        <v>15</v>
      </c>
      <c r="E31" s="60" t="s">
        <v>111</v>
      </c>
      <c r="F31" s="61">
        <v>382.55</v>
      </c>
      <c r="G31" s="62"/>
      <c r="H31" s="62"/>
      <c r="I31" s="63" t="s">
        <v>38</v>
      </c>
      <c r="J31" s="64">
        <f t="shared" si="0"/>
        <v>1</v>
      </c>
      <c r="K31" s="62" t="s">
        <v>39</v>
      </c>
      <c r="L31" s="62" t="s">
        <v>4</v>
      </c>
      <c r="M31" s="65"/>
      <c r="N31" s="62"/>
      <c r="O31" s="62"/>
      <c r="P31" s="66"/>
      <c r="Q31" s="62"/>
      <c r="R31" s="62"/>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 t="shared" si="1"/>
        <v>5738</v>
      </c>
      <c r="BB31" s="68">
        <f t="shared" si="2"/>
        <v>5738</v>
      </c>
      <c r="BC31" s="69" t="str">
        <f t="shared" si="3"/>
        <v>INR  Five Thousand Seven Hundred &amp; Thirty Eight  Only</v>
      </c>
      <c r="IA31" s="22">
        <v>1.18</v>
      </c>
      <c r="IB31" s="22" t="s">
        <v>129</v>
      </c>
      <c r="IC31" s="22" t="s">
        <v>59</v>
      </c>
      <c r="ID31" s="22">
        <v>15</v>
      </c>
      <c r="IE31" s="23" t="s">
        <v>111</v>
      </c>
      <c r="IF31" s="23"/>
      <c r="IG31" s="23"/>
      <c r="IH31" s="23"/>
      <c r="II31" s="23"/>
    </row>
    <row r="32" spans="1:243" s="22" customFormat="1" ht="25.5">
      <c r="A32" s="47">
        <v>1.19</v>
      </c>
      <c r="B32" s="52" t="s">
        <v>130</v>
      </c>
      <c r="C32" s="37" t="s">
        <v>74</v>
      </c>
      <c r="D32" s="74"/>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6"/>
      <c r="IA32" s="22">
        <v>1.19</v>
      </c>
      <c r="IB32" s="22" t="s">
        <v>130</v>
      </c>
      <c r="IC32" s="22" t="s">
        <v>74</v>
      </c>
      <c r="IE32" s="23"/>
      <c r="IF32" s="23"/>
      <c r="IG32" s="23"/>
      <c r="IH32" s="23"/>
      <c r="II32" s="23"/>
    </row>
    <row r="33" spans="1:243" s="22" customFormat="1" ht="38.25">
      <c r="A33" s="47">
        <v>1.2</v>
      </c>
      <c r="B33" s="52" t="s">
        <v>131</v>
      </c>
      <c r="C33" s="37" t="s">
        <v>75</v>
      </c>
      <c r="D33" s="59">
        <v>15</v>
      </c>
      <c r="E33" s="60" t="s">
        <v>111</v>
      </c>
      <c r="F33" s="61">
        <v>142.35</v>
      </c>
      <c r="G33" s="62"/>
      <c r="H33" s="62"/>
      <c r="I33" s="63" t="s">
        <v>38</v>
      </c>
      <c r="J33" s="64">
        <f t="shared" si="0"/>
        <v>1</v>
      </c>
      <c r="K33" s="62" t="s">
        <v>39</v>
      </c>
      <c r="L33" s="62" t="s">
        <v>4</v>
      </c>
      <c r="M33" s="65"/>
      <c r="N33" s="62"/>
      <c r="O33" s="62"/>
      <c r="P33" s="66"/>
      <c r="Q33" s="62"/>
      <c r="R33" s="62"/>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f t="shared" si="1"/>
        <v>2135</v>
      </c>
      <c r="BB33" s="68">
        <f t="shared" si="2"/>
        <v>2135</v>
      </c>
      <c r="BC33" s="69" t="str">
        <f t="shared" si="3"/>
        <v>INR  Two Thousand One Hundred &amp; Thirty Five  Only</v>
      </c>
      <c r="IA33" s="22">
        <v>1.2</v>
      </c>
      <c r="IB33" s="22" t="s">
        <v>131</v>
      </c>
      <c r="IC33" s="22" t="s">
        <v>75</v>
      </c>
      <c r="ID33" s="22">
        <v>15</v>
      </c>
      <c r="IE33" s="23" t="s">
        <v>111</v>
      </c>
      <c r="IF33" s="23"/>
      <c r="IG33" s="23"/>
      <c r="IH33" s="23"/>
      <c r="II33" s="23"/>
    </row>
    <row r="34" spans="1:243" s="22" customFormat="1" ht="78" customHeight="1">
      <c r="A34" s="47">
        <v>1.21</v>
      </c>
      <c r="B34" s="52" t="s">
        <v>132</v>
      </c>
      <c r="C34" s="37" t="s">
        <v>76</v>
      </c>
      <c r="D34" s="74"/>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6"/>
      <c r="IA34" s="22">
        <v>1.21</v>
      </c>
      <c r="IB34" s="22" t="s">
        <v>132</v>
      </c>
      <c r="IC34" s="22" t="s">
        <v>76</v>
      </c>
      <c r="IE34" s="23"/>
      <c r="IF34" s="23"/>
      <c r="IG34" s="23"/>
      <c r="IH34" s="23"/>
      <c r="II34" s="23"/>
    </row>
    <row r="35" spans="1:243" s="22" customFormat="1" ht="35.25" customHeight="1">
      <c r="A35" s="47">
        <v>1.22</v>
      </c>
      <c r="B35" s="52" t="s">
        <v>133</v>
      </c>
      <c r="C35" s="37" t="s">
        <v>77</v>
      </c>
      <c r="D35" s="59">
        <v>47.2</v>
      </c>
      <c r="E35" s="60" t="s">
        <v>110</v>
      </c>
      <c r="F35" s="61">
        <v>54.8</v>
      </c>
      <c r="G35" s="62"/>
      <c r="H35" s="62"/>
      <c r="I35" s="63" t="s">
        <v>38</v>
      </c>
      <c r="J35" s="64">
        <f t="shared" si="0"/>
        <v>1</v>
      </c>
      <c r="K35" s="62" t="s">
        <v>39</v>
      </c>
      <c r="L35" s="62" t="s">
        <v>4</v>
      </c>
      <c r="M35" s="65"/>
      <c r="N35" s="62"/>
      <c r="O35" s="62"/>
      <c r="P35" s="66"/>
      <c r="Q35" s="62"/>
      <c r="R35" s="62"/>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7">
        <f t="shared" si="1"/>
        <v>2587</v>
      </c>
      <c r="BB35" s="68">
        <f t="shared" si="2"/>
        <v>2587</v>
      </c>
      <c r="BC35" s="69" t="str">
        <f t="shared" si="3"/>
        <v>INR  Two Thousand Five Hundred &amp; Eighty Seven  Only</v>
      </c>
      <c r="IA35" s="22">
        <v>1.22</v>
      </c>
      <c r="IB35" s="22" t="s">
        <v>133</v>
      </c>
      <c r="IC35" s="22" t="s">
        <v>77</v>
      </c>
      <c r="ID35" s="22">
        <v>47.2</v>
      </c>
      <c r="IE35" s="23" t="s">
        <v>110</v>
      </c>
      <c r="IF35" s="23"/>
      <c r="IG35" s="23"/>
      <c r="IH35" s="23"/>
      <c r="II35" s="23"/>
    </row>
    <row r="36" spans="1:243" s="22" customFormat="1" ht="19.5" customHeight="1">
      <c r="A36" s="47">
        <v>1.23</v>
      </c>
      <c r="B36" s="52" t="s">
        <v>134</v>
      </c>
      <c r="C36" s="37" t="s">
        <v>78</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1.23</v>
      </c>
      <c r="IB36" s="22" t="s">
        <v>134</v>
      </c>
      <c r="IC36" s="22" t="s">
        <v>78</v>
      </c>
      <c r="IE36" s="23"/>
      <c r="IF36" s="23"/>
      <c r="IG36" s="23"/>
      <c r="IH36" s="23"/>
      <c r="II36" s="23"/>
    </row>
    <row r="37" spans="1:243" s="22" customFormat="1" ht="30.75" customHeight="1">
      <c r="A37" s="47">
        <v>1.24</v>
      </c>
      <c r="B37" s="52" t="s">
        <v>135</v>
      </c>
      <c r="C37" s="37" t="s">
        <v>79</v>
      </c>
      <c r="D37" s="59">
        <v>30</v>
      </c>
      <c r="E37" s="60" t="s">
        <v>111</v>
      </c>
      <c r="F37" s="61">
        <v>95.22</v>
      </c>
      <c r="G37" s="62"/>
      <c r="H37" s="62"/>
      <c r="I37" s="63" t="s">
        <v>38</v>
      </c>
      <c r="J37" s="64">
        <f t="shared" si="0"/>
        <v>1</v>
      </c>
      <c r="K37" s="62" t="s">
        <v>39</v>
      </c>
      <c r="L37" s="62" t="s">
        <v>4</v>
      </c>
      <c r="M37" s="65"/>
      <c r="N37" s="62"/>
      <c r="O37" s="62"/>
      <c r="P37" s="66"/>
      <c r="Q37" s="62"/>
      <c r="R37" s="62"/>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 t="shared" si="1"/>
        <v>2857</v>
      </c>
      <c r="BB37" s="68">
        <f t="shared" si="2"/>
        <v>2857</v>
      </c>
      <c r="BC37" s="69" t="str">
        <f t="shared" si="3"/>
        <v>INR  Two Thousand Eight Hundred &amp; Fifty Seven  Only</v>
      </c>
      <c r="IA37" s="22">
        <v>1.24</v>
      </c>
      <c r="IB37" s="22" t="s">
        <v>135</v>
      </c>
      <c r="IC37" s="22" t="s">
        <v>79</v>
      </c>
      <c r="ID37" s="22">
        <v>30</v>
      </c>
      <c r="IE37" s="23" t="s">
        <v>111</v>
      </c>
      <c r="IF37" s="23"/>
      <c r="IG37" s="23"/>
      <c r="IH37" s="23"/>
      <c r="II37" s="23"/>
    </row>
    <row r="38" spans="1:243" s="22" customFormat="1" ht="15.75">
      <c r="A38" s="47">
        <v>1.25</v>
      </c>
      <c r="B38" s="52" t="s">
        <v>105</v>
      </c>
      <c r="C38" s="37" t="s">
        <v>60</v>
      </c>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6"/>
      <c r="IA38" s="22">
        <v>1.25</v>
      </c>
      <c r="IB38" s="22" t="s">
        <v>105</v>
      </c>
      <c r="IC38" s="22" t="s">
        <v>60</v>
      </c>
      <c r="IE38" s="23"/>
      <c r="IF38" s="23"/>
      <c r="IG38" s="23"/>
      <c r="IH38" s="23"/>
      <c r="II38" s="23"/>
    </row>
    <row r="39" spans="1:243" s="22" customFormat="1" ht="28.5">
      <c r="A39" s="47">
        <v>1.26</v>
      </c>
      <c r="B39" s="52" t="s">
        <v>136</v>
      </c>
      <c r="C39" s="37" t="s">
        <v>61</v>
      </c>
      <c r="D39" s="59">
        <v>136</v>
      </c>
      <c r="E39" s="60" t="s">
        <v>111</v>
      </c>
      <c r="F39" s="61">
        <v>2.5</v>
      </c>
      <c r="G39" s="62"/>
      <c r="H39" s="62"/>
      <c r="I39" s="63" t="s">
        <v>38</v>
      </c>
      <c r="J39" s="64">
        <f t="shared" si="0"/>
        <v>1</v>
      </c>
      <c r="K39" s="62" t="s">
        <v>39</v>
      </c>
      <c r="L39" s="62" t="s">
        <v>4</v>
      </c>
      <c r="M39" s="65"/>
      <c r="N39" s="62"/>
      <c r="O39" s="62"/>
      <c r="P39" s="66"/>
      <c r="Q39" s="62"/>
      <c r="R39" s="62"/>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 t="shared" si="1"/>
        <v>340</v>
      </c>
      <c r="BB39" s="68">
        <f t="shared" si="2"/>
        <v>340</v>
      </c>
      <c r="BC39" s="69" t="str">
        <f t="shared" si="3"/>
        <v>INR  Three Hundred &amp; Forty  Only</v>
      </c>
      <c r="IA39" s="22">
        <v>1.26</v>
      </c>
      <c r="IB39" s="22" t="s">
        <v>136</v>
      </c>
      <c r="IC39" s="22" t="s">
        <v>61</v>
      </c>
      <c r="ID39" s="22">
        <v>136</v>
      </c>
      <c r="IE39" s="23" t="s">
        <v>111</v>
      </c>
      <c r="IF39" s="23"/>
      <c r="IG39" s="23"/>
      <c r="IH39" s="23"/>
      <c r="II39" s="23"/>
    </row>
    <row r="40" spans="1:243" s="22" customFormat="1" ht="15.75">
      <c r="A40" s="47">
        <v>1.27</v>
      </c>
      <c r="B40" s="52" t="s">
        <v>97</v>
      </c>
      <c r="C40" s="37" t="s">
        <v>80</v>
      </c>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6"/>
      <c r="IA40" s="22">
        <v>1.27</v>
      </c>
      <c r="IB40" s="22" t="s">
        <v>97</v>
      </c>
      <c r="IC40" s="22" t="s">
        <v>80</v>
      </c>
      <c r="IE40" s="23"/>
      <c r="IF40" s="23"/>
      <c r="IG40" s="23"/>
      <c r="IH40" s="23"/>
      <c r="II40" s="23"/>
    </row>
    <row r="41" spans="1:243" s="22" customFormat="1" ht="38.25">
      <c r="A41" s="47">
        <v>1.28</v>
      </c>
      <c r="B41" s="52" t="s">
        <v>98</v>
      </c>
      <c r="C41" s="37" t="s">
        <v>81</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1.28</v>
      </c>
      <c r="IB41" s="22" t="s">
        <v>98</v>
      </c>
      <c r="IC41" s="22" t="s">
        <v>81</v>
      </c>
      <c r="IE41" s="23"/>
      <c r="IF41" s="23"/>
      <c r="IG41" s="23"/>
      <c r="IH41" s="23"/>
      <c r="II41" s="23"/>
    </row>
    <row r="42" spans="1:243" s="22" customFormat="1" ht="28.5">
      <c r="A42" s="47">
        <v>1.29</v>
      </c>
      <c r="B42" s="52" t="s">
        <v>99</v>
      </c>
      <c r="C42" s="37" t="s">
        <v>82</v>
      </c>
      <c r="D42" s="59">
        <v>20.4</v>
      </c>
      <c r="E42" s="60" t="s">
        <v>109</v>
      </c>
      <c r="F42" s="61">
        <v>1759.84</v>
      </c>
      <c r="G42" s="62"/>
      <c r="H42" s="62"/>
      <c r="I42" s="63" t="s">
        <v>38</v>
      </c>
      <c r="J42" s="64">
        <f t="shared" si="0"/>
        <v>1</v>
      </c>
      <c r="K42" s="62" t="s">
        <v>39</v>
      </c>
      <c r="L42" s="62" t="s">
        <v>4</v>
      </c>
      <c r="M42" s="65"/>
      <c r="N42" s="62"/>
      <c r="O42" s="62"/>
      <c r="P42" s="66"/>
      <c r="Q42" s="62"/>
      <c r="R42" s="62"/>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7">
        <f t="shared" si="1"/>
        <v>35901</v>
      </c>
      <c r="BB42" s="68">
        <f t="shared" si="2"/>
        <v>35901</v>
      </c>
      <c r="BC42" s="69" t="str">
        <f t="shared" si="3"/>
        <v>INR  Thirty Five Thousand Nine Hundred &amp; One  Only</v>
      </c>
      <c r="IA42" s="22">
        <v>1.29</v>
      </c>
      <c r="IB42" s="22" t="s">
        <v>99</v>
      </c>
      <c r="IC42" s="22" t="s">
        <v>82</v>
      </c>
      <c r="ID42" s="22">
        <v>20.4</v>
      </c>
      <c r="IE42" s="23" t="s">
        <v>109</v>
      </c>
      <c r="IF42" s="23"/>
      <c r="IG42" s="23"/>
      <c r="IH42" s="23"/>
      <c r="II42" s="23"/>
    </row>
    <row r="43" spans="1:243" s="22" customFormat="1" ht="28.5">
      <c r="A43" s="47">
        <v>1.3</v>
      </c>
      <c r="B43" s="52" t="s">
        <v>100</v>
      </c>
      <c r="C43" s="37" t="s">
        <v>83</v>
      </c>
      <c r="D43" s="59">
        <v>13.6</v>
      </c>
      <c r="E43" s="60" t="s">
        <v>109</v>
      </c>
      <c r="F43" s="61">
        <v>1086.89</v>
      </c>
      <c r="G43" s="62"/>
      <c r="H43" s="62"/>
      <c r="I43" s="63" t="s">
        <v>38</v>
      </c>
      <c r="J43" s="64">
        <f t="shared" si="0"/>
        <v>1</v>
      </c>
      <c r="K43" s="62" t="s">
        <v>39</v>
      </c>
      <c r="L43" s="62" t="s">
        <v>4</v>
      </c>
      <c r="M43" s="65"/>
      <c r="N43" s="62"/>
      <c r="O43" s="62"/>
      <c r="P43" s="66"/>
      <c r="Q43" s="62"/>
      <c r="R43" s="62"/>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7">
        <f t="shared" si="1"/>
        <v>14782</v>
      </c>
      <c r="BB43" s="68">
        <f t="shared" si="2"/>
        <v>14782</v>
      </c>
      <c r="BC43" s="69" t="str">
        <f t="shared" si="3"/>
        <v>INR  Fourteen Thousand Seven Hundred &amp; Eighty Two  Only</v>
      </c>
      <c r="IA43" s="22">
        <v>1.3</v>
      </c>
      <c r="IB43" s="22" t="s">
        <v>100</v>
      </c>
      <c r="IC43" s="22" t="s">
        <v>83</v>
      </c>
      <c r="ID43" s="22">
        <v>13.6</v>
      </c>
      <c r="IE43" s="23" t="s">
        <v>109</v>
      </c>
      <c r="IF43" s="23"/>
      <c r="IG43" s="23"/>
      <c r="IH43" s="23"/>
      <c r="II43" s="23"/>
    </row>
    <row r="44" spans="1:243" s="22" customFormat="1" ht="38.25">
      <c r="A44" s="47">
        <v>1.31</v>
      </c>
      <c r="B44" s="52" t="s">
        <v>137</v>
      </c>
      <c r="C44" s="37" t="s">
        <v>84</v>
      </c>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6"/>
      <c r="IA44" s="22">
        <v>1.31</v>
      </c>
      <c r="IB44" s="22" t="s">
        <v>137</v>
      </c>
      <c r="IC44" s="22" t="s">
        <v>84</v>
      </c>
      <c r="IE44" s="23"/>
      <c r="IF44" s="23"/>
      <c r="IG44" s="23"/>
      <c r="IH44" s="23"/>
      <c r="II44" s="23"/>
    </row>
    <row r="45" spans="1:243" s="22" customFormat="1" ht="28.5">
      <c r="A45" s="47">
        <v>1.32</v>
      </c>
      <c r="B45" s="52" t="s">
        <v>138</v>
      </c>
      <c r="C45" s="37" t="s">
        <v>85</v>
      </c>
      <c r="D45" s="59">
        <v>136</v>
      </c>
      <c r="E45" s="60" t="s">
        <v>111</v>
      </c>
      <c r="F45" s="61">
        <v>53.05</v>
      </c>
      <c r="G45" s="62"/>
      <c r="H45" s="62"/>
      <c r="I45" s="63" t="s">
        <v>38</v>
      </c>
      <c r="J45" s="64">
        <f t="shared" si="0"/>
        <v>1</v>
      </c>
      <c r="K45" s="62" t="s">
        <v>39</v>
      </c>
      <c r="L45" s="62" t="s">
        <v>4</v>
      </c>
      <c r="M45" s="65"/>
      <c r="N45" s="62"/>
      <c r="O45" s="62"/>
      <c r="P45" s="66"/>
      <c r="Q45" s="62"/>
      <c r="R45" s="62"/>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7">
        <f t="shared" si="1"/>
        <v>7215</v>
      </c>
      <c r="BB45" s="68">
        <f t="shared" si="2"/>
        <v>7215</v>
      </c>
      <c r="BC45" s="69" t="str">
        <f t="shared" si="3"/>
        <v>INR  Seven Thousand Two Hundred &amp; Fifteen  Only</v>
      </c>
      <c r="IA45" s="22">
        <v>1.32</v>
      </c>
      <c r="IB45" s="22" t="s">
        <v>138</v>
      </c>
      <c r="IC45" s="22" t="s">
        <v>85</v>
      </c>
      <c r="ID45" s="22">
        <v>136</v>
      </c>
      <c r="IE45" s="23" t="s">
        <v>111</v>
      </c>
      <c r="IF45" s="23"/>
      <c r="IG45" s="23"/>
      <c r="IH45" s="23"/>
      <c r="II45" s="23"/>
    </row>
    <row r="46" spans="1:243" s="22" customFormat="1" ht="38.25">
      <c r="A46" s="47">
        <v>1.33</v>
      </c>
      <c r="B46" s="52" t="s">
        <v>101</v>
      </c>
      <c r="C46" s="37" t="s">
        <v>86</v>
      </c>
      <c r="D46" s="59">
        <v>15</v>
      </c>
      <c r="E46" s="60" t="s">
        <v>111</v>
      </c>
      <c r="F46" s="61">
        <v>39.5</v>
      </c>
      <c r="G46" s="62"/>
      <c r="H46" s="62"/>
      <c r="I46" s="63" t="s">
        <v>38</v>
      </c>
      <c r="J46" s="64">
        <f t="shared" si="0"/>
        <v>1</v>
      </c>
      <c r="K46" s="62" t="s">
        <v>39</v>
      </c>
      <c r="L46" s="62" t="s">
        <v>4</v>
      </c>
      <c r="M46" s="65"/>
      <c r="N46" s="62"/>
      <c r="O46" s="62"/>
      <c r="P46" s="66"/>
      <c r="Q46" s="62"/>
      <c r="R46" s="62"/>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7">
        <f t="shared" si="1"/>
        <v>593</v>
      </c>
      <c r="BB46" s="68">
        <f t="shared" si="2"/>
        <v>593</v>
      </c>
      <c r="BC46" s="69" t="str">
        <f t="shared" si="3"/>
        <v>INR  Five Hundred &amp; Ninety Three  Only</v>
      </c>
      <c r="IA46" s="22">
        <v>1.33</v>
      </c>
      <c r="IB46" s="22" t="s">
        <v>101</v>
      </c>
      <c r="IC46" s="22" t="s">
        <v>86</v>
      </c>
      <c r="ID46" s="22">
        <v>15</v>
      </c>
      <c r="IE46" s="23" t="s">
        <v>111</v>
      </c>
      <c r="IF46" s="23"/>
      <c r="IG46" s="23"/>
      <c r="IH46" s="23"/>
      <c r="II46" s="23"/>
    </row>
    <row r="47" spans="1:243" s="22" customFormat="1" ht="69.75" customHeight="1">
      <c r="A47" s="47">
        <v>1.34</v>
      </c>
      <c r="B47" s="52" t="s">
        <v>102</v>
      </c>
      <c r="C47" s="37" t="s">
        <v>87</v>
      </c>
      <c r="D47" s="59">
        <v>43</v>
      </c>
      <c r="E47" s="60" t="s">
        <v>109</v>
      </c>
      <c r="F47" s="61">
        <v>192.33</v>
      </c>
      <c r="G47" s="62"/>
      <c r="H47" s="62"/>
      <c r="I47" s="63" t="s">
        <v>38</v>
      </c>
      <c r="J47" s="64">
        <f t="shared" si="0"/>
        <v>1</v>
      </c>
      <c r="K47" s="62" t="s">
        <v>39</v>
      </c>
      <c r="L47" s="62" t="s">
        <v>4</v>
      </c>
      <c r="M47" s="65"/>
      <c r="N47" s="62"/>
      <c r="O47" s="62"/>
      <c r="P47" s="66"/>
      <c r="Q47" s="62"/>
      <c r="R47" s="62"/>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 t="shared" si="1"/>
        <v>8270</v>
      </c>
      <c r="BB47" s="68">
        <f t="shared" si="2"/>
        <v>8270</v>
      </c>
      <c r="BC47" s="69" t="str">
        <f t="shared" si="3"/>
        <v>INR  Eight Thousand Two Hundred &amp; Seventy  Only</v>
      </c>
      <c r="IA47" s="22">
        <v>1.34</v>
      </c>
      <c r="IB47" s="22" t="s">
        <v>102</v>
      </c>
      <c r="IC47" s="22" t="s">
        <v>87</v>
      </c>
      <c r="ID47" s="22">
        <v>43</v>
      </c>
      <c r="IE47" s="23" t="s">
        <v>109</v>
      </c>
      <c r="IF47" s="23"/>
      <c r="IG47" s="23"/>
      <c r="IH47" s="23"/>
      <c r="II47" s="23"/>
    </row>
    <row r="48" spans="1:243" s="22" customFormat="1" ht="15.75">
      <c r="A48" s="47">
        <v>1.35</v>
      </c>
      <c r="B48" s="52" t="s">
        <v>103</v>
      </c>
      <c r="C48" s="37" t="s">
        <v>88</v>
      </c>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6"/>
      <c r="IA48" s="22">
        <v>1.35</v>
      </c>
      <c r="IB48" s="22" t="s">
        <v>103</v>
      </c>
      <c r="IC48" s="22" t="s">
        <v>88</v>
      </c>
      <c r="IE48" s="23"/>
      <c r="IF48" s="23"/>
      <c r="IG48" s="23"/>
      <c r="IH48" s="23"/>
      <c r="II48" s="23"/>
    </row>
    <row r="49" spans="1:243" s="22" customFormat="1" ht="67.5" customHeight="1">
      <c r="A49" s="47">
        <v>1.36</v>
      </c>
      <c r="B49" s="52" t="s">
        <v>139</v>
      </c>
      <c r="C49" s="37" t="s">
        <v>89</v>
      </c>
      <c r="D49" s="59">
        <v>2</v>
      </c>
      <c r="E49" s="60" t="s">
        <v>110</v>
      </c>
      <c r="F49" s="61">
        <v>173.96</v>
      </c>
      <c r="G49" s="62"/>
      <c r="H49" s="62"/>
      <c r="I49" s="63" t="s">
        <v>38</v>
      </c>
      <c r="J49" s="64">
        <f t="shared" si="0"/>
        <v>1</v>
      </c>
      <c r="K49" s="62" t="s">
        <v>39</v>
      </c>
      <c r="L49" s="62" t="s">
        <v>4</v>
      </c>
      <c r="M49" s="65"/>
      <c r="N49" s="62"/>
      <c r="O49" s="62"/>
      <c r="P49" s="66"/>
      <c r="Q49" s="62"/>
      <c r="R49" s="62"/>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7">
        <f t="shared" si="1"/>
        <v>348</v>
      </c>
      <c r="BB49" s="68">
        <f t="shared" si="2"/>
        <v>348</v>
      </c>
      <c r="BC49" s="69" t="str">
        <f t="shared" si="3"/>
        <v>INR  Three Hundred &amp; Forty Eight  Only</v>
      </c>
      <c r="IA49" s="22">
        <v>1.36</v>
      </c>
      <c r="IB49" s="22" t="s">
        <v>139</v>
      </c>
      <c r="IC49" s="22" t="s">
        <v>89</v>
      </c>
      <c r="ID49" s="22">
        <v>2</v>
      </c>
      <c r="IE49" s="23" t="s">
        <v>110</v>
      </c>
      <c r="IF49" s="23"/>
      <c r="IG49" s="23"/>
      <c r="IH49" s="23"/>
      <c r="II49" s="23"/>
    </row>
    <row r="50" spans="1:243" s="22" customFormat="1" ht="22.5" customHeight="1">
      <c r="A50" s="47">
        <v>1.37</v>
      </c>
      <c r="B50" s="52" t="s">
        <v>140</v>
      </c>
      <c r="C50" s="37" t="s">
        <v>90</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1.37</v>
      </c>
      <c r="IB50" s="22" t="s">
        <v>140</v>
      </c>
      <c r="IC50" s="22" t="s">
        <v>90</v>
      </c>
      <c r="IE50" s="23"/>
      <c r="IF50" s="23"/>
      <c r="IG50" s="23"/>
      <c r="IH50" s="23"/>
      <c r="II50" s="23"/>
    </row>
    <row r="51" spans="1:243" s="22" customFormat="1" ht="409.5" customHeight="1">
      <c r="A51" s="47">
        <v>1.38</v>
      </c>
      <c r="B51" s="52" t="s">
        <v>141</v>
      </c>
      <c r="C51" s="37" t="s">
        <v>113</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1.38</v>
      </c>
      <c r="IB51" s="48" t="s">
        <v>141</v>
      </c>
      <c r="IC51" s="22" t="s">
        <v>113</v>
      </c>
      <c r="IE51" s="23"/>
      <c r="IF51" s="23"/>
      <c r="IG51" s="23"/>
      <c r="IH51" s="23"/>
      <c r="II51" s="23"/>
    </row>
    <row r="52" spans="1:243" s="22" customFormat="1" ht="70.5" customHeight="1">
      <c r="A52" s="47">
        <v>1.39</v>
      </c>
      <c r="B52" s="52" t="s">
        <v>142</v>
      </c>
      <c r="C52" s="37" t="s">
        <v>114</v>
      </c>
      <c r="D52" s="59">
        <v>136</v>
      </c>
      <c r="E52" s="60" t="s">
        <v>111</v>
      </c>
      <c r="F52" s="61">
        <v>1335.34</v>
      </c>
      <c r="G52" s="62"/>
      <c r="H52" s="62"/>
      <c r="I52" s="63" t="s">
        <v>38</v>
      </c>
      <c r="J52" s="64">
        <f t="shared" si="0"/>
        <v>1</v>
      </c>
      <c r="K52" s="62" t="s">
        <v>39</v>
      </c>
      <c r="L52" s="62" t="s">
        <v>4</v>
      </c>
      <c r="M52" s="65"/>
      <c r="N52" s="62"/>
      <c r="O52" s="62"/>
      <c r="P52" s="66"/>
      <c r="Q52" s="62"/>
      <c r="R52" s="62"/>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7">
        <f t="shared" si="1"/>
        <v>181606</v>
      </c>
      <c r="BB52" s="68">
        <f t="shared" si="2"/>
        <v>181606</v>
      </c>
      <c r="BC52" s="69" t="str">
        <f t="shared" si="3"/>
        <v>INR  One Lakh Eighty One Thousand Six Hundred &amp; Six  Only</v>
      </c>
      <c r="IA52" s="22">
        <v>1.39</v>
      </c>
      <c r="IB52" s="48" t="s">
        <v>142</v>
      </c>
      <c r="IC52" s="22" t="s">
        <v>114</v>
      </c>
      <c r="ID52" s="22">
        <v>136</v>
      </c>
      <c r="IE52" s="23" t="s">
        <v>111</v>
      </c>
      <c r="IF52" s="23"/>
      <c r="IG52" s="23"/>
      <c r="IH52" s="23"/>
      <c r="II52" s="23"/>
    </row>
    <row r="53" spans="1:243" s="22" customFormat="1" ht="15.75">
      <c r="A53" s="47">
        <v>1.4</v>
      </c>
      <c r="B53" s="52" t="s">
        <v>106</v>
      </c>
      <c r="C53" s="37" t="s">
        <v>91</v>
      </c>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6"/>
      <c r="IA53" s="22">
        <v>1.4</v>
      </c>
      <c r="IB53" s="22" t="s">
        <v>106</v>
      </c>
      <c r="IC53" s="22" t="s">
        <v>91</v>
      </c>
      <c r="IE53" s="23"/>
      <c r="IF53" s="23"/>
      <c r="IG53" s="23"/>
      <c r="IH53" s="23"/>
      <c r="II53" s="23"/>
    </row>
    <row r="54" spans="1:243" s="22" customFormat="1" ht="51">
      <c r="A54" s="47">
        <v>1.41</v>
      </c>
      <c r="B54" s="52" t="s">
        <v>107</v>
      </c>
      <c r="C54" s="37" t="s">
        <v>92</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1.41</v>
      </c>
      <c r="IB54" s="22" t="s">
        <v>107</v>
      </c>
      <c r="IC54" s="22" t="s">
        <v>92</v>
      </c>
      <c r="IE54" s="23"/>
      <c r="IF54" s="23"/>
      <c r="IG54" s="23"/>
      <c r="IH54" s="23"/>
      <c r="II54" s="23"/>
    </row>
    <row r="55" spans="1:243" s="22" customFormat="1" ht="59.25" customHeight="1">
      <c r="A55" s="47">
        <v>1.42</v>
      </c>
      <c r="B55" s="52" t="s">
        <v>108</v>
      </c>
      <c r="C55" s="37" t="s">
        <v>93</v>
      </c>
      <c r="D55" s="59">
        <v>151</v>
      </c>
      <c r="E55" s="60" t="s">
        <v>111</v>
      </c>
      <c r="F55" s="61">
        <v>103.24</v>
      </c>
      <c r="G55" s="62"/>
      <c r="H55" s="62"/>
      <c r="I55" s="63" t="s">
        <v>38</v>
      </c>
      <c r="J55" s="64">
        <f t="shared" si="0"/>
        <v>1</v>
      </c>
      <c r="K55" s="62" t="s">
        <v>39</v>
      </c>
      <c r="L55" s="62" t="s">
        <v>4</v>
      </c>
      <c r="M55" s="65"/>
      <c r="N55" s="62"/>
      <c r="O55" s="62"/>
      <c r="P55" s="66"/>
      <c r="Q55" s="62"/>
      <c r="R55" s="62"/>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7">
        <f t="shared" si="1"/>
        <v>15589</v>
      </c>
      <c r="BB55" s="68">
        <f t="shared" si="2"/>
        <v>15589</v>
      </c>
      <c r="BC55" s="69" t="str">
        <f t="shared" si="3"/>
        <v>INR  Fifteen Thousand Five Hundred &amp; Eighty Nine  Only</v>
      </c>
      <c r="IA55" s="22">
        <v>1.42</v>
      </c>
      <c r="IB55" s="48" t="s">
        <v>108</v>
      </c>
      <c r="IC55" s="22" t="s">
        <v>93</v>
      </c>
      <c r="ID55" s="22">
        <v>151</v>
      </c>
      <c r="IE55" s="23" t="s">
        <v>111</v>
      </c>
      <c r="IF55" s="23"/>
      <c r="IG55" s="23"/>
      <c r="IH55" s="23"/>
      <c r="II55" s="23"/>
    </row>
    <row r="56" spans="1:56" ht="28.5">
      <c r="A56" s="53" t="s">
        <v>46</v>
      </c>
      <c r="B56" s="54"/>
      <c r="C56" s="55"/>
      <c r="D56" s="38"/>
      <c r="E56" s="38"/>
      <c r="F56" s="38"/>
      <c r="G56" s="38"/>
      <c r="H56" s="43"/>
      <c r="I56" s="43"/>
      <c r="J56" s="43"/>
      <c r="K56" s="43"/>
      <c r="L56" s="44"/>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45">
        <f>SUM(BA14:BA55)</f>
        <v>289340</v>
      </c>
      <c r="BB56" s="46">
        <f>SUM(BB14:BB55)</f>
        <v>289340</v>
      </c>
      <c r="BC56" s="56" t="str">
        <f>SpellNumber(L56,BB56)</f>
        <v>  Two Lakh Eighty Nine Thousand Three Hundred &amp; Forty  Only</v>
      </c>
      <c r="BD56" s="22"/>
    </row>
    <row r="57" spans="1:56" ht="36.75" customHeight="1">
      <c r="A57" s="25" t="s">
        <v>47</v>
      </c>
      <c r="B57" s="26"/>
      <c r="C57" s="27"/>
      <c r="D57" s="28"/>
      <c r="E57" s="39" t="s">
        <v>52</v>
      </c>
      <c r="F57" s="40"/>
      <c r="G57" s="29"/>
      <c r="H57" s="30"/>
      <c r="I57" s="30"/>
      <c r="J57" s="30"/>
      <c r="K57" s="31"/>
      <c r="L57" s="32"/>
      <c r="M57" s="33"/>
      <c r="N57" s="34"/>
      <c r="O57" s="22"/>
      <c r="P57" s="22"/>
      <c r="Q57" s="22"/>
      <c r="R57" s="22"/>
      <c r="S57" s="22"/>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5">
        <f>IF(ISBLANK(F57),0,IF(E57="Excess (+)",ROUND(BA56+(BA56*F57),2),IF(E57="Less (-)",ROUND(BA56+(BA56*F57*(-1)),2),IF(E57="At Par",BA56,0))))</f>
        <v>0</v>
      </c>
      <c r="BB57" s="36">
        <f>ROUND(BA57,0)</f>
        <v>0</v>
      </c>
      <c r="BC57" s="21" t="str">
        <f>SpellNumber($E$2,BB57)</f>
        <v>INR Zero Only</v>
      </c>
      <c r="BD57" s="22"/>
    </row>
    <row r="58" spans="1:56" ht="33.75" customHeight="1">
      <c r="A58" s="24" t="s">
        <v>48</v>
      </c>
      <c r="B58" s="24"/>
      <c r="C58" s="70" t="str">
        <f>SpellNumber($E$2,BB57)</f>
        <v>INR Zero Only</v>
      </c>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22"/>
    </row>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40" ht="15"/>
    <row r="341" ht="15"/>
    <row r="342" ht="15"/>
    <row r="343" ht="15"/>
    <row r="344" ht="15"/>
    <row r="345" ht="15"/>
    <row r="346" ht="15"/>
    <row r="347" ht="15"/>
    <row r="348" ht="15"/>
    <row r="350" ht="15"/>
    <row r="351" ht="15"/>
    <row r="352" ht="15"/>
    <row r="353" ht="15"/>
    <row r="354" ht="15"/>
    <row r="355" ht="15"/>
    <row r="356" ht="15"/>
    <row r="357" ht="15"/>
    <row r="358" ht="15"/>
    <row r="359" ht="15"/>
    <row r="360" ht="15"/>
    <row r="361" ht="15"/>
    <row r="362" ht="15"/>
    <row r="363" ht="15"/>
    <row r="364" ht="15"/>
    <row r="365" ht="15"/>
    <row r="367" ht="15"/>
    <row r="368" ht="15"/>
    <row r="369" ht="15"/>
    <row r="370" ht="15"/>
    <row r="371" ht="15"/>
    <row r="372" ht="15"/>
    <row r="374" ht="15"/>
    <row r="375" ht="15"/>
    <row r="376" ht="15"/>
    <row r="378" ht="15"/>
    <row r="379" ht="15"/>
    <row r="380" ht="15"/>
    <row r="381" ht="15"/>
    <row r="382" ht="15"/>
    <row r="383" ht="15"/>
    <row r="384" ht="15"/>
    <row r="385" ht="15"/>
    <row r="386" ht="15"/>
    <row r="387" ht="15"/>
    <row r="388" ht="15"/>
    <row r="390" ht="15"/>
    <row r="391" ht="15"/>
    <row r="392" ht="15"/>
    <row r="393" ht="15"/>
    <row r="394" ht="15"/>
    <row r="396" ht="15"/>
    <row r="397" ht="15"/>
    <row r="398" ht="15"/>
    <row r="399" ht="15"/>
    <row r="400" ht="15"/>
    <row r="401" ht="15"/>
    <row r="402" ht="15"/>
    <row r="403" ht="15"/>
    <row r="404" ht="15"/>
    <row r="406" ht="15"/>
    <row r="407" ht="15"/>
    <row r="408" ht="15"/>
    <row r="409" ht="15"/>
    <row r="410" ht="15"/>
    <row r="411" ht="15"/>
    <row r="412" ht="15"/>
    <row r="413" ht="15"/>
    <row r="414" ht="15"/>
    <row r="415" ht="15"/>
    <row r="416" ht="15"/>
    <row r="417" ht="15"/>
    <row r="418" ht="15"/>
    <row r="419" ht="15"/>
    <row r="421" ht="15"/>
    <row r="423" ht="15"/>
    <row r="424" ht="15"/>
    <row r="425" ht="15"/>
    <row r="426" ht="15"/>
    <row r="427" ht="15"/>
    <row r="428" ht="15"/>
    <row r="429" ht="15"/>
  </sheetData>
  <sheetProtection password="D850" sheet="1"/>
  <autoFilter ref="A11:BC58"/>
  <mergeCells count="31">
    <mergeCell ref="D40:BC40"/>
    <mergeCell ref="D41:BC41"/>
    <mergeCell ref="D44:BC44"/>
    <mergeCell ref="D51:BC51"/>
    <mergeCell ref="D54:BC54"/>
    <mergeCell ref="D15:BC15"/>
    <mergeCell ref="D14:BC14"/>
    <mergeCell ref="D17:BC17"/>
    <mergeCell ref="D19:BC19"/>
    <mergeCell ref="D21:BC21"/>
    <mergeCell ref="D22:BC22"/>
    <mergeCell ref="D28:BC28"/>
    <mergeCell ref="D53:BC53"/>
    <mergeCell ref="D48:BC48"/>
    <mergeCell ref="D50:BC50"/>
    <mergeCell ref="D24:BC24"/>
    <mergeCell ref="D32:BC32"/>
    <mergeCell ref="D34:BC34"/>
    <mergeCell ref="D30:BC30"/>
    <mergeCell ref="D36:BC36"/>
    <mergeCell ref="D38:BC38"/>
    <mergeCell ref="C58:BC58"/>
    <mergeCell ref="A1:L1"/>
    <mergeCell ref="A4:BC4"/>
    <mergeCell ref="A5:BC5"/>
    <mergeCell ref="A6:BC6"/>
    <mergeCell ref="A7:BC7"/>
    <mergeCell ref="D13:BC13"/>
    <mergeCell ref="B8:BC8"/>
    <mergeCell ref="A9:BC9"/>
    <mergeCell ref="D26:BC26"/>
  </mergeCells>
  <conditionalFormatting sqref="B14:B16 B24:B43 B48:B55">
    <cfRule type="duplicateValues" priority="2" dxfId="1" stopIfTrue="1">
      <formula>AND(COUNTIF($B$14:$B$16,B14)+COUNTIF($B$24:$B$43,B14)+COUNTIF($B$48:$B$55,B14)&gt;1,NOT(ISBLANK(B14)))</formula>
    </cfRule>
  </conditionalFormatting>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7">
      <formula1>IF(E57="Select",-1,IF(E57="At Par",0,0))</formula1>
      <formula2>IF(E57="Select",-1,IF(E57="At Par",0,0.99))</formula2>
    </dataValidation>
    <dataValidation type="list" allowBlank="1" showErrorMessage="1" sqref="E5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7">
      <formula1>0</formula1>
      <formula2>99.9</formula2>
    </dataValidation>
    <dataValidation type="list" allowBlank="1" showErrorMessage="1" sqref="D13:D15 K16 K55 K18 D17 K20 D19 K23 D21:D22 K25 D24 K27 D26 K29 D28 K31 D30 K33 D32 K35 D34 K37 D36 K39 D38 K42:K43 D40:D41 K45:K47 D44 K49 D48 K52 D50:D51 D53:D5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0 G23:H23 G25:H25 G27:H27 G29:H29 G31:H31 G33:H33 G35:H35 G37:H37 G39:H39 G42:H43 G45:H47 G49:H49 G52:H52 G55:H55">
      <formula1>0</formula1>
      <formula2>999999999999999</formula2>
    </dataValidation>
    <dataValidation allowBlank="1" showInputMessage="1" showErrorMessage="1" promptTitle="Addition / Deduction" prompt="Please Choose the correct One" sqref="J16 J18 J20 J23 J25 J27 J29 J31 J33 J35 J37 J39 J42:J43 J45:J47 J49 J52 J55">
      <formula1>0</formula1>
      <formula2>0</formula2>
    </dataValidation>
    <dataValidation type="list" showErrorMessage="1" sqref="I16 I18 I20 I23 I25 I27 I29 I31 I33 I35 I37 I39 I42:I43 I45:I47 I49 I52 I5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3:O23 N25:O25 N27:O27 N29:O29 N31:O31 N33:O33 N35:O35 N37:O37 N39:O39 N42:O43 N45:O47 N49:O49 N52:O52 N55:O5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3 R25 R27 R29 R31 R33 R35 R37 R39 R42:R43 R45:R47 R49 R52 R5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3 Q25 Q27 Q29 Q31 Q33 Q35 Q37 Q39 Q42:Q43 Q45:Q47 Q49 Q52 Q5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3 M25 M27 M29 M31 M33 M35 M37 M39 M42:M43 M45:M47 M49 M52 M55">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 D23 D25 D27 D29 D31 D33 D35 D37 D39 D42:D43 D45:D47 D49 D52 D5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3 F25 F27 F29 F31 F33 F35 F37 F39 F42:F43 F45:F47 F49 F52 F55">
      <formula1>0</formula1>
      <formula2>999999999999999</formula2>
    </dataValidation>
    <dataValidation type="list" allowBlank="1" showInputMessage="1" showErrorMessage="1" sqref="L48 L49 L50 L51 L52 L53 L13 L14 L15 L16 L17 L18 L19 L20 L21 L22 L23 L24 L25 L26 L27 L28 L29 L30 L31 L32 L33 L34 L35 L36 L37 L38 L39 L40 L41 L42 L43 L44 L45 L46 L47 L55 L54">
      <formula1>"INR"</formula1>
    </dataValidation>
    <dataValidation allowBlank="1" showInputMessage="1" showErrorMessage="1" promptTitle="Itemcode/Make" prompt="Please enter text" sqref="C14:C55">
      <formula1>0</formula1>
      <formula2>0</formula2>
    </dataValidation>
    <dataValidation type="decimal" allowBlank="1" showInputMessage="1" showErrorMessage="1" errorTitle="Invalid Entry" error="Only Numeric Values are allowed. " sqref="A14:A55">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2023-06-08T06:54:21Z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