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<sst xmlns="http://schemas.openxmlformats.org/spreadsheetml/2006/main" count="215" uniqueCount="81">
  <si>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</si>
  <si>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</si>
  <si>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</si>
  <si>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</si>
  <si>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</si>
  <si>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</si>
  <si>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</si>
  <si>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</si>
  <si>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</si>
  <si>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</si>
  <si>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</si>
  <si>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</si>
  <si>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</si>
  <si>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</si>
  <si>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</si>
  <si>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</si>
  <si>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</si>
  <si>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</si>
  <si>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</si>
  <si>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</si>
  <si>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</si>
  <si>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</si>
  <si>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</si>
  <si>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</si>
  <si>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</si>
  <si>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</si>
  <si>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</si>
  <si>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</si>
  <si>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</si>
  <si>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</si>
  <si>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</si>
  <si>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</si>
  <si>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</si>
  <si>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</si>
  <si>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</si>
  <si>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</si>
  <si>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</si>
  <si>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</si>
  <si>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</si>
  <si>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</si>
  <si>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</si>
  <si>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</si>
  <si>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</si>
  <si>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</si>
  <si>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</si>
  <si>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</si>
  <si>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</si>
  <si>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</si>
  <si>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</si>
  <si>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</si>
  <si>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</si>
  <si>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</si>
  <si>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</si>
  <si>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</si>
  <si>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</si>
  <si>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</si>
  <si>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</si>
  <si>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WOOD AND P. V. C. WORK</t>
  </si>
  <si>
    <t>Providing and fixing ISI marked oxidised M.S. sliding door bolts with nuts and screws etc. complete :</t>
  </si>
  <si>
    <t>250x16 mm</t>
  </si>
  <si>
    <t>STEEL WORK</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</si>
  <si>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</si>
  <si>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</si>
  <si>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</si>
  <si>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</si>
  <si>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</si>
  <si>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FINISHING</t>
  </si>
  <si>
    <t>Painting with synthetic enamel paint of approved brand and manufacture to give an even shade :</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</si>
  <si>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</si>
  <si>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</si>
  <si>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</si>
  <si>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</si>
  <si>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</si>
  <si>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One or more coats on old work</t>
  </si>
  <si>
    <t>Making spike in MS Grill.</t>
  </si>
  <si>
    <t>Each</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</si>
  <si>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</si>
  <si>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</si>
  <si>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Tender Inviting Authority: Dean of Infrastructure and Planning, IIT Kanpur</t>
  </si>
  <si>
    <t>Name of Work: Various fencing &amp; grill works in residential area of IITK</t>
  </si>
  <si>
    <t>NIT No:  Civil/22/03/3023-1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</si>
</sst>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3">
    <xf numFmtId="0" fontId="0" fillId="0" borderId="0" xfId="0" applyAlignment="1">
      <alignment/>
    </xf>
    <xf numFmtId="0" fontId="6" fillId="0" borderId="0" xfId="59" applyNumberFormat="1" applyFont="1" applyFill="1" applyBorder="1" applyAlignment="1" applyProtection="1">
      <alignment horizontal="center" vertical="center"/>
      <protection/>
    </xf>
    <xf numFmtId="0" fontId="7" fillId="0" borderId="10" xfId="59" applyNumberFormat="1" applyFont="1" applyFill="1" applyBorder="1" applyAlignment="1" applyProtection="1">
      <alignment horizontal="left" vertical="top" wrapText="1"/>
      <protection/>
    </xf>
    <xf numFmtId="0" fontId="7" fillId="0" borderId="11" xfId="56" applyNumberFormat="1" applyFont="1" applyFill="1" applyBorder="1" applyAlignment="1">
      <alignment horizontal="center" vertical="top" wrapText="1"/>
      <protection/>
    </xf>
    <xf numFmtId="0" fontId="16" fillId="0" borderId="11" xfId="59" applyNumberFormat="1" applyFont="1" applyFill="1" applyBorder="1" applyAlignment="1" applyProtection="1">
      <alignment vertical="center" wrapText="1"/>
      <protection locked="0"/>
    </xf>
    <xf numFmtId="0" fontId="57" fillId="0" borderId="12" xfId="0" applyFont="1" applyFill="1" applyBorder="1" applyAlignment="1">
      <alignment horizontal="right" vertical="top"/>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3" xfId="56" applyNumberFormat="1" applyFont="1" applyFill="1" applyBorder="1" applyAlignment="1" applyProtection="1">
      <alignment horizontal="right" vertical="top"/>
      <protection locked="0"/>
    </xf>
    <xf numFmtId="2" fontId="4" fillId="0" borderId="13" xfId="59" applyNumberFormat="1" applyFont="1" applyFill="1" applyBorder="1" applyAlignment="1">
      <alignment horizontal="right" vertical="top"/>
      <protection/>
    </xf>
    <xf numFmtId="2" fontId="4" fillId="0" borderId="13" xfId="56" applyNumberFormat="1" applyFont="1" applyFill="1" applyBorder="1" applyAlignment="1">
      <alignment horizontal="right" vertical="top"/>
      <protection/>
    </xf>
    <xf numFmtId="2" fontId="7" fillId="33" borderId="13" xfId="56" applyNumberFormat="1" applyFont="1" applyFill="1" applyBorder="1" applyAlignment="1" applyProtection="1">
      <alignment horizontal="right" vertical="top"/>
      <protection locked="0"/>
    </xf>
    <xf numFmtId="2" fontId="7" fillId="0" borderId="14" xfId="56" applyNumberFormat="1" applyFont="1" applyFill="1" applyBorder="1" applyAlignment="1" applyProtection="1">
      <alignment horizontal="right" vertical="top"/>
      <protection locked="0"/>
    </xf>
    <xf numFmtId="2" fontId="19" fillId="0" borderId="15" xfId="59"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57" fillId="0" borderId="12" xfId="0" applyFont="1" applyFill="1" applyBorder="1" applyAlignment="1">
      <alignment horizontal="left" vertical="top"/>
    </xf>
    <xf numFmtId="0" fontId="57" fillId="0" borderId="12" xfId="0" applyFont="1" applyFill="1" applyBorder="1" applyAlignment="1">
      <alignment horizontal="justify" vertical="top" wrapText="1"/>
    </xf>
    <xf numFmtId="2" fontId="57" fillId="0" borderId="12" xfId="0" applyNumberFormat="1" applyFont="1" applyFill="1" applyBorder="1" applyAlignment="1">
      <alignment vertical="top"/>
    </xf>
    <xf numFmtId="2" fontId="57" fillId="0" borderId="12" xfId="0" applyNumberFormat="1" applyFont="1" applyFill="1" applyBorder="1" applyAlignment="1">
      <alignment horizontal="right" vertical="top"/>
    </xf>
    <xf numFmtId="2" fontId="57" fillId="0" borderId="12" xfId="0" applyNumberFormat="1" applyFont="1" applyFill="1" applyBorder="1" applyAlignment="1">
      <alignment horizontal="center" vertical="top" wrapText="1"/>
    </xf>
    <xf numFmtId="0" fontId="7" fillId="0" borderId="12" xfId="56" applyNumberFormat="1" applyFont="1" applyFill="1" applyBorder="1" applyAlignment="1" applyProtection="1">
      <alignment vertical="top"/>
      <protection/>
    </xf>
    <xf numFmtId="0" fontId="4" fillId="34" borderId="0" xfId="56" applyNumberFormat="1" applyFont="1" applyFill="1" applyBorder="1" applyAlignment="1">
      <alignment vertical="center"/>
      <protection/>
    </xf>
    <xf numFmtId="0" fontId="5" fillId="34" borderId="0" xfId="56" applyNumberFormat="1" applyFont="1" applyFill="1" applyBorder="1" applyAlignment="1" applyProtection="1">
      <alignment vertical="center"/>
      <protection locked="0"/>
    </xf>
    <xf numFmtId="0" fontId="5" fillId="34" borderId="0" xfId="56" applyNumberFormat="1" applyFont="1" applyFill="1" applyBorder="1" applyAlignment="1">
      <alignment vertical="center"/>
      <protection/>
    </xf>
    <xf numFmtId="0" fontId="6" fillId="34" borderId="0" xfId="59" applyNumberFormat="1" applyFont="1" applyFill="1" applyBorder="1" applyAlignment="1" applyProtection="1">
      <alignment horizontal="center" vertical="center"/>
      <protection/>
    </xf>
    <xf numFmtId="0" fontId="7" fillId="34" borderId="0" xfId="56" applyNumberFormat="1" applyFont="1" applyFill="1" applyBorder="1" applyAlignment="1">
      <alignment vertical="center"/>
      <protection/>
    </xf>
    <xf numFmtId="0" fontId="9" fillId="34" borderId="0" xfId="56" applyNumberFormat="1" applyFont="1" applyFill="1" applyBorder="1" applyAlignment="1">
      <alignment horizontal="left"/>
      <protection/>
    </xf>
    <xf numFmtId="0" fontId="10" fillId="34" borderId="0" xfId="56" applyNumberFormat="1" applyFont="1" applyFill="1" applyBorder="1" applyAlignment="1">
      <alignment horizontal="left"/>
      <protection/>
    </xf>
    <xf numFmtId="0" fontId="4" fillId="34" borderId="0" xfId="56" applyNumberFormat="1" applyFont="1" applyFill="1" applyAlignment="1" applyProtection="1">
      <alignment vertical="center"/>
      <protection locked="0"/>
    </xf>
    <xf numFmtId="0" fontId="5" fillId="34" borderId="0" xfId="56" applyNumberFormat="1" applyFont="1" applyFill="1" applyAlignment="1" applyProtection="1">
      <alignment vertical="center"/>
      <protection locked="0"/>
    </xf>
    <xf numFmtId="0" fontId="4" fillId="34" borderId="0" xfId="56" applyNumberFormat="1" applyFont="1" applyFill="1" applyAlignment="1">
      <alignment vertical="center"/>
      <protection/>
    </xf>
    <xf numFmtId="0" fontId="5" fillId="34" borderId="0" xfId="56" applyNumberFormat="1" applyFont="1" applyFill="1" applyAlignment="1">
      <alignment vertical="center"/>
      <protection/>
    </xf>
    <xf numFmtId="0" fontId="7" fillId="34" borderId="11" xfId="56" applyNumberFormat="1" applyFont="1" applyFill="1" applyBorder="1" applyAlignment="1">
      <alignment horizontal="center" vertical="top" wrapText="1"/>
      <protection/>
    </xf>
    <xf numFmtId="0" fontId="4" fillId="34" borderId="0" xfId="56" applyNumberFormat="1" applyFont="1" applyFill="1">
      <alignment/>
      <protection/>
    </xf>
    <xf numFmtId="0" fontId="5" fillId="34" borderId="0" xfId="56" applyNumberFormat="1" applyFont="1" applyFill="1">
      <alignment/>
      <protection/>
    </xf>
    <xf numFmtId="0" fontId="7" fillId="34" borderId="16"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4" borderId="16" xfId="56" applyNumberFormat="1" applyFont="1" applyFill="1" applyBorder="1" applyAlignment="1">
      <alignment horizontal="center" vertical="top" wrapText="1"/>
      <protection/>
    </xf>
    <xf numFmtId="0" fontId="7" fillId="34" borderId="13" xfId="56" applyNumberFormat="1" applyFont="1" applyFill="1" applyBorder="1" applyAlignment="1">
      <alignment horizontal="center" vertical="top" wrapText="1"/>
      <protection/>
    </xf>
    <xf numFmtId="0" fontId="7" fillId="34" borderId="17" xfId="56" applyNumberFormat="1" applyFont="1" applyFill="1" applyBorder="1" applyAlignment="1">
      <alignment horizontal="center" vertical="top" wrapText="1"/>
      <protection/>
    </xf>
    <xf numFmtId="0" fontId="7" fillId="34" borderId="12" xfId="56" applyNumberFormat="1" applyFont="1" applyFill="1" applyBorder="1" applyAlignment="1" applyProtection="1">
      <alignment vertical="top"/>
      <protection/>
    </xf>
    <xf numFmtId="0" fontId="4" fillId="34" borderId="0" xfId="56" applyNumberFormat="1" applyFont="1" applyFill="1" applyAlignment="1">
      <alignment vertical="top"/>
      <protection/>
    </xf>
    <xf numFmtId="0" fontId="5" fillId="34" borderId="0" xfId="56" applyNumberFormat="1" applyFont="1" applyFill="1" applyAlignment="1">
      <alignment vertical="top"/>
      <protection/>
    </xf>
    <xf numFmtId="2" fontId="7" fillId="34" borderId="13" xfId="56" applyNumberFormat="1" applyFont="1" applyFill="1" applyBorder="1" applyAlignment="1" applyProtection="1">
      <alignment horizontal="right" vertical="top"/>
      <protection locked="0"/>
    </xf>
    <xf numFmtId="2" fontId="7" fillId="34" borderId="13" xfId="56" applyNumberFormat="1" applyFont="1" applyFill="1" applyBorder="1" applyAlignment="1" applyProtection="1">
      <alignment horizontal="right" vertical="top" wrapText="1"/>
      <protection locked="0"/>
    </xf>
    <xf numFmtId="2" fontId="7" fillId="34" borderId="13" xfId="59" applyNumberFormat="1" applyFont="1" applyFill="1" applyBorder="1" applyAlignment="1">
      <alignment horizontal="right" vertical="top"/>
      <protection/>
    </xf>
    <xf numFmtId="2" fontId="7" fillId="34" borderId="18" xfId="58" applyNumberFormat="1" applyFont="1" applyFill="1" applyBorder="1" applyAlignment="1">
      <alignment horizontal="right" vertical="top"/>
      <protection/>
    </xf>
    <xf numFmtId="0" fontId="4" fillId="34" borderId="13" xfId="59" applyNumberFormat="1" applyFont="1" applyFill="1" applyBorder="1" applyAlignment="1">
      <alignment horizontal="justify" vertical="top" wrapText="1"/>
      <protection/>
    </xf>
    <xf numFmtId="0" fontId="4" fillId="34" borderId="0" xfId="56" applyNumberFormat="1" applyFont="1" applyFill="1" applyAlignment="1">
      <alignment vertical="top" wrapText="1"/>
      <protection/>
    </xf>
    <xf numFmtId="0" fontId="7" fillId="34" borderId="15" xfId="59" applyNumberFormat="1" applyFont="1" applyFill="1" applyBorder="1" applyAlignment="1">
      <alignment horizontal="left" vertical="top"/>
      <protection/>
    </xf>
    <xf numFmtId="0" fontId="7" fillId="34" borderId="19" xfId="59" applyNumberFormat="1" applyFont="1" applyFill="1" applyBorder="1" applyAlignment="1">
      <alignment horizontal="left" vertical="top"/>
      <protection/>
    </xf>
    <xf numFmtId="0" fontId="4" fillId="34" borderId="20" xfId="59" applyNumberFormat="1" applyFont="1" applyFill="1" applyBorder="1" applyAlignment="1">
      <alignment vertical="top"/>
      <protection/>
    </xf>
    <xf numFmtId="0" fontId="4" fillId="34" borderId="0" xfId="59" applyNumberFormat="1" applyFont="1" applyFill="1" applyBorder="1" applyAlignment="1">
      <alignment vertical="top"/>
      <protection/>
    </xf>
    <xf numFmtId="0" fontId="14" fillId="34" borderId="21" xfId="59" applyNumberFormat="1" applyFont="1" applyFill="1" applyBorder="1" applyAlignment="1">
      <alignment vertical="top"/>
      <protection/>
    </xf>
    <xf numFmtId="0" fontId="4" fillId="34" borderId="21" xfId="59" applyNumberFormat="1" applyFont="1" applyFill="1" applyBorder="1" applyAlignment="1">
      <alignment vertical="top"/>
      <protection/>
    </xf>
    <xf numFmtId="2" fontId="14" fillId="34" borderId="12" xfId="59" applyNumberFormat="1" applyFont="1" applyFill="1" applyBorder="1" applyAlignment="1">
      <alignment vertical="top"/>
      <protection/>
    </xf>
    <xf numFmtId="0" fontId="0" fillId="34" borderId="0" xfId="56" applyNumberFormat="1" applyFill="1">
      <alignment/>
      <protection/>
    </xf>
    <xf numFmtId="0" fontId="2" fillId="34" borderId="0" xfId="56" applyNumberFormat="1" applyFont="1" applyFill="1">
      <alignment/>
      <protection/>
    </xf>
    <xf numFmtId="0" fontId="7" fillId="34" borderId="10" xfId="59" applyNumberFormat="1" applyFont="1" applyFill="1" applyBorder="1" applyAlignment="1">
      <alignment horizontal="left" vertical="top"/>
      <protection/>
    </xf>
    <xf numFmtId="0" fontId="7" fillId="34" borderId="22" xfId="59" applyNumberFormat="1" applyFont="1" applyFill="1" applyBorder="1" applyAlignment="1">
      <alignment horizontal="left" vertical="top"/>
      <protection/>
    </xf>
    <xf numFmtId="0" fontId="15" fillId="34" borderId="16" xfId="56" applyNumberFormat="1" applyFont="1" applyFill="1" applyBorder="1" applyAlignment="1" applyProtection="1">
      <alignment vertical="top"/>
      <protection/>
    </xf>
    <xf numFmtId="0" fontId="15" fillId="34" borderId="11" xfId="59" applyNumberFormat="1" applyFont="1" applyFill="1" applyBorder="1" applyAlignment="1">
      <alignment vertical="top"/>
      <protection/>
    </xf>
    <xf numFmtId="0" fontId="4" fillId="34" borderId="11" xfId="56" applyNumberFormat="1" applyFont="1" applyFill="1" applyBorder="1" applyAlignment="1" applyProtection="1">
      <alignment vertical="top"/>
      <protection/>
    </xf>
    <xf numFmtId="0" fontId="12" fillId="34" borderId="11" xfId="59" applyNumberFormat="1" applyFont="1" applyFill="1" applyBorder="1" applyAlignment="1" applyProtection="1">
      <alignment vertical="center" wrapText="1"/>
      <protection locked="0"/>
    </xf>
    <xf numFmtId="0" fontId="12" fillId="34" borderId="11" xfId="66"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4" fillId="34" borderId="0" xfId="56" applyNumberFormat="1" applyFont="1" applyFill="1" applyAlignment="1" applyProtection="1">
      <alignment vertical="top"/>
      <protection/>
    </xf>
    <xf numFmtId="2" fontId="14" fillId="34" borderId="23" xfId="59" applyNumberFormat="1" applyFont="1" applyFill="1" applyBorder="1" applyAlignment="1">
      <alignment horizontal="right" vertical="top"/>
      <protection/>
    </xf>
    <xf numFmtId="0" fontId="4" fillId="34" borderId="15" xfId="59" applyNumberFormat="1" applyFont="1" applyFill="1" applyBorder="1" applyAlignment="1">
      <alignment vertical="top" wrapText="1"/>
      <protection/>
    </xf>
    <xf numFmtId="0" fontId="7" fillId="34" borderId="24" xfId="59" applyNumberFormat="1" applyFont="1" applyFill="1" applyBorder="1" applyAlignment="1">
      <alignment horizontal="left" vertical="top"/>
      <protection/>
    </xf>
    <xf numFmtId="0" fontId="1" fillId="34" borderId="0" xfId="59" applyNumberFormat="1" applyFill="1">
      <alignment/>
      <protection/>
    </xf>
    <xf numFmtId="0" fontId="14" fillId="34" borderId="24" xfId="59" applyNumberFormat="1" applyFont="1" applyFill="1" applyBorder="1" applyAlignment="1">
      <alignment horizontal="center" vertical="top" wrapText="1"/>
      <protection/>
    </xf>
    <xf numFmtId="0" fontId="3" fillId="34"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8" fillId="34"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0" fillId="34" borderId="21" xfId="56" applyNumberFormat="1" applyFont="1" applyFill="1" applyBorder="1" applyAlignment="1" applyProtection="1">
      <alignment horizontal="center" wrapText="1"/>
      <protection locked="0"/>
    </xf>
    <xf numFmtId="0" fontId="11" fillId="0" borderId="24" xfId="56" applyNumberFormat="1" applyFont="1" applyFill="1" applyBorder="1" applyAlignment="1">
      <alignment horizontal="center" vertical="center" wrapText="1"/>
      <protection/>
    </xf>
    <xf numFmtId="0" fontId="11" fillId="34" borderId="24" xfId="56" applyNumberFormat="1" applyFont="1" applyFill="1" applyBorder="1" applyAlignment="1">
      <alignment horizontal="center" vertical="center" wrapText="1"/>
      <protection/>
    </xf>
    <xf numFmtId="0" fontId="7" fillId="35" borderId="24" xfId="59" applyNumberFormat="1" applyFont="1" applyFill="1" applyBorder="1" applyAlignment="1" applyProtection="1">
      <alignment horizontal="left" vertical="top"/>
      <protection locked="0"/>
    </xf>
    <xf numFmtId="0" fontId="7" fillId="36" borderId="2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view="pageBreakPreview" zoomScaleNormal="85" zoomScaleSheetLayoutView="100" zoomScalePageLayoutView="0" workbookViewId="0" topLeftCell="A1">
      <selection activeCell="A6" sqref="A6:BC6"/>
    </sheetView>
  </sheetViews>
  <sheetFormatPr defaultColWidth="9.140625" defaultRowHeight="15"/>
  <cols>
    <col min="1" max="1" width="8.8515625" style="56" customWidth="1"/>
    <col min="2" max="2" width="44.57421875" style="56" customWidth="1"/>
    <col min="3" max="3" width="15.140625" style="56" hidden="1" customWidth="1"/>
    <col min="4" max="4" width="10.57421875" style="56" customWidth="1"/>
    <col min="5" max="5" width="9.28125" style="56" customWidth="1"/>
    <col min="6" max="6" width="11.421875" style="56" customWidth="1"/>
    <col min="7" max="13" width="0" style="56" hidden="1" customWidth="1"/>
    <col min="14" max="14" width="0" style="70" hidden="1" customWidth="1"/>
    <col min="15" max="52" width="0" style="56" hidden="1" customWidth="1"/>
    <col min="53" max="53" width="17.57421875" style="56" customWidth="1"/>
    <col min="54" max="54" width="1.28515625" style="56" hidden="1" customWidth="1"/>
    <col min="55" max="55" width="36.7109375" style="56" customWidth="1"/>
    <col min="56" max="238" width="9.140625" style="56" customWidth="1"/>
    <col min="239" max="243" width="9.140625" style="57" customWidth="1"/>
    <col min="244" max="16384" width="9.140625" style="56" customWidth="1"/>
  </cols>
  <sheetData>
    <row r="1" spans="1:243" s="21" customFormat="1" ht="30" customHeight="1">
      <c r="A1" s="72" t="str">
        <f>B2&amp;" BoQ"</f>
        <v>Percentage BoQ</v>
      </c>
      <c r="B1" s="72"/>
      <c r="C1" s="72"/>
      <c r="D1" s="72"/>
      <c r="E1" s="72"/>
      <c r="F1" s="72"/>
      <c r="G1" s="72"/>
      <c r="H1" s="72"/>
      <c r="I1" s="72"/>
      <c r="J1" s="72"/>
      <c r="K1" s="72"/>
      <c r="L1" s="72"/>
      <c r="O1" s="22"/>
      <c r="P1" s="22"/>
      <c r="Q1" s="23"/>
      <c r="IE1" s="23"/>
      <c r="IF1" s="23"/>
      <c r="IG1" s="23"/>
      <c r="IH1" s="23"/>
      <c r="II1" s="23"/>
    </row>
    <row r="2" spans="1:17" s="21" customFormat="1" ht="25.5" customHeight="1" hidden="1">
      <c r="A2" s="24" t="s">
        <v>0</v>
      </c>
      <c r="B2" s="24" t="s">
        <v>1</v>
      </c>
      <c r="C2" s="24" t="s">
        <v>2</v>
      </c>
      <c r="D2" s="1" t="s">
        <v>3</v>
      </c>
      <c r="E2" s="24" t="s">
        <v>4</v>
      </c>
      <c r="J2" s="25"/>
      <c r="K2" s="25"/>
      <c r="L2" s="25"/>
      <c r="O2" s="22"/>
      <c r="P2" s="22"/>
      <c r="Q2" s="23"/>
    </row>
    <row r="3" spans="1:243" s="21" customFormat="1" ht="30.75" customHeight="1" hidden="1">
      <c r="A3" s="21" t="s">
        <v>5</v>
      </c>
      <c r="C3" s="21" t="s">
        <v>6</v>
      </c>
      <c r="IE3" s="23"/>
      <c r="IF3" s="23"/>
      <c r="IG3" s="23"/>
      <c r="IH3" s="23"/>
      <c r="II3" s="23"/>
    </row>
    <row r="4" spans="1:243" s="26" customFormat="1" ht="30.75" customHeight="1">
      <c r="A4" s="73" t="s">
        <v>78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27"/>
      <c r="IF4" s="27"/>
      <c r="IG4" s="27"/>
      <c r="IH4" s="27"/>
      <c r="II4" s="27"/>
    </row>
    <row r="5" spans="1:243" s="26" customFormat="1" ht="46.5" customHeight="1">
      <c r="A5" s="73" t="s">
        <v>79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27"/>
      <c r="IF5" s="27"/>
      <c r="IG5" s="27"/>
      <c r="IH5" s="27"/>
      <c r="II5" s="27"/>
    </row>
    <row r="6" spans="1:243" s="26" customFormat="1" ht="30.75" customHeight="1">
      <c r="A6" s="73" t="s">
        <v>80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27"/>
      <c r="IF6" s="27"/>
      <c r="IG6" s="27"/>
      <c r="IH6" s="27"/>
      <c r="II6" s="27"/>
    </row>
    <row r="7" spans="1:243" s="26" customFormat="1" ht="29.25" customHeight="1" hidden="1">
      <c r="A7" s="75"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27"/>
      <c r="IF7" s="27"/>
      <c r="IG7" s="27"/>
      <c r="IH7" s="27"/>
      <c r="II7" s="27"/>
    </row>
    <row r="8" spans="1:243" s="28" customFormat="1" ht="72" customHeight="1">
      <c r="A8" s="2" t="s">
        <v>39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29"/>
      <c r="IF8" s="29"/>
      <c r="IG8" s="29"/>
      <c r="IH8" s="29"/>
      <c r="II8" s="29"/>
    </row>
    <row r="9" spans="1:243" s="30" customFormat="1" ht="61.5" customHeight="1">
      <c r="A9" s="77" t="s">
        <v>46</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31"/>
      <c r="IF9" s="31"/>
      <c r="IG9" s="31"/>
      <c r="IH9" s="31"/>
      <c r="II9" s="31"/>
    </row>
    <row r="10" spans="1:243" s="33" customFormat="1" ht="18.75" customHeight="1">
      <c r="A10" s="3" t="s">
        <v>8</v>
      </c>
      <c r="B10" s="32" t="s">
        <v>9</v>
      </c>
      <c r="C10" s="32" t="s">
        <v>9</v>
      </c>
      <c r="D10" s="32" t="s">
        <v>8</v>
      </c>
      <c r="E10" s="32" t="s">
        <v>47</v>
      </c>
      <c r="F10" s="32" t="s">
        <v>10</v>
      </c>
      <c r="G10" s="32" t="s">
        <v>10</v>
      </c>
      <c r="H10" s="32" t="s">
        <v>11</v>
      </c>
      <c r="I10" s="32" t="s">
        <v>9</v>
      </c>
      <c r="J10" s="32" t="s">
        <v>8</v>
      </c>
      <c r="K10" s="32" t="s">
        <v>12</v>
      </c>
      <c r="L10" s="32" t="s">
        <v>9</v>
      </c>
      <c r="M10" s="32" t="s">
        <v>8</v>
      </c>
      <c r="N10" s="32" t="s">
        <v>10</v>
      </c>
      <c r="O10" s="32" t="s">
        <v>10</v>
      </c>
      <c r="P10" s="32" t="s">
        <v>10</v>
      </c>
      <c r="Q10" s="32" t="s">
        <v>10</v>
      </c>
      <c r="R10" s="32" t="s">
        <v>11</v>
      </c>
      <c r="S10" s="32" t="s">
        <v>11</v>
      </c>
      <c r="T10" s="32" t="s">
        <v>10</v>
      </c>
      <c r="U10" s="32" t="s">
        <v>10</v>
      </c>
      <c r="V10" s="32" t="s">
        <v>10</v>
      </c>
      <c r="W10" s="32" t="s">
        <v>10</v>
      </c>
      <c r="X10" s="32" t="s">
        <v>11</v>
      </c>
      <c r="Y10" s="32" t="s">
        <v>11</v>
      </c>
      <c r="Z10" s="32" t="s">
        <v>10</v>
      </c>
      <c r="AA10" s="32" t="s">
        <v>10</v>
      </c>
      <c r="AB10" s="32" t="s">
        <v>10</v>
      </c>
      <c r="AC10" s="32" t="s">
        <v>10</v>
      </c>
      <c r="AD10" s="32" t="s">
        <v>11</v>
      </c>
      <c r="AE10" s="32" t="s">
        <v>11</v>
      </c>
      <c r="AF10" s="32" t="s">
        <v>10</v>
      </c>
      <c r="AG10" s="32" t="s">
        <v>10</v>
      </c>
      <c r="AH10" s="32" t="s">
        <v>10</v>
      </c>
      <c r="AI10" s="32" t="s">
        <v>10</v>
      </c>
      <c r="AJ10" s="32" t="s">
        <v>11</v>
      </c>
      <c r="AK10" s="32" t="s">
        <v>11</v>
      </c>
      <c r="AL10" s="32" t="s">
        <v>10</v>
      </c>
      <c r="AM10" s="32" t="s">
        <v>10</v>
      </c>
      <c r="AN10" s="32" t="s">
        <v>10</v>
      </c>
      <c r="AO10" s="32" t="s">
        <v>10</v>
      </c>
      <c r="AP10" s="32" t="s">
        <v>11</v>
      </c>
      <c r="AQ10" s="32" t="s">
        <v>11</v>
      </c>
      <c r="AR10" s="32" t="s">
        <v>10</v>
      </c>
      <c r="AS10" s="32" t="s">
        <v>10</v>
      </c>
      <c r="AT10" s="32" t="s">
        <v>8</v>
      </c>
      <c r="AU10" s="32" t="s">
        <v>8</v>
      </c>
      <c r="AV10" s="32" t="s">
        <v>11</v>
      </c>
      <c r="AW10" s="32" t="s">
        <v>11</v>
      </c>
      <c r="AX10" s="32" t="s">
        <v>8</v>
      </c>
      <c r="AY10" s="32" t="s">
        <v>8</v>
      </c>
      <c r="AZ10" s="32" t="s">
        <v>13</v>
      </c>
      <c r="BA10" s="32" t="s">
        <v>8</v>
      </c>
      <c r="BB10" s="32" t="s">
        <v>8</v>
      </c>
      <c r="BC10" s="32" t="s">
        <v>9</v>
      </c>
      <c r="IE10" s="34"/>
      <c r="IF10" s="34"/>
      <c r="IG10" s="34"/>
      <c r="IH10" s="34"/>
      <c r="II10" s="34"/>
    </row>
    <row r="11" spans="1:243" s="33" customFormat="1" ht="57" customHeight="1">
      <c r="A11" s="3" t="s">
        <v>14</v>
      </c>
      <c r="B11" s="32" t="s">
        <v>15</v>
      </c>
      <c r="C11" s="32" t="s">
        <v>16</v>
      </c>
      <c r="D11" s="32" t="s">
        <v>17</v>
      </c>
      <c r="E11" s="32" t="s">
        <v>18</v>
      </c>
      <c r="F11" s="32" t="s">
        <v>41</v>
      </c>
      <c r="G11" s="32"/>
      <c r="H11" s="32"/>
      <c r="I11" s="32" t="s">
        <v>19</v>
      </c>
      <c r="J11" s="32" t="s">
        <v>20</v>
      </c>
      <c r="K11" s="32" t="s">
        <v>21</v>
      </c>
      <c r="L11" s="32" t="s">
        <v>22</v>
      </c>
      <c r="M11" s="35" t="s">
        <v>23</v>
      </c>
      <c r="N11" s="32" t="s">
        <v>24</v>
      </c>
      <c r="O11" s="32" t="s">
        <v>25</v>
      </c>
      <c r="P11" s="32" t="s">
        <v>26</v>
      </c>
      <c r="Q11" s="32" t="s">
        <v>27</v>
      </c>
      <c r="R11" s="32"/>
      <c r="S11" s="32"/>
      <c r="T11" s="32" t="s">
        <v>28</v>
      </c>
      <c r="U11" s="32" t="s">
        <v>29</v>
      </c>
      <c r="V11" s="32" t="s">
        <v>30</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6" t="s">
        <v>40</v>
      </c>
      <c r="BB11" s="36" t="s">
        <v>31</v>
      </c>
      <c r="BC11" s="36" t="s">
        <v>32</v>
      </c>
      <c r="IE11" s="34"/>
      <c r="IF11" s="34"/>
      <c r="IG11" s="34"/>
      <c r="IH11" s="34"/>
      <c r="II11" s="34"/>
    </row>
    <row r="12" spans="1:243" s="33" customFormat="1" ht="15">
      <c r="A12" s="3">
        <v>1</v>
      </c>
      <c r="B12" s="32">
        <v>2</v>
      </c>
      <c r="C12" s="37">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7</v>
      </c>
      <c r="BB12" s="39">
        <v>54</v>
      </c>
      <c r="BC12" s="32">
        <v>8</v>
      </c>
      <c r="IE12" s="34"/>
      <c r="IF12" s="34"/>
      <c r="IG12" s="34"/>
      <c r="IH12" s="34"/>
      <c r="II12" s="34"/>
    </row>
    <row r="13" spans="1:243" s="41" customFormat="1" ht="24.75" customHeight="1">
      <c r="A13" s="15">
        <v>1</v>
      </c>
      <c r="B13" s="16" t="s">
        <v>50</v>
      </c>
      <c r="C13" s="5"/>
      <c r="D13" s="20"/>
      <c r="E13" s="20"/>
      <c r="F13" s="20"/>
      <c r="G13" s="20"/>
      <c r="H13" s="20"/>
      <c r="I13" s="20"/>
      <c r="J13" s="20"/>
      <c r="K13" s="20"/>
      <c r="L13" s="20"/>
      <c r="M13" s="2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IA13" s="41">
        <v>1</v>
      </c>
      <c r="IB13" s="41" t="s">
        <v>50</v>
      </c>
      <c r="IE13" s="42"/>
      <c r="IF13" s="42"/>
      <c r="IG13" s="42"/>
      <c r="IH13" s="42"/>
      <c r="II13" s="42"/>
    </row>
    <row r="14" spans="1:243" s="41" customFormat="1" ht="80.25" customHeight="1">
      <c r="A14" s="15">
        <v>2</v>
      </c>
      <c r="B14" s="16" t="s">
        <v>51</v>
      </c>
      <c r="C14" s="5"/>
      <c r="D14" s="20"/>
      <c r="E14" s="20"/>
      <c r="F14" s="20"/>
      <c r="G14" s="20"/>
      <c r="H14" s="20"/>
      <c r="I14" s="20"/>
      <c r="J14" s="20"/>
      <c r="K14" s="20"/>
      <c r="L14" s="20"/>
      <c r="M14" s="2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IA14" s="41">
        <v>2</v>
      </c>
      <c r="IB14" s="41" t="s">
        <v>51</v>
      </c>
      <c r="IE14" s="42"/>
      <c r="IF14" s="42"/>
      <c r="IG14" s="42"/>
      <c r="IH14" s="42"/>
      <c r="II14" s="42"/>
    </row>
    <row r="15" spans="1:243" s="41" customFormat="1" ht="28.5">
      <c r="A15" s="15">
        <v>3</v>
      </c>
      <c r="B15" s="16" t="s">
        <v>52</v>
      </c>
      <c r="C15" s="5"/>
      <c r="D15" s="18">
        <v>50</v>
      </c>
      <c r="E15" s="19" t="s">
        <v>42</v>
      </c>
      <c r="F15" s="17">
        <v>93.82</v>
      </c>
      <c r="G15" s="12"/>
      <c r="H15" s="8"/>
      <c r="I15" s="9" t="s">
        <v>33</v>
      </c>
      <c r="J15" s="10">
        <f>IF(I15="Less(-)",-1,1)</f>
        <v>1</v>
      </c>
      <c r="K15" s="8" t="s">
        <v>34</v>
      </c>
      <c r="L15" s="8" t="s">
        <v>4</v>
      </c>
      <c r="M15" s="11"/>
      <c r="N15" s="43"/>
      <c r="O15" s="43"/>
      <c r="P15" s="44"/>
      <c r="Q15" s="43"/>
      <c r="R15" s="43"/>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4691</v>
      </c>
      <c r="BB15" s="46">
        <f>BA15+SUM(N15:AZ15)</f>
        <v>4691</v>
      </c>
      <c r="BC15" s="47" t="str">
        <f>SpellNumber(L15,BB15)</f>
        <v>INR  Four Thousand Six Hundred &amp; Ninety One  Only</v>
      </c>
      <c r="IA15" s="41">
        <v>3</v>
      </c>
      <c r="IB15" s="41" t="s">
        <v>52</v>
      </c>
      <c r="ID15" s="41">
        <v>50</v>
      </c>
      <c r="IE15" s="42" t="s">
        <v>42</v>
      </c>
      <c r="IF15" s="42"/>
      <c r="IG15" s="42"/>
      <c r="IH15" s="42"/>
      <c r="II15" s="42"/>
    </row>
    <row r="16" spans="1:243" s="41" customFormat="1" ht="157.5">
      <c r="A16" s="15">
        <v>4</v>
      </c>
      <c r="B16" s="16" t="s">
        <v>53</v>
      </c>
      <c r="C16" s="5"/>
      <c r="D16" s="20"/>
      <c r="E16" s="20"/>
      <c r="F16" s="20"/>
      <c r="G16" s="20"/>
      <c r="H16" s="20"/>
      <c r="I16" s="20"/>
      <c r="J16" s="20"/>
      <c r="K16" s="20"/>
      <c r="L16" s="20"/>
      <c r="M16" s="2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IA16" s="41">
        <v>4</v>
      </c>
      <c r="IB16" s="41" t="s">
        <v>53</v>
      </c>
      <c r="IE16" s="42"/>
      <c r="IF16" s="42"/>
      <c r="IG16" s="42"/>
      <c r="IH16" s="42"/>
      <c r="II16" s="42"/>
    </row>
    <row r="17" spans="1:243" s="41" customFormat="1" ht="42.75">
      <c r="A17" s="15">
        <v>5</v>
      </c>
      <c r="B17" s="16" t="s">
        <v>52</v>
      </c>
      <c r="C17" s="5"/>
      <c r="D17" s="18">
        <v>50</v>
      </c>
      <c r="E17" s="19" t="s">
        <v>45</v>
      </c>
      <c r="F17" s="17">
        <v>78.83</v>
      </c>
      <c r="G17" s="12"/>
      <c r="H17" s="8"/>
      <c r="I17" s="9" t="s">
        <v>33</v>
      </c>
      <c r="J17" s="10">
        <f>IF(I17="Less(-)",-1,1)</f>
        <v>1</v>
      </c>
      <c r="K17" s="8" t="s">
        <v>34</v>
      </c>
      <c r="L17" s="8" t="s">
        <v>4</v>
      </c>
      <c r="M17" s="11"/>
      <c r="N17" s="43"/>
      <c r="O17" s="43"/>
      <c r="P17" s="44"/>
      <c r="Q17" s="43"/>
      <c r="R17" s="4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3941.5</v>
      </c>
      <c r="BB17" s="46">
        <f>BA17+SUM(N17:AZ17)</f>
        <v>3941.5</v>
      </c>
      <c r="BC17" s="47" t="str">
        <f>SpellNumber(L17,BB17)</f>
        <v>INR  Three Thousand Nine Hundred &amp; Forty One  and Paise Fifty Only</v>
      </c>
      <c r="IA17" s="41">
        <v>5</v>
      </c>
      <c r="IB17" s="41" t="s">
        <v>52</v>
      </c>
      <c r="ID17" s="41">
        <v>50</v>
      </c>
      <c r="IE17" s="42" t="s">
        <v>45</v>
      </c>
      <c r="IF17" s="42"/>
      <c r="IG17" s="42"/>
      <c r="IH17" s="42"/>
      <c r="II17" s="42"/>
    </row>
    <row r="18" spans="1:243" s="41" customFormat="1" ht="21" customHeight="1">
      <c r="A18" s="15">
        <v>6</v>
      </c>
      <c r="B18" s="16" t="s">
        <v>54</v>
      </c>
      <c r="C18" s="5"/>
      <c r="D18" s="20"/>
      <c r="E18" s="20"/>
      <c r="F18" s="20"/>
      <c r="G18" s="20"/>
      <c r="H18" s="20"/>
      <c r="I18" s="20"/>
      <c r="J18" s="20"/>
      <c r="K18" s="20"/>
      <c r="L18" s="20"/>
      <c r="M18" s="2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IA18" s="41">
        <v>6</v>
      </c>
      <c r="IB18" s="41" t="s">
        <v>54</v>
      </c>
      <c r="IE18" s="42"/>
      <c r="IF18" s="42"/>
      <c r="IG18" s="42"/>
      <c r="IH18" s="42"/>
      <c r="II18" s="42"/>
    </row>
    <row r="19" spans="1:243" s="41" customFormat="1" ht="78.75">
      <c r="A19" s="15">
        <v>7</v>
      </c>
      <c r="B19" s="16" t="s">
        <v>55</v>
      </c>
      <c r="C19" s="5"/>
      <c r="D19" s="20"/>
      <c r="E19" s="20"/>
      <c r="F19" s="20"/>
      <c r="G19" s="20"/>
      <c r="H19" s="20"/>
      <c r="I19" s="20"/>
      <c r="J19" s="20"/>
      <c r="K19" s="20"/>
      <c r="L19" s="20"/>
      <c r="M19" s="2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IA19" s="41">
        <v>7</v>
      </c>
      <c r="IB19" s="41" t="s">
        <v>55</v>
      </c>
      <c r="IE19" s="42"/>
      <c r="IF19" s="42"/>
      <c r="IG19" s="42"/>
      <c r="IH19" s="42"/>
      <c r="II19" s="42"/>
    </row>
    <row r="20" spans="1:243" s="41" customFormat="1" ht="33" customHeight="1">
      <c r="A20" s="15">
        <v>8</v>
      </c>
      <c r="B20" s="16" t="s">
        <v>56</v>
      </c>
      <c r="C20" s="5"/>
      <c r="D20" s="18">
        <v>3.6</v>
      </c>
      <c r="E20" s="19" t="s">
        <v>44</v>
      </c>
      <c r="F20" s="17">
        <v>6457.83</v>
      </c>
      <c r="G20" s="12"/>
      <c r="H20" s="8"/>
      <c r="I20" s="9" t="s">
        <v>33</v>
      </c>
      <c r="J20" s="10">
        <f>IF(I20="Less(-)",-1,1)</f>
        <v>1</v>
      </c>
      <c r="K20" s="8" t="s">
        <v>34</v>
      </c>
      <c r="L20" s="8" t="s">
        <v>4</v>
      </c>
      <c r="M20" s="11"/>
      <c r="N20" s="43"/>
      <c r="O20" s="43"/>
      <c r="P20" s="44"/>
      <c r="Q20" s="43"/>
      <c r="R20" s="4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total_amount_ba($B$2,$D$2,D20,F20,J20,K20,M20)</f>
        <v>23248.19</v>
      </c>
      <c r="BB20" s="46">
        <f>BA20+SUM(N20:AZ20)</f>
        <v>23248.19</v>
      </c>
      <c r="BC20" s="47" t="str">
        <f>SpellNumber(L20,BB20)</f>
        <v>INR  Twenty Three Thousand Two Hundred &amp; Forty Eight  and Paise Nineteen Only</v>
      </c>
      <c r="IA20" s="41">
        <v>8</v>
      </c>
      <c r="IB20" s="41" t="s">
        <v>56</v>
      </c>
      <c r="ID20" s="41">
        <v>3.6</v>
      </c>
      <c r="IE20" s="42" t="s">
        <v>44</v>
      </c>
      <c r="IF20" s="42"/>
      <c r="IG20" s="42"/>
      <c r="IH20" s="42"/>
      <c r="II20" s="42"/>
    </row>
    <row r="21" spans="1:243" s="41" customFormat="1" ht="18" customHeight="1">
      <c r="A21" s="15">
        <v>9</v>
      </c>
      <c r="B21" s="16" t="s">
        <v>57</v>
      </c>
      <c r="C21" s="5"/>
      <c r="D21" s="20"/>
      <c r="E21" s="20"/>
      <c r="F21" s="20"/>
      <c r="G21" s="20"/>
      <c r="H21" s="20"/>
      <c r="I21" s="20"/>
      <c r="J21" s="20"/>
      <c r="K21" s="20"/>
      <c r="L21" s="20"/>
      <c r="M21" s="2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IA21" s="41">
        <v>9</v>
      </c>
      <c r="IB21" s="41" t="s">
        <v>57</v>
      </c>
      <c r="IE21" s="42"/>
      <c r="IF21" s="42"/>
      <c r="IG21" s="42"/>
      <c r="IH21" s="42"/>
      <c r="II21" s="42"/>
    </row>
    <row r="22" spans="1:243" s="41" customFormat="1" ht="30.75" customHeight="1">
      <c r="A22" s="15">
        <v>10</v>
      </c>
      <c r="B22" s="16" t="s">
        <v>58</v>
      </c>
      <c r="C22" s="5"/>
      <c r="D22" s="20"/>
      <c r="E22" s="20"/>
      <c r="F22" s="20"/>
      <c r="G22" s="20"/>
      <c r="H22" s="20"/>
      <c r="I22" s="20"/>
      <c r="J22" s="20"/>
      <c r="K22" s="20"/>
      <c r="L22" s="20"/>
      <c r="M22" s="2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IA22" s="41">
        <v>10</v>
      </c>
      <c r="IB22" s="41" t="s">
        <v>58</v>
      </c>
      <c r="IE22" s="42"/>
      <c r="IF22" s="42"/>
      <c r="IG22" s="42"/>
      <c r="IH22" s="42"/>
      <c r="II22" s="42"/>
    </row>
    <row r="23" spans="1:243" s="41" customFormat="1" ht="34.5" customHeight="1">
      <c r="A23" s="15">
        <v>11</v>
      </c>
      <c r="B23" s="16" t="s">
        <v>59</v>
      </c>
      <c r="C23" s="5"/>
      <c r="D23" s="18">
        <v>1</v>
      </c>
      <c r="E23" s="19" t="s">
        <v>45</v>
      </c>
      <c r="F23" s="17">
        <v>145.46</v>
      </c>
      <c r="G23" s="12"/>
      <c r="H23" s="8"/>
      <c r="I23" s="9" t="s">
        <v>33</v>
      </c>
      <c r="J23" s="10">
        <f>IF(I23="Less(-)",-1,1)</f>
        <v>1</v>
      </c>
      <c r="K23" s="8" t="s">
        <v>34</v>
      </c>
      <c r="L23" s="8" t="s">
        <v>4</v>
      </c>
      <c r="M23" s="11"/>
      <c r="N23" s="43"/>
      <c r="O23" s="43"/>
      <c r="P23" s="44"/>
      <c r="Q23" s="43"/>
      <c r="R23" s="4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145.46</v>
      </c>
      <c r="BB23" s="46">
        <f>BA23+SUM(N23:AZ23)</f>
        <v>145.46</v>
      </c>
      <c r="BC23" s="47" t="str">
        <f>SpellNumber(L23,BB23)</f>
        <v>INR  One Hundred &amp; Forty Five  and Paise Forty Six Only</v>
      </c>
      <c r="IA23" s="41">
        <v>11</v>
      </c>
      <c r="IB23" s="41" t="s">
        <v>59</v>
      </c>
      <c r="ID23" s="41">
        <v>1</v>
      </c>
      <c r="IE23" s="42" t="s">
        <v>45</v>
      </c>
      <c r="IF23" s="42"/>
      <c r="IG23" s="42"/>
      <c r="IH23" s="42"/>
      <c r="II23" s="42"/>
    </row>
    <row r="24" spans="1:243" s="41" customFormat="1" ht="18" customHeight="1">
      <c r="A24" s="15">
        <v>12</v>
      </c>
      <c r="B24" s="16" t="s">
        <v>60</v>
      </c>
      <c r="C24" s="5"/>
      <c r="D24" s="20"/>
      <c r="E24" s="20"/>
      <c r="F24" s="20"/>
      <c r="G24" s="20"/>
      <c r="H24" s="20"/>
      <c r="I24" s="20"/>
      <c r="J24" s="20"/>
      <c r="K24" s="20"/>
      <c r="L24" s="20"/>
      <c r="M24" s="2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IA24" s="41">
        <v>12</v>
      </c>
      <c r="IB24" s="41" t="s">
        <v>60</v>
      </c>
      <c r="IE24" s="42"/>
      <c r="IF24" s="42"/>
      <c r="IG24" s="42"/>
      <c r="IH24" s="42"/>
      <c r="II24" s="42"/>
    </row>
    <row r="25" spans="1:243" s="41" customFormat="1" ht="94.5">
      <c r="A25" s="15">
        <v>13</v>
      </c>
      <c r="B25" s="16" t="s">
        <v>61</v>
      </c>
      <c r="C25" s="5"/>
      <c r="D25" s="18">
        <v>1000</v>
      </c>
      <c r="E25" s="19" t="s">
        <v>49</v>
      </c>
      <c r="F25" s="17">
        <v>68.57</v>
      </c>
      <c r="G25" s="12"/>
      <c r="H25" s="8"/>
      <c r="I25" s="9" t="s">
        <v>33</v>
      </c>
      <c r="J25" s="10">
        <f>IF(I25="Less(-)",-1,1)</f>
        <v>1</v>
      </c>
      <c r="K25" s="8" t="s">
        <v>34</v>
      </c>
      <c r="L25" s="8" t="s">
        <v>4</v>
      </c>
      <c r="M25" s="11"/>
      <c r="N25" s="43"/>
      <c r="O25" s="43"/>
      <c r="P25" s="44"/>
      <c r="Q25" s="43"/>
      <c r="R25" s="43"/>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68570</v>
      </c>
      <c r="BB25" s="46">
        <f>BA25+SUM(N25:AZ25)</f>
        <v>68570</v>
      </c>
      <c r="BC25" s="47" t="str">
        <f>SpellNumber(L25,BB25)</f>
        <v>INR  Sixty Eight Thousand Five Hundred &amp; Seventy  Only</v>
      </c>
      <c r="IA25" s="41">
        <v>13</v>
      </c>
      <c r="IB25" s="41" t="s">
        <v>61</v>
      </c>
      <c r="ID25" s="41">
        <v>1000</v>
      </c>
      <c r="IE25" s="42" t="s">
        <v>49</v>
      </c>
      <c r="IF25" s="42"/>
      <c r="IG25" s="42"/>
      <c r="IH25" s="42"/>
      <c r="II25" s="42"/>
    </row>
    <row r="26" spans="1:243" s="41" customFormat="1" ht="126">
      <c r="A26" s="15">
        <v>14</v>
      </c>
      <c r="B26" s="16" t="s">
        <v>62</v>
      </c>
      <c r="C26" s="5"/>
      <c r="D26" s="20"/>
      <c r="E26" s="20"/>
      <c r="F26" s="20"/>
      <c r="G26" s="20"/>
      <c r="H26" s="20"/>
      <c r="I26" s="20"/>
      <c r="J26" s="20"/>
      <c r="K26" s="20"/>
      <c r="L26" s="20"/>
      <c r="M26" s="2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IA26" s="41">
        <v>14</v>
      </c>
      <c r="IB26" s="41" t="s">
        <v>62</v>
      </c>
      <c r="IE26" s="42"/>
      <c r="IF26" s="42"/>
      <c r="IG26" s="42"/>
      <c r="IH26" s="42"/>
      <c r="II26" s="42"/>
    </row>
    <row r="27" spans="1:243" s="41" customFormat="1" ht="31.5" customHeight="1">
      <c r="A27" s="15">
        <v>15</v>
      </c>
      <c r="B27" s="16" t="s">
        <v>63</v>
      </c>
      <c r="C27" s="5"/>
      <c r="D27" s="18">
        <v>2000</v>
      </c>
      <c r="E27" s="19" t="s">
        <v>49</v>
      </c>
      <c r="F27" s="17">
        <v>135.82</v>
      </c>
      <c r="G27" s="12"/>
      <c r="H27" s="8"/>
      <c r="I27" s="9" t="s">
        <v>33</v>
      </c>
      <c r="J27" s="10">
        <f>IF(I27="Less(-)",-1,1)</f>
        <v>1</v>
      </c>
      <c r="K27" s="8" t="s">
        <v>34</v>
      </c>
      <c r="L27" s="8" t="s">
        <v>4</v>
      </c>
      <c r="M27" s="11"/>
      <c r="N27" s="43"/>
      <c r="O27" s="43"/>
      <c r="P27" s="44"/>
      <c r="Q27" s="43"/>
      <c r="R27" s="43"/>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total_amount_ba($B$2,$D$2,D27,F27,J27,K27,M27)</f>
        <v>271640</v>
      </c>
      <c r="BB27" s="46">
        <f>BA27+SUM(N27:AZ27)</f>
        <v>271640</v>
      </c>
      <c r="BC27" s="47" t="str">
        <f>SpellNumber(L27,BB27)</f>
        <v>INR  Two Lakh Seventy One Thousand Six Hundred &amp; Forty  Only</v>
      </c>
      <c r="IA27" s="41">
        <v>15</v>
      </c>
      <c r="IB27" s="41" t="s">
        <v>63</v>
      </c>
      <c r="ID27" s="41">
        <v>2000</v>
      </c>
      <c r="IE27" s="42" t="s">
        <v>49</v>
      </c>
      <c r="IF27" s="42"/>
      <c r="IG27" s="42"/>
      <c r="IH27" s="42"/>
      <c r="II27" s="42"/>
    </row>
    <row r="28" spans="1:243" s="41" customFormat="1" ht="157.5">
      <c r="A28" s="15">
        <v>16</v>
      </c>
      <c r="B28" s="16" t="s">
        <v>64</v>
      </c>
      <c r="C28" s="5"/>
      <c r="D28" s="20"/>
      <c r="E28" s="20"/>
      <c r="F28" s="20"/>
      <c r="G28" s="20"/>
      <c r="H28" s="20"/>
      <c r="I28" s="20"/>
      <c r="J28" s="20"/>
      <c r="K28" s="20"/>
      <c r="L28" s="20"/>
      <c r="M28" s="2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IA28" s="41">
        <v>16</v>
      </c>
      <c r="IB28" s="41" t="s">
        <v>64</v>
      </c>
      <c r="IE28" s="42"/>
      <c r="IF28" s="42"/>
      <c r="IG28" s="42"/>
      <c r="IH28" s="42"/>
      <c r="II28" s="42"/>
    </row>
    <row r="29" spans="1:243" s="41" customFormat="1" ht="31.5" customHeight="1">
      <c r="A29" s="15">
        <v>17</v>
      </c>
      <c r="B29" s="16" t="s">
        <v>65</v>
      </c>
      <c r="C29" s="5"/>
      <c r="D29" s="18">
        <v>200</v>
      </c>
      <c r="E29" s="19" t="s">
        <v>45</v>
      </c>
      <c r="F29" s="17">
        <v>126.79</v>
      </c>
      <c r="G29" s="12"/>
      <c r="H29" s="8"/>
      <c r="I29" s="9" t="s">
        <v>33</v>
      </c>
      <c r="J29" s="10">
        <f>IF(I29="Less(-)",-1,1)</f>
        <v>1</v>
      </c>
      <c r="K29" s="8" t="s">
        <v>34</v>
      </c>
      <c r="L29" s="8" t="s">
        <v>4</v>
      </c>
      <c r="M29" s="11"/>
      <c r="N29" s="43"/>
      <c r="O29" s="43"/>
      <c r="P29" s="44"/>
      <c r="Q29" s="43"/>
      <c r="R29" s="43"/>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25358</v>
      </c>
      <c r="BB29" s="46">
        <f>BA29+SUM(N29:AZ29)</f>
        <v>25358</v>
      </c>
      <c r="BC29" s="47" t="str">
        <f>SpellNumber(L29,BB29)</f>
        <v>INR  Twenty Five Thousand Three Hundred &amp; Fifty Eight  Only</v>
      </c>
      <c r="IA29" s="41">
        <v>17</v>
      </c>
      <c r="IB29" s="41" t="s">
        <v>65</v>
      </c>
      <c r="ID29" s="41">
        <v>200</v>
      </c>
      <c r="IE29" s="42" t="s">
        <v>45</v>
      </c>
      <c r="IF29" s="42"/>
      <c r="IG29" s="42"/>
      <c r="IH29" s="42"/>
      <c r="II29" s="42"/>
    </row>
    <row r="30" spans="1:243" s="41" customFormat="1" ht="31.5" customHeight="1">
      <c r="A30" s="15">
        <v>18</v>
      </c>
      <c r="B30" s="16" t="s">
        <v>76</v>
      </c>
      <c r="C30" s="5"/>
      <c r="D30" s="20"/>
      <c r="E30" s="20"/>
      <c r="F30" s="20"/>
      <c r="G30" s="20"/>
      <c r="H30" s="20"/>
      <c r="I30" s="20"/>
      <c r="J30" s="20"/>
      <c r="K30" s="20"/>
      <c r="L30" s="20"/>
      <c r="M30" s="2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IA30" s="41">
        <v>18</v>
      </c>
      <c r="IB30" s="41" t="s">
        <v>76</v>
      </c>
      <c r="IE30" s="42"/>
      <c r="IF30" s="42"/>
      <c r="IG30" s="42"/>
      <c r="IH30" s="42"/>
      <c r="II30" s="42"/>
    </row>
    <row r="31" spans="1:243" s="41" customFormat="1" ht="31.5" customHeight="1">
      <c r="A31" s="15">
        <v>19</v>
      </c>
      <c r="B31" s="16" t="s">
        <v>77</v>
      </c>
      <c r="C31" s="5">
        <v>2058</v>
      </c>
      <c r="D31" s="18">
        <v>3708</v>
      </c>
      <c r="E31" s="19" t="s">
        <v>49</v>
      </c>
      <c r="F31" s="17">
        <v>124.77</v>
      </c>
      <c r="G31" s="12"/>
      <c r="H31" s="8"/>
      <c r="I31" s="9" t="s">
        <v>33</v>
      </c>
      <c r="J31" s="10">
        <f>IF(I31="Less(-)",-1,1)</f>
        <v>1</v>
      </c>
      <c r="K31" s="8" t="s">
        <v>34</v>
      </c>
      <c r="L31" s="8" t="s">
        <v>4</v>
      </c>
      <c r="M31" s="11"/>
      <c r="N31" s="43"/>
      <c r="O31" s="43"/>
      <c r="P31" s="44"/>
      <c r="Q31" s="43"/>
      <c r="R31" s="43"/>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462647.16</v>
      </c>
      <c r="BB31" s="46">
        <f>BA31+SUM(N31:AZ31)</f>
        <v>462647.16</v>
      </c>
      <c r="BC31" s="47" t="str">
        <f>SpellNumber(L31,BB31)</f>
        <v>INR  Four Lakh Sixty Two Thousand Six Hundred &amp; Forty Seven  and Paise Sixteen Only</v>
      </c>
      <c r="IA31" s="41">
        <v>19</v>
      </c>
      <c r="IB31" s="41" t="s">
        <v>77</v>
      </c>
      <c r="IC31" s="41">
        <v>2058</v>
      </c>
      <c r="ID31" s="41">
        <v>3708</v>
      </c>
      <c r="IE31" s="42" t="s">
        <v>49</v>
      </c>
      <c r="IF31" s="42"/>
      <c r="IG31" s="42"/>
      <c r="IH31" s="42"/>
      <c r="II31" s="42"/>
    </row>
    <row r="32" spans="1:243" s="41" customFormat="1" ht="31.5" customHeight="1">
      <c r="A32" s="15">
        <v>20</v>
      </c>
      <c r="B32" s="16" t="s">
        <v>66</v>
      </c>
      <c r="C32" s="5"/>
      <c r="D32" s="20"/>
      <c r="E32" s="20"/>
      <c r="F32" s="20"/>
      <c r="G32" s="20"/>
      <c r="H32" s="20"/>
      <c r="I32" s="20"/>
      <c r="J32" s="20"/>
      <c r="K32" s="20"/>
      <c r="L32" s="20"/>
      <c r="M32" s="2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IA32" s="41">
        <v>20</v>
      </c>
      <c r="IB32" s="41" t="s">
        <v>66</v>
      </c>
      <c r="IE32" s="42"/>
      <c r="IF32" s="42"/>
      <c r="IG32" s="42"/>
      <c r="IH32" s="42"/>
      <c r="II32" s="42"/>
    </row>
    <row r="33" spans="1:243" s="41" customFormat="1" ht="31.5" customHeight="1">
      <c r="A33" s="15">
        <v>21</v>
      </c>
      <c r="B33" s="16" t="s">
        <v>67</v>
      </c>
      <c r="C33" s="5"/>
      <c r="D33" s="20"/>
      <c r="E33" s="20"/>
      <c r="F33" s="20"/>
      <c r="G33" s="20"/>
      <c r="H33" s="20"/>
      <c r="I33" s="20"/>
      <c r="J33" s="20"/>
      <c r="K33" s="20"/>
      <c r="L33" s="20"/>
      <c r="M33" s="2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IA33" s="41">
        <v>21</v>
      </c>
      <c r="IB33" s="41" t="s">
        <v>67</v>
      </c>
      <c r="IE33" s="42"/>
      <c r="IF33" s="42"/>
      <c r="IG33" s="42"/>
      <c r="IH33" s="42"/>
      <c r="II33" s="42"/>
    </row>
    <row r="34" spans="1:243" s="41" customFormat="1" ht="30.75" customHeight="1">
      <c r="A34" s="15">
        <v>22</v>
      </c>
      <c r="B34" s="16" t="s">
        <v>48</v>
      </c>
      <c r="C34" s="5"/>
      <c r="D34" s="18">
        <v>417</v>
      </c>
      <c r="E34" s="19" t="s">
        <v>42</v>
      </c>
      <c r="F34" s="17">
        <v>115.26</v>
      </c>
      <c r="G34" s="12"/>
      <c r="H34" s="8"/>
      <c r="I34" s="9" t="s">
        <v>33</v>
      </c>
      <c r="J34" s="10">
        <f>IF(I34="Less(-)",-1,1)</f>
        <v>1</v>
      </c>
      <c r="K34" s="8" t="s">
        <v>34</v>
      </c>
      <c r="L34" s="8" t="s">
        <v>4</v>
      </c>
      <c r="M34" s="11"/>
      <c r="N34" s="43"/>
      <c r="O34" s="43"/>
      <c r="P34" s="44"/>
      <c r="Q34" s="43"/>
      <c r="R34" s="43"/>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48063.42</v>
      </c>
      <c r="BB34" s="46">
        <f>BA34+SUM(N34:AZ34)</f>
        <v>48063.42</v>
      </c>
      <c r="BC34" s="47" t="str">
        <f>SpellNumber(L34,BB34)</f>
        <v>INR  Forty Eight Thousand  &amp;Sixty Three  and Paise Forty Two Only</v>
      </c>
      <c r="IA34" s="41">
        <v>22</v>
      </c>
      <c r="IB34" s="41" t="s">
        <v>48</v>
      </c>
      <c r="ID34" s="41">
        <v>417</v>
      </c>
      <c r="IE34" s="42" t="s">
        <v>42</v>
      </c>
      <c r="IF34" s="42"/>
      <c r="IG34" s="42"/>
      <c r="IH34" s="42"/>
      <c r="II34" s="42"/>
    </row>
    <row r="35" spans="1:243" s="41" customFormat="1" ht="30.75" customHeight="1">
      <c r="A35" s="15">
        <v>23</v>
      </c>
      <c r="B35" s="16" t="s">
        <v>73</v>
      </c>
      <c r="C35" s="5"/>
      <c r="D35" s="18">
        <v>49</v>
      </c>
      <c r="E35" s="19" t="s">
        <v>42</v>
      </c>
      <c r="F35" s="17">
        <v>75.89</v>
      </c>
      <c r="G35" s="12"/>
      <c r="H35" s="8"/>
      <c r="I35" s="9" t="s">
        <v>33</v>
      </c>
      <c r="J35" s="10">
        <f>IF(I35="Less(-)",-1,1)</f>
        <v>1</v>
      </c>
      <c r="K35" s="8" t="s">
        <v>34</v>
      </c>
      <c r="L35" s="8" t="s">
        <v>4</v>
      </c>
      <c r="M35" s="11"/>
      <c r="N35" s="43"/>
      <c r="O35" s="43"/>
      <c r="P35" s="44"/>
      <c r="Q35" s="43"/>
      <c r="R35" s="43"/>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3718.61</v>
      </c>
      <c r="BB35" s="46">
        <f>BA35+SUM(N35:AZ35)</f>
        <v>3718.61</v>
      </c>
      <c r="BC35" s="47" t="str">
        <f>SpellNumber(L35,BB35)</f>
        <v>INR  Three Thousand Seven Hundred &amp; Eighteen  and Paise Sixty One Only</v>
      </c>
      <c r="IA35" s="41">
        <v>23</v>
      </c>
      <c r="IB35" s="41" t="s">
        <v>73</v>
      </c>
      <c r="ID35" s="41">
        <v>49</v>
      </c>
      <c r="IE35" s="42" t="s">
        <v>42</v>
      </c>
      <c r="IF35" s="42"/>
      <c r="IG35" s="42"/>
      <c r="IH35" s="42"/>
      <c r="II35" s="42"/>
    </row>
    <row r="36" spans="1:243" s="41" customFormat="1" ht="31.5" customHeight="1">
      <c r="A36" s="15">
        <v>24</v>
      </c>
      <c r="B36" s="16" t="s">
        <v>68</v>
      </c>
      <c r="C36" s="5"/>
      <c r="D36" s="20"/>
      <c r="E36" s="20"/>
      <c r="F36" s="20"/>
      <c r="G36" s="20"/>
      <c r="H36" s="20"/>
      <c r="I36" s="20"/>
      <c r="J36" s="20"/>
      <c r="K36" s="20"/>
      <c r="L36" s="20"/>
      <c r="M36" s="2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IA36" s="41">
        <v>24</v>
      </c>
      <c r="IB36" s="41" t="s">
        <v>68</v>
      </c>
      <c r="IE36" s="42"/>
      <c r="IF36" s="42"/>
      <c r="IG36" s="42"/>
      <c r="IH36" s="42"/>
      <c r="II36" s="42"/>
    </row>
    <row r="37" spans="1:243" s="41" customFormat="1" ht="157.5">
      <c r="A37" s="15">
        <v>25</v>
      </c>
      <c r="B37" s="16" t="s">
        <v>69</v>
      </c>
      <c r="C37" s="5"/>
      <c r="D37" s="18">
        <v>250</v>
      </c>
      <c r="E37" s="19" t="s">
        <v>42</v>
      </c>
      <c r="F37" s="17">
        <v>719.68</v>
      </c>
      <c r="G37" s="12"/>
      <c r="H37" s="8"/>
      <c r="I37" s="9" t="s">
        <v>33</v>
      </c>
      <c r="J37" s="10">
        <f>IF(I37="Less(-)",-1,1)</f>
        <v>1</v>
      </c>
      <c r="K37" s="8" t="s">
        <v>34</v>
      </c>
      <c r="L37" s="8" t="s">
        <v>4</v>
      </c>
      <c r="M37" s="11"/>
      <c r="N37" s="43"/>
      <c r="O37" s="43"/>
      <c r="P37" s="44"/>
      <c r="Q37" s="43"/>
      <c r="R37" s="43"/>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total_amount_ba($B$2,$D$2,D37,F37,J37,K37,M37)</f>
        <v>179920</v>
      </c>
      <c r="BB37" s="46">
        <f>BA37+SUM(N37:AZ37)</f>
        <v>179920</v>
      </c>
      <c r="BC37" s="47" t="str">
        <f>SpellNumber(L37,BB37)</f>
        <v>INR  One Lakh Seventy Nine Thousand Nine Hundred &amp; Twenty  Only</v>
      </c>
      <c r="IA37" s="41">
        <v>25</v>
      </c>
      <c r="IB37" s="41" t="s">
        <v>69</v>
      </c>
      <c r="ID37" s="41">
        <v>250</v>
      </c>
      <c r="IE37" s="42" t="s">
        <v>42</v>
      </c>
      <c r="IF37" s="42"/>
      <c r="IG37" s="42"/>
      <c r="IH37" s="42"/>
      <c r="II37" s="42"/>
    </row>
    <row r="38" spans="1:243" s="41" customFormat="1" ht="15.75">
      <c r="A38" s="15">
        <v>26</v>
      </c>
      <c r="B38" s="16" t="s">
        <v>70</v>
      </c>
      <c r="C38" s="5"/>
      <c r="D38" s="20"/>
      <c r="E38" s="20"/>
      <c r="F38" s="20"/>
      <c r="G38" s="20"/>
      <c r="H38" s="20"/>
      <c r="I38" s="20"/>
      <c r="J38" s="20"/>
      <c r="K38" s="20"/>
      <c r="L38" s="20"/>
      <c r="M38" s="2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IA38" s="41">
        <v>26</v>
      </c>
      <c r="IB38" s="41" t="s">
        <v>70</v>
      </c>
      <c r="IE38" s="42"/>
      <c r="IF38" s="42"/>
      <c r="IG38" s="42"/>
      <c r="IH38" s="42"/>
      <c r="II38" s="42"/>
    </row>
    <row r="39" spans="1:243" s="41" customFormat="1" ht="138" customHeight="1">
      <c r="A39" s="15">
        <v>27</v>
      </c>
      <c r="B39" s="16" t="s">
        <v>71</v>
      </c>
      <c r="C39" s="5"/>
      <c r="D39" s="18">
        <v>0.8</v>
      </c>
      <c r="E39" s="19" t="s">
        <v>72</v>
      </c>
      <c r="F39" s="17">
        <v>4985.93</v>
      </c>
      <c r="G39" s="12"/>
      <c r="H39" s="8"/>
      <c r="I39" s="9" t="s">
        <v>33</v>
      </c>
      <c r="J39" s="10">
        <f>IF(I39="Less(-)",-1,1)</f>
        <v>1</v>
      </c>
      <c r="K39" s="8" t="s">
        <v>34</v>
      </c>
      <c r="L39" s="8" t="s">
        <v>4</v>
      </c>
      <c r="M39" s="11"/>
      <c r="N39" s="43"/>
      <c r="O39" s="43"/>
      <c r="P39" s="44"/>
      <c r="Q39" s="43"/>
      <c r="R39" s="43"/>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3988.74</v>
      </c>
      <c r="BB39" s="46">
        <f>BA39+SUM(N39:AZ39)</f>
        <v>3988.74</v>
      </c>
      <c r="BC39" s="47" t="str">
        <f>SpellNumber(L39,BB39)</f>
        <v>INR  Three Thousand Nine Hundred &amp; Eighty Eight  and Paise Seventy Four Only</v>
      </c>
      <c r="IA39" s="41">
        <v>27</v>
      </c>
      <c r="IB39" s="48" t="s">
        <v>71</v>
      </c>
      <c r="ID39" s="41">
        <v>0.8</v>
      </c>
      <c r="IE39" s="42" t="s">
        <v>72</v>
      </c>
      <c r="IF39" s="42"/>
      <c r="IG39" s="42"/>
      <c r="IH39" s="42"/>
      <c r="II39" s="42"/>
    </row>
    <row r="40" spans="1:243" s="41" customFormat="1" ht="138" customHeight="1">
      <c r="A40" s="15">
        <v>28</v>
      </c>
      <c r="B40" s="16" t="s">
        <v>74</v>
      </c>
      <c r="C40" s="5"/>
      <c r="D40" s="18">
        <v>2240</v>
      </c>
      <c r="E40" s="19" t="s">
        <v>75</v>
      </c>
      <c r="F40" s="17">
        <v>19.85</v>
      </c>
      <c r="G40" s="12"/>
      <c r="H40" s="8"/>
      <c r="I40" s="9" t="s">
        <v>33</v>
      </c>
      <c r="J40" s="10">
        <f>IF(I40="Less(-)",-1,1)</f>
        <v>1</v>
      </c>
      <c r="K40" s="8" t="s">
        <v>34</v>
      </c>
      <c r="L40" s="8" t="s">
        <v>4</v>
      </c>
      <c r="M40" s="11"/>
      <c r="N40" s="43"/>
      <c r="O40" s="43"/>
      <c r="P40" s="44"/>
      <c r="Q40" s="43"/>
      <c r="R40" s="43"/>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total_amount_ba($B$2,$D$2,D40,F40,J40,K40,M40)</f>
        <v>44464</v>
      </c>
      <c r="BB40" s="46">
        <f>BA40+SUM(N40:AZ40)</f>
        <v>44464</v>
      </c>
      <c r="BC40" s="47" t="str">
        <f>SpellNumber(L40,BB40)</f>
        <v>INR  Forty Four Thousand Four Hundred &amp; Sixty Four  Only</v>
      </c>
      <c r="IA40" s="41">
        <v>28</v>
      </c>
      <c r="IB40" s="48" t="s">
        <v>74</v>
      </c>
      <c r="ID40" s="41">
        <v>2240</v>
      </c>
      <c r="IE40" s="42" t="s">
        <v>75</v>
      </c>
      <c r="IF40" s="42"/>
      <c r="IG40" s="42"/>
      <c r="IH40" s="42"/>
      <c r="II40" s="42"/>
    </row>
    <row r="41" spans="1:55" ht="42.75">
      <c r="A41" s="49" t="s">
        <v>35</v>
      </c>
      <c r="B41" s="50"/>
      <c r="C41" s="51"/>
      <c r="D41" s="52"/>
      <c r="E41" s="52"/>
      <c r="F41" s="52"/>
      <c r="G41" s="52"/>
      <c r="H41" s="53"/>
      <c r="I41" s="53"/>
      <c r="J41" s="53"/>
      <c r="K41" s="53"/>
      <c r="L41" s="54"/>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14">
        <f>SUM(BA13:BA40)</f>
        <v>1140396.08</v>
      </c>
      <c r="BB41" s="55">
        <f>SUM(BB13:BB39)</f>
        <v>1095932.08</v>
      </c>
      <c r="BC41" s="47" t="str">
        <f>SpellNumber($E$2,BA41)</f>
        <v>INR  Eleven Lakh Forty Thousand Three Hundred &amp; Ninety Six  and Paise Eight Only</v>
      </c>
    </row>
    <row r="42" spans="1:55" ht="46.5" customHeight="1">
      <c r="A42" s="58" t="s">
        <v>36</v>
      </c>
      <c r="B42" s="59"/>
      <c r="C42" s="60"/>
      <c r="D42" s="4"/>
      <c r="E42" s="6" t="s">
        <v>43</v>
      </c>
      <c r="F42" s="7"/>
      <c r="G42" s="61"/>
      <c r="H42" s="62"/>
      <c r="I42" s="62"/>
      <c r="J42" s="62"/>
      <c r="K42" s="63"/>
      <c r="L42" s="64"/>
      <c r="M42" s="65"/>
      <c r="N42" s="66"/>
      <c r="O42" s="41"/>
      <c r="P42" s="41"/>
      <c r="Q42" s="41"/>
      <c r="R42" s="41"/>
      <c r="S42" s="41"/>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13">
        <f>IF(ISBLANK(F42),0,IF(E42="Excess (+)",ROUND(BA41+(BA41*F42),2),IF(E42="Less (-)",ROUND(BA41+(BA41*F42*(-1)),2),IF(E42="At Par",BA41,0))))</f>
        <v>0</v>
      </c>
      <c r="BB42" s="67">
        <f>ROUND(BA42,0)</f>
        <v>0</v>
      </c>
      <c r="BC42" s="68" t="str">
        <f>SpellNumber($E$2,BB42)</f>
        <v>INR Zero Only</v>
      </c>
    </row>
    <row r="43" spans="1:55" ht="45.75" customHeight="1">
      <c r="A43" s="69" t="s">
        <v>37</v>
      </c>
      <c r="B43" s="69"/>
      <c r="C43" s="71" t="str">
        <f>SpellNumber($E$2,BB42)</f>
        <v>INR Zero Only</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6" ht="15"/>
    <row r="2107" ht="15"/>
    <row r="2108" ht="15"/>
    <row r="2109" ht="15"/>
    <row r="2110" ht="15"/>
    <row r="2111" ht="15"/>
    <row r="2112" ht="15"/>
    <row r="2113" ht="15"/>
    <row r="2114" ht="15"/>
    <row r="2115" ht="15"/>
    <row r="2117" ht="15"/>
    <row r="2118"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sheetData>
  <sheetProtection password="E53F" sheet="1"/>
  <mergeCells count="8">
    <mergeCell ref="C43:BC43"/>
    <mergeCell ref="A1:L1"/>
    <mergeCell ref="A4:BC4"/>
    <mergeCell ref="A5:BC5"/>
    <mergeCell ref="A6:BC6"/>
    <mergeCell ref="A7:BC7"/>
    <mergeCell ref="A9:BC9"/>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E4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allowBlank="1" showInputMessage="1" showErrorMessage="1" promptTitle="Units" prompt="Please enter Units in text" sqref="D15:E15 D17:E17 D20:E20 D23:E23 D25:E25 D27:E27 D39:E40 D34:E35 D37:E37 D29:E29 D31:E31">
      <formula1>0</formula1>
      <formula2>0</formula2>
    </dataValidation>
    <dataValidation type="decimal" allowBlank="1" showInputMessage="1" showErrorMessage="1" promptTitle="Quantity" prompt="Please enter the Quantity for this item. " errorTitle="Invalid Entry" error="Only Numeric Values are allowed. " sqref="F15 F17 F20 F23 F25 F27 F39:F40 F34:F35 F37 F29 F31">
      <formula1>0</formula1>
      <formula2>999999999999999</formula2>
    </dataValidation>
    <dataValidation type="list" allowBlank="1" showErrorMessage="1" sqref="D13:D14 K15 D16 K17 D18:D19 K20 D21:D22 K23 D24 K25 D26 K27 D28 K39:K40 D32:D33 D38 K34:K35 D36 K37 K29 K31 D3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3:H23 G25:H25 G27:H27 G39:H40 G34:H35 G37:H37 G29:H29 G31:H31">
      <formula1>0</formula1>
      <formula2>999999999999999</formula2>
    </dataValidation>
    <dataValidation allowBlank="1" showInputMessage="1" showErrorMessage="1" promptTitle="Addition / Deduction" prompt="Please Choose the correct One" sqref="J15 J17 J20 J23 J25 J27 J39:J40 J34:J35 J37 J29 J31">
      <formula1>0</formula1>
      <formula2>0</formula2>
    </dataValidation>
    <dataValidation type="list" showErrorMessage="1" sqref="I15 I17 I20 I23 I25 I27 I39:I40 I34:I35 I37 I29 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3:O23 N25:O25 N27:O27 N39:O40 N34:O35 N37:O37 N29:O29 N31: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3 R25 R27 R39:R40 R34:R35 R37 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3 Q25 Q27 Q39:Q40 Q34:Q35 Q37 Q29 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3 M25 M27 M39:M40 M34:M35 M37 M29 M31">
      <formula1>0</formula1>
      <formula2>999999999999999</formula2>
    </dataValidation>
    <dataValidation type="list" allowBlank="1" showInputMessage="1" showErrorMessage="1" sqref="L35 L36 L37 L38 L13 L14 L15 L16 L17 L18 L19 L20 L21 L22 L23 L24 L25 L26 L27 L28 L29 L30 L31 L32 L33 L34 L40 L3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0">
      <formula1>0</formula1>
      <formula2>0</formula2>
    </dataValidation>
    <dataValidation type="decimal" allowBlank="1" showErrorMessage="1" errorTitle="Invalid Entry" error="Only Numeric Values are allowed. " sqref="A13:A40">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1" t="s">
        <v>38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2023-03-22T10:34:14Z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