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<sst xmlns="http://schemas.openxmlformats.org/spreadsheetml/2006/main" count="1250" uniqueCount="391">
  <si>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</si>
  <si>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</si>
  <si>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</si>
  <si>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</si>
  <si>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</si>
  <si>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</si>
  <si>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</si>
  <si>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</si>
  <si>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</si>
  <si>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</si>
  <si>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</si>
  <si>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</si>
  <si>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</si>
  <si>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</si>
  <si>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</si>
  <si>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</si>
  <si>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</si>
  <si>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</si>
  <si>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</si>
  <si>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</si>
  <si>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</si>
  <si>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</si>
  <si>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</si>
  <si>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</si>
  <si>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</si>
  <si>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</si>
  <si>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</si>
  <si>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</si>
  <si>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</si>
  <si>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</si>
  <si>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</si>
  <si>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</si>
  <si>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</si>
  <si>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</si>
  <si>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</si>
  <si>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</si>
  <si>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</si>
  <si>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</si>
  <si>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</si>
  <si>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</si>
  <si>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</si>
  <si>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</si>
  <si>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</si>
  <si>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</si>
  <si>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</si>
  <si>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</si>
  <si>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</si>
  <si>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</si>
  <si>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</si>
  <si>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</si>
  <si>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</si>
  <si>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</si>
  <si>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</si>
  <si>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</si>
  <si>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</si>
  <si>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</si>
  <si>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</si>
  <si>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</si>
  <si>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</si>
  <si>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</si>
  <si>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</si>
  <si>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</si>
  <si>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</si>
  <si>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</si>
  <si>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</si>
  <si>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</si>
  <si>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</si>
  <si>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</si>
  <si>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</si>
  <si>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</si>
  <si>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</si>
  <si>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</si>
  <si>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</si>
  <si>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</si>
  <si>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</si>
  <si>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</si>
  <si>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</si>
  <si>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</si>
  <si>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</si>
  <si>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</si>
  <si>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</si>
  <si>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</si>
  <si>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</si>
  <si>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</si>
  <si>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</si>
  <si>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</si>
  <si>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</si>
  <si>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</si>
  <si>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</si>
  <si>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</si>
  <si>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</si>
  <si>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</si>
  <si>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</si>
  <si>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</si>
  <si>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</si>
  <si>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</si>
  <si>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</si>
  <si>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</si>
  <si>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</si>
  <si>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</si>
  <si>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</si>
  <si>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</si>
  <si>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</si>
  <si>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</si>
  <si>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</si>
  <si>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</si>
  <si>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</si>
  <si>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</si>
  <si>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</si>
  <si>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Tender Inviting Authority: DOIP, IIT, Kanpur</t>
  </si>
  <si>
    <t>EARTH WORK</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</si>
  <si>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</si>
  <si>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</si>
  <si>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</si>
  <si>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</si>
  <si>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</si>
  <si>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</si>
  <si>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</si>
  <si>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</si>
  <si>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</si>
  <si>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</si>
  <si>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</si>
  <si>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</si>
  <si>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</si>
  <si>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</si>
  <si>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</si>
  <si>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</si>
  <si>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</si>
  <si>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</si>
  <si>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</si>
  <si>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</si>
  <si>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</si>
  <si>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</si>
  <si>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150x10 mm</t>
  </si>
  <si>
    <t>125 mm</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</si>
  <si>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</si>
  <si>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</si>
  <si>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</si>
  <si>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</si>
  <si>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100 mm</t>
  </si>
  <si>
    <t>FLOORING</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</si>
  <si>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</si>
  <si>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</si>
  <si>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</si>
  <si>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</si>
  <si>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</si>
  <si>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</si>
  <si>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</si>
  <si>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</si>
  <si>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</si>
  <si>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</si>
  <si>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</si>
  <si>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</si>
  <si>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</si>
  <si>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</si>
  <si>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Old work (one or more coats applied @ 0.83 ltr/10 sqm).</t>
  </si>
  <si>
    <t>REPAIRS TO BUILDING</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</si>
  <si>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</si>
  <si>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</si>
  <si>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</si>
  <si>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</si>
  <si>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</si>
  <si>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</si>
  <si>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</si>
  <si>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</si>
  <si>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</si>
  <si>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</si>
  <si>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</si>
  <si>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CP Brass 32mm size Bottle Trap of approved quality &amp; make and as per the direction of Engineer-in-charge.</t>
  </si>
  <si>
    <t>Providing and fixing toilet paper holder :</t>
  </si>
  <si>
    <t>C.P. brass</t>
  </si>
  <si>
    <t>Providing and fixing soil, waste and vent pipes :</t>
  </si>
  <si>
    <t>100 mm dia</t>
  </si>
  <si>
    <t>Providing and fixing bend of required degree with access door, insertion rubber washer 3 mm thick, bolts and nuts complete.</t>
  </si>
  <si>
    <t>Providing and fixing plain bend of required degree.</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</si>
  <si>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</si>
  <si>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</si>
  <si>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</si>
  <si>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</si>
  <si>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</si>
  <si>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</si>
  <si>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</si>
  <si>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</si>
  <si>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</si>
  <si>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</si>
  <si>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</si>
  <si>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</si>
  <si>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</si>
  <si>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</si>
  <si>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</si>
  <si>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32 mm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</si>
  <si>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</si>
  <si>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</si>
  <si>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</si>
  <si>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</si>
  <si>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</si>
  <si>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</si>
  <si>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</si>
  <si>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</si>
  <si>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</si>
  <si>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</si>
  <si>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</si>
  <si>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</si>
  <si>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</si>
  <si>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</si>
  <si>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</si>
  <si>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</si>
  <si>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Extra for applying additional anodic coating AC 25 instead of AC 15 to aluminium extruded sections.</t>
  </si>
  <si>
    <t>For shutters of doors, windows &amp; ventilators</t>
  </si>
  <si>
    <t>Providing and fixing aluminium tubular handle bar 32 mm outer dia, 3.0 mm thick &amp; 2100 mm long with SS screws etc .complete as per direction of Engineer-in-Charge.</t>
  </si>
  <si>
    <t>Anodized (AC 15 ) aluminium tubular handle bar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</si>
  <si>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</si>
  <si>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</si>
  <si>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white vitreous china oval type wash basin of size 550 x 480 with 15mm C.P brass pillar tap, 32mm C.P brass waste of standard pattern.</t>
  </si>
  <si>
    <t>sqm</t>
  </si>
  <si>
    <t>item no.174</t>
  </si>
  <si>
    <t>item no.173</t>
  </si>
  <si>
    <t>item no.172</t>
  </si>
  <si>
    <t>item no.171</t>
  </si>
  <si>
    <t>item no.170</t>
  </si>
  <si>
    <t>item no.169</t>
  </si>
  <si>
    <t>item no.168</t>
  </si>
  <si>
    <t>item no.167</t>
  </si>
  <si>
    <t>item no.166</t>
  </si>
  <si>
    <t>item no.165</t>
  </si>
  <si>
    <t>item no.164</t>
  </si>
  <si>
    <t>item no.163</t>
  </si>
  <si>
    <t>item no.162</t>
  </si>
  <si>
    <t>item no.161</t>
  </si>
  <si>
    <t>item no.160</t>
  </si>
  <si>
    <t>item no.159</t>
  </si>
  <si>
    <t>item no.158</t>
  </si>
  <si>
    <t>item no.157</t>
  </si>
  <si>
    <t>item no.156</t>
  </si>
  <si>
    <t>item no.155</t>
  </si>
  <si>
    <t>item no.154</t>
  </si>
  <si>
    <t>item no.153</t>
  </si>
  <si>
    <t>item no.152</t>
  </si>
  <si>
    <t>item no.151</t>
  </si>
  <si>
    <t>item no.150</t>
  </si>
  <si>
    <t>item no.149</t>
  </si>
  <si>
    <t>item no.148</t>
  </si>
  <si>
    <t>item no.147</t>
  </si>
  <si>
    <t>item no.146</t>
  </si>
  <si>
    <t>item no.145</t>
  </si>
  <si>
    <t>item no.144</t>
  </si>
  <si>
    <t>item no.143</t>
  </si>
  <si>
    <t>item no.142</t>
  </si>
  <si>
    <t>item no.141</t>
  </si>
  <si>
    <t>item no.140</t>
  </si>
  <si>
    <t>item no.139</t>
  </si>
  <si>
    <t>item no.138</t>
  </si>
  <si>
    <t>item no.137</t>
  </si>
  <si>
    <t>item no.136</t>
  </si>
  <si>
    <t>item no.135</t>
  </si>
  <si>
    <t>item no.134</t>
  </si>
  <si>
    <t>item no.133</t>
  </si>
  <si>
    <t>item no.132</t>
  </si>
  <si>
    <t>item no.131</t>
  </si>
  <si>
    <t>item no.130</t>
  </si>
  <si>
    <t>item no.129</t>
  </si>
  <si>
    <t>item no.128</t>
  </si>
  <si>
    <t>item no.127</t>
  </si>
  <si>
    <t>item no.126</t>
  </si>
  <si>
    <t>item no.125</t>
  </si>
  <si>
    <t>item no.124</t>
  </si>
  <si>
    <t>item no.123</t>
  </si>
  <si>
    <t>item no.122</t>
  </si>
  <si>
    <t>item no.121</t>
  </si>
  <si>
    <t>item no.120</t>
  </si>
  <si>
    <t>item no.119</t>
  </si>
  <si>
    <t>item no.118</t>
  </si>
  <si>
    <t>item no.117</t>
  </si>
  <si>
    <t>item no.116</t>
  </si>
  <si>
    <t>item no.115</t>
  </si>
  <si>
    <t>item no.114</t>
  </si>
  <si>
    <t>item no.113</t>
  </si>
  <si>
    <t>item no.112</t>
  </si>
  <si>
    <t>item no.111</t>
  </si>
  <si>
    <t>item no.110</t>
  </si>
  <si>
    <t>item no.109</t>
  </si>
  <si>
    <t>item no.108</t>
  </si>
  <si>
    <t>item no.107</t>
  </si>
  <si>
    <t>item no.106</t>
  </si>
  <si>
    <t>item no.105</t>
  </si>
  <si>
    <t>item no.104</t>
  </si>
  <si>
    <t>item no.103</t>
  </si>
  <si>
    <t>item no.102</t>
  </si>
  <si>
    <t>item no.101</t>
  </si>
  <si>
    <t>item no.100</t>
  </si>
  <si>
    <t>item no.99</t>
  </si>
  <si>
    <t>item no.98</t>
  </si>
  <si>
    <t>item no.97</t>
  </si>
  <si>
    <t>item no.96</t>
  </si>
  <si>
    <t>item no.95</t>
  </si>
  <si>
    <t>item no.94</t>
  </si>
  <si>
    <t>item no.93</t>
  </si>
  <si>
    <t>item no.92</t>
  </si>
  <si>
    <t>item no.91</t>
  </si>
  <si>
    <t>item no.90</t>
  </si>
  <si>
    <t>item no.89</t>
  </si>
  <si>
    <t>item no.88</t>
  </si>
  <si>
    <t>item no.87</t>
  </si>
  <si>
    <t>item no.86</t>
  </si>
  <si>
    <t>item no.85</t>
  </si>
  <si>
    <t>item no.84</t>
  </si>
  <si>
    <t>item no.83</t>
  </si>
  <si>
    <t>item no.82</t>
  </si>
  <si>
    <t>item no.81</t>
  </si>
  <si>
    <t>item no.80</t>
  </si>
  <si>
    <t>item no.79</t>
  </si>
  <si>
    <t>item no.78</t>
  </si>
  <si>
    <t>item no.77</t>
  </si>
  <si>
    <t>item no.76</t>
  </si>
  <si>
    <t>item no.75</t>
  </si>
  <si>
    <t>item no.74</t>
  </si>
  <si>
    <t>item no.73</t>
  </si>
  <si>
    <t>item no.72</t>
  </si>
  <si>
    <t>item no.71</t>
  </si>
  <si>
    <t>item no.70</t>
  </si>
  <si>
    <t>item no.69</t>
  </si>
  <si>
    <t>item no.68</t>
  </si>
  <si>
    <t>item no.67</t>
  </si>
  <si>
    <t>item no.66</t>
  </si>
  <si>
    <t>item no.65</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</si>
  <si>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</si>
  <si>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</si>
  <si>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Lintels, beams, plinth beams, girders, bressumers and cantilevers</t>
  </si>
  <si>
    <t>Brick work with common burnt clay F.P.S. (non modular) bricks of class designation 7.5 in foundation and plinth in:</t>
  </si>
  <si>
    <t>Area of slab over 0.50 sqm</t>
  </si>
  <si>
    <t>300x10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</si>
  <si>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</si>
  <si>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</si>
  <si>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</si>
  <si>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42x50 mm</t>
  </si>
  <si>
    <t>Providing and fixing to existing door frames.</t>
  </si>
  <si>
    <t>30 mm thick factory made Polyvinyl Chloride (PVC) door shutter made of styles and rails of a uPVC hollow section of size 60x30 mm and wall thickness 2 mm (± 0.2 mm), with inbuilt decorative moulding edging on one side. The styles and rails mitred and joint at the corners by means of M.S. galvanised/ plastic brackets of size 75x220 mm having wall thickness 1.0 mm and stainless steel screws. The styles of the shutter reinforced by inserting galvanised M.S. tube of size 25x20 mm and 1 mm (± 0.1 mm) wall thickness. The lock rail made up of 'H' section, a uPVC hollow section of size 100x30 mm and 2 mm (± 0.2 mm) wall thickness fixed to the shutter styles by means of plastic/ galvanised M.S. 'U' cleats. The shutter frame filled with a uPVC multi-chambered single panel of size not less than 620 mm, having over all thickness of 20 mm and 1 mm (± 0.1 mm) wall thickness . The panels filled vertically and tie bar at two places by inserting horizontally 6 mm galvanised M.S. rod and fastened with nuts and washers, complete as per manufacturer's specification and direction of Engineer-in-charge.</t>
  </si>
  <si>
    <t>STEEL WORK</t>
  </si>
  <si>
    <t>Structural steel work in single section, fixed with or without connecting plate,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</si>
  <si>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</si>
  <si>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</si>
  <si>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Electric resistance or induction butt welded tubes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</si>
  <si>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</si>
  <si>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</si>
  <si>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10 x 120 mm</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</si>
  <si>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</si>
  <si>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</si>
  <si>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Size of Tile 600 x 600 mm</t>
  </si>
  <si>
    <t>ROOFING</t>
  </si>
  <si>
    <t>Extra for providing and fixing wind ties of 40x 6 mm flat iron section.</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</si>
  <si>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</si>
  <si>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</si>
  <si>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</si>
  <si>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t>Painting with synthetic enamel paint of approved brand and manufacture to give an even shade :</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</si>
  <si>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</si>
  <si>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</si>
  <si>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Cutting holes of required size in brick masonry wall for fixing of exhaust fan including providing and fixing 300 mm dia PVC pipe conforming BIS-12818 and making good the same etc. complete as per direction of Engineer-in-charge.</t>
  </si>
  <si>
    <t>Demolishing R.C.C. work manually/ by mechanical means including stacking of steel bars and disposal of unserviceable material within 50 metres lead as per direction of Engineer - in- charge.</t>
  </si>
  <si>
    <t>Dismantling tile work in floors and roofs laid in cement mortar including stacking material within 50 metres lead.</t>
  </si>
  <si>
    <t>For thickness of tiles 10 mm to 25 mm</t>
  </si>
  <si>
    <t>For thickness of tiles above 25 mm and up to 40 mm</t>
  </si>
  <si>
    <t>Providing and fixing 600x450 mm beveled edge mirror of superior glass (of approved quality) complete with 6 mm thick hard board ground fixed to wooden cleats with C.P. brass screws and washers complete.</t>
  </si>
  <si>
    <t>Sand cast iron S&amp;S pipe as per IS: 1729</t>
  </si>
  <si>
    <t>Sand cast iron S&amp;S as per IS - 1729</t>
  </si>
  <si>
    <t>Sand Cast Iron S&amp;S as per IS: 1729</t>
  </si>
  <si>
    <t>Sand Cast Iron S&amp;S as per IS- 1729</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</si>
  <si>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</si>
  <si>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Providing and fixing PTMT grating of approved quality and colour.</t>
  </si>
  <si>
    <t>Circular type</t>
  </si>
  <si>
    <t>100 mm nominal dia</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</si>
  <si>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</si>
  <si>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</si>
  <si>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Brass 100mm mortice latch and lock with 6 levers without pair of handles (best make of approved quality) for aluminium doors including necessary cutting and making good etc. complete.</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</si>
  <si>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</si>
  <si>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</si>
  <si>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Upto 10 mm depth and 10 mm width</t>
  </si>
  <si>
    <t>MINOR CIVIL MAINTENANCE WORK</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</si>
  <si>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</si>
  <si>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&amp; fixing C.P Coat Pin hanger of approved make with necessary screws etc. complete</t>
  </si>
  <si>
    <t xml:space="preserve">Providind and fixing C.P. hand spray (heath faucet) jaquar make or equivalant with push button control and flexible hose connection with C.P hook complete in all respects.
</t>
  </si>
  <si>
    <t>Providing and fixing C.P brass swan neck pillar cock of L&amp;K or equivalent make</t>
  </si>
  <si>
    <t>Providing and fixing c.p brass Urinal flush valve Aoto closing System with Built-in Control cock &amp; wall flangeot (Jaguar make)code no PRS-077 15 mm nominal bor.</t>
  </si>
  <si>
    <t>Providing and fixing of  Multilayer standing seam Polycarbonate panel system of 16 mm thikness minimum including all standard fixing accessories. The entire panel system shall be with a width of 900 mm for better stability.The panels should have uniform in UV protected Anti with X - Structure inside for better stability, especially  desigened for shading throughout the day for better ambient temperature below the roof. panels shall have minimum seven layers with all fixing accessories to ensure best performance for wind uplift, vibration, oil canning and visual appearance and U- valu not more than 1.9W/m2K. Panel shall be manufactured with vertical standing seam double tooth grip locking mechanism both sides of the panel. panels system shall be assembled and installed on MS structure ( Paid Separately ) with snap on connectors with grip lock double tooth locking mechanism and will be secured double wall AI- spacer with aluminium Cleat and double tooth locking polycarbonate connector for best stability and having apull-out load 7000N (7Kn ).Panel cell structure be in truss bridge design or commonly called X - structure for better strength and stability.Panel must satisfy Dart drop impect test as per IS 14443-97 shall show no sign of breakage on Polycarbonet panel which have been exposed to UV for a min of 500 Hours as per ASTM G 155. Panels shall not have Yellowness Index as per ASTM D 1925 of 15 units when tested on a sample exposed to UV for 500 hours as per ASTM G 155. U value shall not be more than 1.9 W/m2K.Panel shall be with additional End cap / Aluminium U/F profile / Glazing Bar ( all mill finish ) for ends as required Etc. Complete as directed by Engineer - In-Charge.</t>
  </si>
  <si>
    <t>cum</t>
  </si>
  <si>
    <t>kg</t>
  </si>
  <si>
    <t>metre</t>
  </si>
  <si>
    <t>each</t>
  </si>
  <si>
    <t>Cum</t>
  </si>
  <si>
    <t>Each</t>
  </si>
  <si>
    <t>Name of Work: Miscellaneous civil construction works at VH-2 and New Sports Complex, IIT Kanpur</t>
  </si>
  <si>
    <t>NIT No:   Civil/24/01/2024-1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</si>
</sst>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sz val="14"/>
      <name val="Times New Roman"/>
      <family val="1"/>
    </font>
    <font>
      <b/>
      <sz val="14"/>
      <name val="Times New Roman"/>
      <family val="1"/>
    </font>
    <font>
      <sz val="14"/>
      <color indexed="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6" applyNumberFormat="1" applyFont="1" applyFill="1" applyBorder="1" applyAlignment="1">
      <alignment horizontal="center" vertical="top" wrapText="1"/>
      <protection/>
    </xf>
    <xf numFmtId="0" fontId="16"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2" fillId="0" borderId="12" xfId="0" applyFont="1" applyFill="1" applyBorder="1" applyAlignment="1">
      <alignment horizontal="center" vertical="center"/>
    </xf>
    <xf numFmtId="0" fontId="4" fillId="0" borderId="0" xfId="56" applyNumberFormat="1" applyFont="1" applyFill="1" applyAlignment="1">
      <alignment wrapText="1"/>
      <protection/>
    </xf>
    <xf numFmtId="0" fontId="18" fillId="0" borderId="12" xfId="59" applyNumberFormat="1" applyFont="1" applyFill="1" applyBorder="1" applyAlignment="1">
      <alignment horizontal="center" vertical="center"/>
      <protection/>
    </xf>
    <xf numFmtId="2" fontId="18" fillId="0" borderId="12" xfId="59" applyNumberFormat="1" applyFont="1" applyFill="1" applyBorder="1" applyAlignment="1">
      <alignment horizontal="center" vertical="center"/>
      <protection/>
    </xf>
    <xf numFmtId="2" fontId="18" fillId="0" borderId="12" xfId="59" applyNumberFormat="1" applyFont="1" applyFill="1" applyBorder="1" applyAlignment="1">
      <alignment vertical="top"/>
      <protection/>
    </xf>
    <xf numFmtId="2" fontId="19" fillId="0" borderId="12" xfId="59" applyNumberFormat="1" applyFont="1" applyFill="1" applyBorder="1" applyAlignment="1">
      <alignment vertical="top"/>
      <protection/>
    </xf>
    <xf numFmtId="2" fontId="18" fillId="0" borderId="12" xfId="59" applyNumberFormat="1" applyFont="1" applyFill="1" applyBorder="1" applyAlignment="1">
      <alignment horizontal="right" vertical="top"/>
      <protection/>
    </xf>
    <xf numFmtId="0" fontId="20" fillId="0" borderId="12" xfId="55" applyFont="1" applyFill="1" applyBorder="1" applyAlignment="1">
      <alignment horizontal="justify" vertical="top" wrapText="1"/>
      <protection/>
    </xf>
    <xf numFmtId="0" fontId="59" fillId="0" borderId="12" xfId="0" applyFont="1" applyFill="1" applyBorder="1" applyAlignment="1">
      <alignment horizontal="center" vertical="center"/>
    </xf>
    <xf numFmtId="2" fontId="20" fillId="0" borderId="12" xfId="41" applyNumberFormat="1" applyFont="1" applyFill="1" applyBorder="1" applyAlignment="1" applyProtection="1">
      <alignment horizontal="center" vertical="center"/>
      <protection/>
    </xf>
    <xf numFmtId="2" fontId="22" fillId="0" borderId="12" xfId="0" applyNumberFormat="1" applyFont="1" applyFill="1" applyBorder="1" applyAlignment="1">
      <alignment horizontal="center" vertical="center"/>
    </xf>
    <xf numFmtId="2" fontId="21" fillId="0" borderId="12" xfId="56" applyNumberFormat="1" applyFont="1" applyFill="1" applyBorder="1" applyAlignment="1" applyProtection="1">
      <alignment horizontal="center" vertical="center"/>
      <protection locked="0"/>
    </xf>
    <xf numFmtId="2" fontId="20" fillId="0" borderId="12" xfId="59" applyNumberFormat="1" applyFont="1" applyFill="1" applyBorder="1" applyAlignment="1">
      <alignment horizontal="center" vertical="center"/>
      <protection/>
    </xf>
    <xf numFmtId="2" fontId="20" fillId="0" borderId="12" xfId="56" applyNumberFormat="1" applyFont="1" applyFill="1" applyBorder="1" applyAlignment="1">
      <alignment horizontal="center" vertical="center"/>
      <protection/>
    </xf>
    <xf numFmtId="2" fontId="21" fillId="33" borderId="12" xfId="56" applyNumberFormat="1" applyFont="1" applyFill="1" applyBorder="1" applyAlignment="1" applyProtection="1">
      <alignment horizontal="center" vertical="center"/>
      <protection locked="0"/>
    </xf>
    <xf numFmtId="2" fontId="21" fillId="0" borderId="12" xfId="56" applyNumberFormat="1" applyFont="1" applyFill="1" applyBorder="1" applyAlignment="1" applyProtection="1">
      <alignment horizontal="center" vertical="center" wrapText="1"/>
      <protection locked="0"/>
    </xf>
    <xf numFmtId="2" fontId="21" fillId="0" borderId="12" xfId="59" applyNumberFormat="1" applyFont="1" applyFill="1" applyBorder="1" applyAlignment="1">
      <alignment horizontal="center" vertical="center"/>
      <protection/>
    </xf>
    <xf numFmtId="2" fontId="21" fillId="0" borderId="12" xfId="58" applyNumberFormat="1" applyFont="1" applyFill="1" applyBorder="1" applyAlignment="1">
      <alignment horizontal="right" vertical="top"/>
      <protection/>
    </xf>
    <xf numFmtId="0" fontId="20" fillId="0" borderId="12" xfId="59" applyNumberFormat="1" applyFont="1" applyFill="1" applyBorder="1" applyAlignment="1">
      <alignment horizontal="left" vertical="center" wrapText="1"/>
      <protection/>
    </xf>
    <xf numFmtId="0" fontId="21" fillId="0" borderId="12" xfId="59" applyNumberFormat="1" applyFont="1" applyFill="1" applyBorder="1" applyAlignment="1">
      <alignment horizontal="left" vertical="top"/>
      <protection/>
    </xf>
    <xf numFmtId="0" fontId="20" fillId="0" borderId="12" xfId="59" applyNumberFormat="1" applyFont="1" applyFill="1" applyBorder="1" applyAlignment="1">
      <alignment vertical="top"/>
      <protection/>
    </xf>
    <xf numFmtId="0" fontId="20" fillId="0" borderId="12" xfId="59" applyNumberFormat="1" applyFont="1" applyFill="1" applyBorder="1" applyAlignment="1">
      <alignment horizontal="center" vertical="center"/>
      <protection/>
    </xf>
    <xf numFmtId="0" fontId="20" fillId="0" borderId="12" xfId="56" applyNumberFormat="1" applyFont="1" applyFill="1" applyBorder="1" applyAlignment="1">
      <alignment horizontal="center" vertical="center"/>
      <protection/>
    </xf>
    <xf numFmtId="0" fontId="20" fillId="0" borderId="12" xfId="59" applyNumberFormat="1" applyFont="1" applyFill="1" applyBorder="1" applyAlignment="1">
      <alignment horizontal="left" wrapText="1"/>
      <protection/>
    </xf>
    <xf numFmtId="0" fontId="23" fillId="0" borderId="12" xfId="56" applyNumberFormat="1" applyFont="1" applyFill="1" applyBorder="1" applyAlignment="1" applyProtection="1">
      <alignment vertical="top"/>
      <protection/>
    </xf>
    <xf numFmtId="0" fontId="18" fillId="0" borderId="12" xfId="59" applyNumberFormat="1" applyFont="1" applyFill="1" applyBorder="1" applyAlignment="1" applyProtection="1">
      <alignment vertical="center" wrapText="1"/>
      <protection locked="0"/>
    </xf>
    <xf numFmtId="0" fontId="24" fillId="33" borderId="12" xfId="59" applyNumberFormat="1" applyFont="1" applyFill="1" applyBorder="1" applyAlignment="1" applyProtection="1">
      <alignment vertical="center" wrapText="1"/>
      <protection locked="0"/>
    </xf>
    <xf numFmtId="10" fontId="24" fillId="33" borderId="12" xfId="66" applyNumberFormat="1" applyFont="1" applyFill="1" applyBorder="1" applyAlignment="1" applyProtection="1">
      <alignment horizontal="center" vertical="center"/>
      <protection locked="0"/>
    </xf>
    <xf numFmtId="0" fontId="23" fillId="0" borderId="12" xfId="59" applyNumberFormat="1" applyFont="1" applyFill="1" applyBorder="1" applyAlignment="1">
      <alignment vertical="top"/>
      <protection/>
    </xf>
    <xf numFmtId="0" fontId="20" fillId="0" borderId="12" xfId="56" applyNumberFormat="1" applyFont="1" applyFill="1" applyBorder="1" applyAlignment="1" applyProtection="1">
      <alignment vertical="top"/>
      <protection/>
    </xf>
    <xf numFmtId="0" fontId="18" fillId="0" borderId="12" xfId="66" applyNumberFormat="1" applyFont="1" applyFill="1" applyBorder="1" applyAlignment="1" applyProtection="1">
      <alignment vertical="center" wrapText="1"/>
      <protection locked="0"/>
    </xf>
    <xf numFmtId="0" fontId="18" fillId="0" borderId="12" xfId="59" applyNumberFormat="1" applyFont="1" applyFill="1" applyBorder="1" applyAlignment="1" applyProtection="1">
      <alignment vertical="center" wrapText="1"/>
      <protection/>
    </xf>
    <xf numFmtId="0" fontId="20" fillId="0" borderId="12" xfId="56" applyNumberFormat="1" applyFont="1" applyFill="1" applyBorder="1" applyAlignment="1">
      <alignment vertical="top"/>
      <protection/>
    </xf>
    <xf numFmtId="0" fontId="20" fillId="0" borderId="12" xfId="59" applyNumberFormat="1" applyFont="1" applyFill="1" applyBorder="1" applyAlignment="1">
      <alignment vertical="top" wrapText="1"/>
      <protection/>
    </xf>
    <xf numFmtId="0" fontId="21" fillId="0" borderId="12"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15"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89"/>
  <sheetViews>
    <sheetView showGridLines="0" zoomScale="75" zoomScaleNormal="75" zoomScalePageLayoutView="0" workbookViewId="0" topLeftCell="A1">
      <selection activeCell="A1" sqref="A1:L1"/>
    </sheetView>
  </sheetViews>
  <sheetFormatPr defaultColWidth="9.140625" defaultRowHeight="15"/>
  <cols>
    <col min="1" max="1" width="9.57421875" style="1" customWidth="1"/>
    <col min="2" max="2" width="107.42187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60" t="str">
        <f>B2&amp;" BoQ"</f>
        <v>Percentage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1" t="s">
        <v>109</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10"/>
      <c r="IF4" s="10"/>
      <c r="IG4" s="10"/>
      <c r="IH4" s="10"/>
      <c r="II4" s="10"/>
    </row>
    <row r="5" spans="1:243" s="9" customFormat="1" ht="38.25" customHeight="1">
      <c r="A5" s="61" t="s">
        <v>389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10"/>
      <c r="IF5" s="10"/>
      <c r="IG5" s="10"/>
      <c r="IH5" s="10"/>
      <c r="II5" s="10"/>
    </row>
    <row r="6" spans="1:243" s="9" customFormat="1" ht="30.75" customHeight="1">
      <c r="A6" s="61" t="s">
        <v>390</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10"/>
      <c r="IF6" s="10"/>
      <c r="IG6" s="10"/>
      <c r="IH6" s="10"/>
      <c r="II6" s="10"/>
    </row>
    <row r="7" spans="1:243" s="9" customFormat="1" ht="29.25" customHeight="1" hidden="1">
      <c r="A7" s="62" t="s">
        <v>7</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10"/>
      <c r="IF7" s="10"/>
      <c r="IG7" s="10"/>
      <c r="IH7" s="10"/>
      <c r="II7" s="10"/>
    </row>
    <row r="8" spans="1:243" s="12" customFormat="1" ht="58.5" customHeight="1">
      <c r="A8" s="11" t="s">
        <v>40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9" t="s">
        <v>15</v>
      </c>
      <c r="B11" s="19" t="s">
        <v>16</v>
      </c>
      <c r="C11" s="19" t="s">
        <v>17</v>
      </c>
      <c r="D11" s="19" t="s">
        <v>18</v>
      </c>
      <c r="E11" s="19" t="s">
        <v>19</v>
      </c>
      <c r="F11" s="19" t="s">
        <v>41</v>
      </c>
      <c r="G11" s="19"/>
      <c r="H11" s="19"/>
      <c r="I11" s="19" t="s">
        <v>20</v>
      </c>
      <c r="J11" s="19" t="s">
        <v>21</v>
      </c>
      <c r="K11" s="19" t="s">
        <v>22</v>
      </c>
      <c r="L11" s="19" t="s">
        <v>23</v>
      </c>
      <c r="M11" s="21" t="s">
        <v>24</v>
      </c>
      <c r="N11" s="19" t="s">
        <v>25</v>
      </c>
      <c r="O11" s="19" t="s">
        <v>26</v>
      </c>
      <c r="P11" s="19" t="s">
        <v>27</v>
      </c>
      <c r="Q11" s="19" t="s">
        <v>28</v>
      </c>
      <c r="R11" s="19"/>
      <c r="S11" s="19"/>
      <c r="T11" s="19" t="s">
        <v>29</v>
      </c>
      <c r="U11" s="19" t="s">
        <v>30</v>
      </c>
      <c r="V11" s="19" t="s">
        <v>31</v>
      </c>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2" t="s">
        <v>50</v>
      </c>
      <c r="BB11" s="22" t="s">
        <v>32</v>
      </c>
      <c r="BC11" s="22" t="s">
        <v>33</v>
      </c>
      <c r="IE11" s="18"/>
      <c r="IF11" s="18"/>
      <c r="IG11" s="18"/>
      <c r="IH11" s="18"/>
      <c r="II11" s="18"/>
    </row>
    <row r="12" spans="1:243" s="17" customFormat="1" ht="15">
      <c r="A12" s="19">
        <v>1</v>
      </c>
      <c r="B12" s="19">
        <v>2</v>
      </c>
      <c r="C12" s="19">
        <v>3</v>
      </c>
      <c r="D12" s="19">
        <v>4</v>
      </c>
      <c r="E12" s="19">
        <v>5</v>
      </c>
      <c r="F12" s="19">
        <v>6</v>
      </c>
      <c r="G12" s="19">
        <v>7</v>
      </c>
      <c r="H12" s="19">
        <v>8</v>
      </c>
      <c r="I12" s="19">
        <v>9</v>
      </c>
      <c r="J12" s="19">
        <v>10</v>
      </c>
      <c r="K12" s="19">
        <v>11</v>
      </c>
      <c r="L12" s="19">
        <v>12</v>
      </c>
      <c r="M12" s="19">
        <v>13</v>
      </c>
      <c r="N12" s="19">
        <v>14</v>
      </c>
      <c r="O12" s="19">
        <v>15</v>
      </c>
      <c r="P12" s="19">
        <v>16</v>
      </c>
      <c r="Q12" s="19">
        <v>17</v>
      </c>
      <c r="R12" s="19">
        <v>18</v>
      </c>
      <c r="S12" s="19">
        <v>19</v>
      </c>
      <c r="T12" s="19">
        <v>20</v>
      </c>
      <c r="U12" s="19">
        <v>21</v>
      </c>
      <c r="V12" s="19">
        <v>22</v>
      </c>
      <c r="W12" s="19">
        <v>23</v>
      </c>
      <c r="X12" s="19">
        <v>24</v>
      </c>
      <c r="Y12" s="19">
        <v>25</v>
      </c>
      <c r="Z12" s="19">
        <v>26</v>
      </c>
      <c r="AA12" s="19">
        <v>27</v>
      </c>
      <c r="AB12" s="19">
        <v>28</v>
      </c>
      <c r="AC12" s="19">
        <v>29</v>
      </c>
      <c r="AD12" s="19">
        <v>30</v>
      </c>
      <c r="AE12" s="19">
        <v>31</v>
      </c>
      <c r="AF12" s="19">
        <v>32</v>
      </c>
      <c r="AG12" s="19">
        <v>33</v>
      </c>
      <c r="AH12" s="19">
        <v>34</v>
      </c>
      <c r="AI12" s="19">
        <v>35</v>
      </c>
      <c r="AJ12" s="19">
        <v>36</v>
      </c>
      <c r="AK12" s="19">
        <v>37</v>
      </c>
      <c r="AL12" s="19">
        <v>38</v>
      </c>
      <c r="AM12" s="19">
        <v>39</v>
      </c>
      <c r="AN12" s="19">
        <v>40</v>
      </c>
      <c r="AO12" s="19">
        <v>41</v>
      </c>
      <c r="AP12" s="19">
        <v>42</v>
      </c>
      <c r="AQ12" s="19">
        <v>43</v>
      </c>
      <c r="AR12" s="19">
        <v>44</v>
      </c>
      <c r="AS12" s="19">
        <v>45</v>
      </c>
      <c r="AT12" s="19">
        <v>46</v>
      </c>
      <c r="AU12" s="19">
        <v>47</v>
      </c>
      <c r="AV12" s="19">
        <v>48</v>
      </c>
      <c r="AW12" s="19">
        <v>49</v>
      </c>
      <c r="AX12" s="19">
        <v>50</v>
      </c>
      <c r="AY12" s="19">
        <v>51</v>
      </c>
      <c r="AZ12" s="19">
        <v>52</v>
      </c>
      <c r="BA12" s="19">
        <v>7</v>
      </c>
      <c r="BB12" s="19">
        <v>54</v>
      </c>
      <c r="BC12" s="19">
        <v>8</v>
      </c>
      <c r="IE12" s="18"/>
      <c r="IF12" s="18"/>
      <c r="IG12" s="18"/>
      <c r="IH12" s="18"/>
      <c r="II12" s="18"/>
    </row>
    <row r="13" spans="1:243" s="17" customFormat="1" ht="18">
      <c r="A13" s="19">
        <v>1</v>
      </c>
      <c r="B13" s="20" t="s">
        <v>62</v>
      </c>
      <c r="C13" s="24" t="s">
        <v>43</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17">
        <v>1</v>
      </c>
      <c r="IB13" s="17" t="s">
        <v>62</v>
      </c>
      <c r="IC13" s="17" t="s">
        <v>43</v>
      </c>
      <c r="IE13" s="18"/>
      <c r="IF13" s="18"/>
      <c r="IG13" s="18"/>
      <c r="IH13" s="18"/>
      <c r="II13" s="18"/>
    </row>
    <row r="14" spans="1:243" s="17" customFormat="1" ht="18.75">
      <c r="A14" s="19">
        <v>1.01</v>
      </c>
      <c r="B14" s="31" t="s">
        <v>110</v>
      </c>
      <c r="C14" s="32" t="s">
        <v>44</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IA14" s="17">
        <v>1.01</v>
      </c>
      <c r="IB14" s="17" t="s">
        <v>110</v>
      </c>
      <c r="IC14" s="17" t="s">
        <v>44</v>
      </c>
      <c r="IE14" s="18"/>
      <c r="IF14" s="18"/>
      <c r="IG14" s="18"/>
      <c r="IH14" s="18"/>
      <c r="II14" s="18"/>
    </row>
    <row r="15" spans="1:243" s="17" customFormat="1" ht="78.75" customHeight="1">
      <c r="A15" s="19">
        <v>1.02</v>
      </c>
      <c r="B15" s="31" t="s">
        <v>325</v>
      </c>
      <c r="C15" s="32" t="s">
        <v>45</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IA15" s="17">
        <v>1.02</v>
      </c>
      <c r="IB15" s="17" t="s">
        <v>325</v>
      </c>
      <c r="IC15" s="17" t="s">
        <v>45</v>
      </c>
      <c r="IE15" s="18"/>
      <c r="IF15" s="18"/>
      <c r="IG15" s="18"/>
      <c r="IH15" s="18"/>
      <c r="II15" s="18"/>
    </row>
    <row r="16" spans="1:243" s="17" customFormat="1" ht="56.25">
      <c r="A16" s="19">
        <v>1.03</v>
      </c>
      <c r="B16" s="31" t="s">
        <v>326</v>
      </c>
      <c r="C16" s="32" t="s">
        <v>51</v>
      </c>
      <c r="D16" s="33">
        <v>15.5</v>
      </c>
      <c r="E16" s="33" t="s">
        <v>383</v>
      </c>
      <c r="F16" s="34">
        <v>251.51</v>
      </c>
      <c r="G16" s="35"/>
      <c r="H16" s="35"/>
      <c r="I16" s="36" t="s">
        <v>34</v>
      </c>
      <c r="J16" s="37">
        <f>IF(I16="Less(-)",-1,1)</f>
        <v>1</v>
      </c>
      <c r="K16" s="35" t="s">
        <v>35</v>
      </c>
      <c r="L16" s="35" t="s">
        <v>4</v>
      </c>
      <c r="M16" s="38"/>
      <c r="N16" s="35"/>
      <c r="O16" s="35"/>
      <c r="P16" s="39"/>
      <c r="Q16" s="35"/>
      <c r="R16" s="35"/>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f>(total_amount_ba($B$2,$D$2,D16,F16,J16,K16,M16))</f>
        <v>3898.41</v>
      </c>
      <c r="BB16" s="41">
        <f>BA16+SUM(N16:AZ16)</f>
        <v>3898.41</v>
      </c>
      <c r="BC16" s="42" t="str">
        <f>SpellNumber(L16,BB16)</f>
        <v>INR  Three Thousand Eight Hundred &amp; Ninety Eight  and Paise Forty One Only</v>
      </c>
      <c r="IA16" s="17">
        <v>1.03</v>
      </c>
      <c r="IB16" s="17" t="s">
        <v>326</v>
      </c>
      <c r="IC16" s="17" t="s">
        <v>51</v>
      </c>
      <c r="ID16" s="17">
        <v>15.5</v>
      </c>
      <c r="IE16" s="18" t="s">
        <v>383</v>
      </c>
      <c r="IF16" s="18"/>
      <c r="IG16" s="18"/>
      <c r="IH16" s="18"/>
      <c r="II16" s="18"/>
    </row>
    <row r="17" spans="1:243" s="17" customFormat="1" ht="18.75">
      <c r="A17" s="19">
        <v>1.04</v>
      </c>
      <c r="B17" s="31" t="s">
        <v>111</v>
      </c>
      <c r="C17" s="32" t="s">
        <v>46</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IA17" s="17">
        <v>1.04</v>
      </c>
      <c r="IB17" s="17" t="s">
        <v>111</v>
      </c>
      <c r="IC17" s="17" t="s">
        <v>46</v>
      </c>
      <c r="IE17" s="18"/>
      <c r="IF17" s="18"/>
      <c r="IG17" s="18"/>
      <c r="IH17" s="18"/>
      <c r="II17" s="18"/>
    </row>
    <row r="18" spans="1:243" s="17" customFormat="1" ht="56.25">
      <c r="A18" s="19">
        <v>1.05</v>
      </c>
      <c r="B18" s="31" t="s">
        <v>112</v>
      </c>
      <c r="C18" s="32" t="s">
        <v>52</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IA18" s="17">
        <v>1.05</v>
      </c>
      <c r="IB18" s="17" t="s">
        <v>112</v>
      </c>
      <c r="IC18" s="17" t="s">
        <v>52</v>
      </c>
      <c r="IE18" s="18"/>
      <c r="IF18" s="18"/>
      <c r="IG18" s="18"/>
      <c r="IH18" s="18"/>
      <c r="II18" s="18"/>
    </row>
    <row r="19" spans="1:243" s="17" customFormat="1" ht="56.25">
      <c r="A19" s="19">
        <v>1.06</v>
      </c>
      <c r="B19" s="31" t="s">
        <v>113</v>
      </c>
      <c r="C19" s="32" t="s">
        <v>53</v>
      </c>
      <c r="D19" s="33">
        <v>10.3</v>
      </c>
      <c r="E19" s="33" t="s">
        <v>383</v>
      </c>
      <c r="F19" s="34">
        <v>6457.83</v>
      </c>
      <c r="G19" s="35"/>
      <c r="H19" s="35"/>
      <c r="I19" s="36" t="s">
        <v>34</v>
      </c>
      <c r="J19" s="37">
        <f aca="true" t="shared" si="0" ref="J19:J79">IF(I19="Less(-)",-1,1)</f>
        <v>1</v>
      </c>
      <c r="K19" s="35" t="s">
        <v>35</v>
      </c>
      <c r="L19" s="35" t="s">
        <v>4</v>
      </c>
      <c r="M19" s="38"/>
      <c r="N19" s="35"/>
      <c r="O19" s="35"/>
      <c r="P19" s="39"/>
      <c r="Q19" s="35"/>
      <c r="R19" s="35"/>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f aca="true" t="shared" si="1" ref="BA19:BA79">(total_amount_ba($B$2,$D$2,D19,F19,J19,K19,M19))</f>
        <v>66515.65</v>
      </c>
      <c r="BB19" s="41">
        <f aca="true" t="shared" si="2" ref="BB19:BB79">BA19+SUM(N19:AZ19)</f>
        <v>66515.65</v>
      </c>
      <c r="BC19" s="42" t="str">
        <f aca="true" t="shared" si="3" ref="BC19:BC79">SpellNumber(L19,BB19)</f>
        <v>INR  Sixty Six Thousand Five Hundred &amp; Fifteen  and Paise Sixty Five Only</v>
      </c>
      <c r="IA19" s="17">
        <v>1.06</v>
      </c>
      <c r="IB19" s="17" t="s">
        <v>113</v>
      </c>
      <c r="IC19" s="17" t="s">
        <v>53</v>
      </c>
      <c r="ID19" s="17">
        <v>10.3</v>
      </c>
      <c r="IE19" s="18" t="s">
        <v>383</v>
      </c>
      <c r="IF19" s="18"/>
      <c r="IG19" s="18"/>
      <c r="IH19" s="18"/>
      <c r="II19" s="18"/>
    </row>
    <row r="20" spans="1:243" s="17" customFormat="1" ht="18.75">
      <c r="A20" s="19">
        <v>1.07</v>
      </c>
      <c r="B20" s="31" t="s">
        <v>114</v>
      </c>
      <c r="C20" s="32" t="s">
        <v>47</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IA20" s="17">
        <v>1.07</v>
      </c>
      <c r="IB20" s="17" t="s">
        <v>114</v>
      </c>
      <c r="IC20" s="17" t="s">
        <v>47</v>
      </c>
      <c r="IE20" s="18"/>
      <c r="IF20" s="18"/>
      <c r="IG20" s="18"/>
      <c r="IH20" s="18"/>
      <c r="II20" s="18"/>
    </row>
    <row r="21" spans="1:243" s="17" customFormat="1" ht="96.75" customHeight="1">
      <c r="A21" s="19">
        <v>1.08</v>
      </c>
      <c r="B21" s="31" t="s">
        <v>115</v>
      </c>
      <c r="C21" s="32" t="s">
        <v>54</v>
      </c>
      <c r="D21" s="33">
        <v>0.25</v>
      </c>
      <c r="E21" s="33" t="s">
        <v>383</v>
      </c>
      <c r="F21" s="34">
        <v>9398.77</v>
      </c>
      <c r="G21" s="35"/>
      <c r="H21" s="35"/>
      <c r="I21" s="36" t="s">
        <v>34</v>
      </c>
      <c r="J21" s="37">
        <f t="shared" si="0"/>
        <v>1</v>
      </c>
      <c r="K21" s="35" t="s">
        <v>35</v>
      </c>
      <c r="L21" s="35" t="s">
        <v>4</v>
      </c>
      <c r="M21" s="38"/>
      <c r="N21" s="35"/>
      <c r="O21" s="35"/>
      <c r="P21" s="39"/>
      <c r="Q21" s="35"/>
      <c r="R21" s="35"/>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f t="shared" si="1"/>
        <v>2349.69</v>
      </c>
      <c r="BB21" s="41">
        <f t="shared" si="2"/>
        <v>2349.69</v>
      </c>
      <c r="BC21" s="42" t="str">
        <f t="shared" si="3"/>
        <v>INR  Two Thousand Three Hundred &amp; Forty Nine  and Paise Sixty Nine Only</v>
      </c>
      <c r="IA21" s="17">
        <v>1.08</v>
      </c>
      <c r="IB21" s="17" t="s">
        <v>115</v>
      </c>
      <c r="IC21" s="17" t="s">
        <v>54</v>
      </c>
      <c r="ID21" s="17">
        <v>0.25</v>
      </c>
      <c r="IE21" s="18" t="s">
        <v>383</v>
      </c>
      <c r="IF21" s="18"/>
      <c r="IG21" s="18"/>
      <c r="IH21" s="18"/>
      <c r="II21" s="18"/>
    </row>
    <row r="22" spans="1:243" s="17" customFormat="1" ht="37.5">
      <c r="A22" s="19">
        <v>1.09</v>
      </c>
      <c r="B22" s="31" t="s">
        <v>116</v>
      </c>
      <c r="C22" s="32" t="s">
        <v>48</v>
      </c>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IA22" s="17">
        <v>1.09</v>
      </c>
      <c r="IB22" s="17" t="s">
        <v>116</v>
      </c>
      <c r="IC22" s="17" t="s">
        <v>48</v>
      </c>
      <c r="IE22" s="18"/>
      <c r="IF22" s="18"/>
      <c r="IG22" s="18"/>
      <c r="IH22" s="18"/>
      <c r="II22" s="18"/>
    </row>
    <row r="23" spans="1:243" s="17" customFormat="1" ht="37.5">
      <c r="A23" s="19">
        <v>1.1</v>
      </c>
      <c r="B23" s="31" t="s">
        <v>117</v>
      </c>
      <c r="C23" s="32" t="s">
        <v>55</v>
      </c>
      <c r="D23" s="33">
        <v>1</v>
      </c>
      <c r="E23" s="33" t="s">
        <v>214</v>
      </c>
      <c r="F23" s="34">
        <v>672.12</v>
      </c>
      <c r="G23" s="35"/>
      <c r="H23" s="35"/>
      <c r="I23" s="36" t="s">
        <v>34</v>
      </c>
      <c r="J23" s="37">
        <f t="shared" si="0"/>
        <v>1</v>
      </c>
      <c r="K23" s="35" t="s">
        <v>35</v>
      </c>
      <c r="L23" s="35" t="s">
        <v>4</v>
      </c>
      <c r="M23" s="38"/>
      <c r="N23" s="35"/>
      <c r="O23" s="35"/>
      <c r="P23" s="39"/>
      <c r="Q23" s="35"/>
      <c r="R23" s="35"/>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f t="shared" si="1"/>
        <v>672.12</v>
      </c>
      <c r="BB23" s="41">
        <f t="shared" si="2"/>
        <v>672.12</v>
      </c>
      <c r="BC23" s="42" t="str">
        <f t="shared" si="3"/>
        <v>INR  Six Hundred &amp; Seventy Two  and Paise Twelve Only</v>
      </c>
      <c r="IA23" s="17">
        <v>1.1</v>
      </c>
      <c r="IB23" s="17" t="s">
        <v>117</v>
      </c>
      <c r="IC23" s="17" t="s">
        <v>55</v>
      </c>
      <c r="ID23" s="17">
        <v>1</v>
      </c>
      <c r="IE23" s="18" t="s">
        <v>214</v>
      </c>
      <c r="IF23" s="18"/>
      <c r="IG23" s="18"/>
      <c r="IH23" s="18"/>
      <c r="II23" s="18"/>
    </row>
    <row r="24" spans="1:243" s="17" customFormat="1" ht="37.5">
      <c r="A24" s="19">
        <v>1.11</v>
      </c>
      <c r="B24" s="31" t="s">
        <v>327</v>
      </c>
      <c r="C24" s="32" t="s">
        <v>56</v>
      </c>
      <c r="D24" s="33">
        <v>2.31</v>
      </c>
      <c r="E24" s="33" t="s">
        <v>214</v>
      </c>
      <c r="F24" s="34">
        <v>533.41</v>
      </c>
      <c r="G24" s="35"/>
      <c r="H24" s="35"/>
      <c r="I24" s="36" t="s">
        <v>34</v>
      </c>
      <c r="J24" s="37">
        <f t="shared" si="0"/>
        <v>1</v>
      </c>
      <c r="K24" s="35" t="s">
        <v>35</v>
      </c>
      <c r="L24" s="35" t="s">
        <v>4</v>
      </c>
      <c r="M24" s="38"/>
      <c r="N24" s="35"/>
      <c r="O24" s="35"/>
      <c r="P24" s="39"/>
      <c r="Q24" s="35"/>
      <c r="R24" s="35"/>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f t="shared" si="1"/>
        <v>1232.18</v>
      </c>
      <c r="BB24" s="41">
        <f t="shared" si="2"/>
        <v>1232.18</v>
      </c>
      <c r="BC24" s="42" t="str">
        <f t="shared" si="3"/>
        <v>INR  One Thousand Two Hundred &amp; Thirty Two  and Paise Eighteen Only</v>
      </c>
      <c r="IA24" s="17">
        <v>1.11</v>
      </c>
      <c r="IB24" s="17" t="s">
        <v>327</v>
      </c>
      <c r="IC24" s="17" t="s">
        <v>56</v>
      </c>
      <c r="ID24" s="17">
        <v>2.31</v>
      </c>
      <c r="IE24" s="18" t="s">
        <v>214</v>
      </c>
      <c r="IF24" s="18"/>
      <c r="IG24" s="18"/>
      <c r="IH24" s="18"/>
      <c r="II24" s="18"/>
    </row>
    <row r="25" spans="1:243" s="17" customFormat="1" ht="56.25">
      <c r="A25" s="19">
        <v>1.12</v>
      </c>
      <c r="B25" s="31" t="s">
        <v>118</v>
      </c>
      <c r="C25" s="32" t="s">
        <v>57</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IA25" s="17">
        <v>1.12</v>
      </c>
      <c r="IB25" s="17" t="s">
        <v>118</v>
      </c>
      <c r="IC25" s="17" t="s">
        <v>57</v>
      </c>
      <c r="IE25" s="18"/>
      <c r="IF25" s="18"/>
      <c r="IG25" s="18"/>
      <c r="IH25" s="18"/>
      <c r="II25" s="18"/>
    </row>
    <row r="26" spans="1:243" s="17" customFormat="1" ht="37.5">
      <c r="A26" s="19">
        <v>1.13</v>
      </c>
      <c r="B26" s="31" t="s">
        <v>119</v>
      </c>
      <c r="C26" s="32" t="s">
        <v>58</v>
      </c>
      <c r="D26" s="33">
        <v>40</v>
      </c>
      <c r="E26" s="33" t="s">
        <v>384</v>
      </c>
      <c r="F26" s="34">
        <v>78.61</v>
      </c>
      <c r="G26" s="35"/>
      <c r="H26" s="35"/>
      <c r="I26" s="36" t="s">
        <v>34</v>
      </c>
      <c r="J26" s="37">
        <f t="shared" si="0"/>
        <v>1</v>
      </c>
      <c r="K26" s="35" t="s">
        <v>35</v>
      </c>
      <c r="L26" s="35" t="s">
        <v>4</v>
      </c>
      <c r="M26" s="38"/>
      <c r="N26" s="35"/>
      <c r="O26" s="35"/>
      <c r="P26" s="39"/>
      <c r="Q26" s="35"/>
      <c r="R26" s="35"/>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f t="shared" si="1"/>
        <v>3144.4</v>
      </c>
      <c r="BB26" s="41">
        <f t="shared" si="2"/>
        <v>3144.4</v>
      </c>
      <c r="BC26" s="42" t="str">
        <f t="shared" si="3"/>
        <v>INR  Three Thousand One Hundred &amp; Forty Four  and Paise Forty Only</v>
      </c>
      <c r="IA26" s="17">
        <v>1.13</v>
      </c>
      <c r="IB26" s="17" t="s">
        <v>119</v>
      </c>
      <c r="IC26" s="17" t="s">
        <v>58</v>
      </c>
      <c r="ID26" s="17">
        <v>40</v>
      </c>
      <c r="IE26" s="18" t="s">
        <v>384</v>
      </c>
      <c r="IF26" s="18"/>
      <c r="IG26" s="18"/>
      <c r="IH26" s="18"/>
      <c r="II26" s="18"/>
    </row>
    <row r="27" spans="1:243" s="17" customFormat="1" ht="18.75">
      <c r="A27" s="19">
        <v>1.14</v>
      </c>
      <c r="B27" s="31" t="s">
        <v>120</v>
      </c>
      <c r="C27" s="32" t="s">
        <v>59</v>
      </c>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IA27" s="17">
        <v>1.14</v>
      </c>
      <c r="IB27" s="17" t="s">
        <v>120</v>
      </c>
      <c r="IC27" s="17" t="s">
        <v>59</v>
      </c>
      <c r="IE27" s="18"/>
      <c r="IF27" s="18"/>
      <c r="IG27" s="18"/>
      <c r="IH27" s="18"/>
      <c r="II27" s="18"/>
    </row>
    <row r="28" spans="1:243" s="17" customFormat="1" ht="37.5">
      <c r="A28" s="19">
        <v>1.15</v>
      </c>
      <c r="B28" s="31" t="s">
        <v>328</v>
      </c>
      <c r="C28" s="32" t="s">
        <v>60</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IA28" s="17">
        <v>1.15</v>
      </c>
      <c r="IB28" s="17" t="s">
        <v>328</v>
      </c>
      <c r="IC28" s="17" t="s">
        <v>60</v>
      </c>
      <c r="IE28" s="18"/>
      <c r="IF28" s="18"/>
      <c r="IG28" s="18"/>
      <c r="IH28" s="18"/>
      <c r="II28" s="18"/>
    </row>
    <row r="29" spans="1:243" s="17" customFormat="1" ht="37.5">
      <c r="A29" s="19">
        <v>1.16</v>
      </c>
      <c r="B29" s="31" t="s">
        <v>122</v>
      </c>
      <c r="C29" s="32" t="s">
        <v>61</v>
      </c>
      <c r="D29" s="33">
        <v>1.5</v>
      </c>
      <c r="E29" s="33" t="s">
        <v>383</v>
      </c>
      <c r="F29" s="34">
        <v>5838.01</v>
      </c>
      <c r="G29" s="35"/>
      <c r="H29" s="35"/>
      <c r="I29" s="36" t="s">
        <v>34</v>
      </c>
      <c r="J29" s="37">
        <f t="shared" si="0"/>
        <v>1</v>
      </c>
      <c r="K29" s="35" t="s">
        <v>35</v>
      </c>
      <c r="L29" s="35" t="s">
        <v>4</v>
      </c>
      <c r="M29" s="38"/>
      <c r="N29" s="35"/>
      <c r="O29" s="35"/>
      <c r="P29" s="39"/>
      <c r="Q29" s="35"/>
      <c r="R29" s="35"/>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f t="shared" si="1"/>
        <v>8757.02</v>
      </c>
      <c r="BB29" s="41">
        <f t="shared" si="2"/>
        <v>8757.02</v>
      </c>
      <c r="BC29" s="42" t="str">
        <f t="shared" si="3"/>
        <v>INR  Eight Thousand Seven Hundred &amp; Fifty Seven  and Paise Two Only</v>
      </c>
      <c r="IA29" s="17">
        <v>1.16</v>
      </c>
      <c r="IB29" s="17" t="s">
        <v>122</v>
      </c>
      <c r="IC29" s="17" t="s">
        <v>61</v>
      </c>
      <c r="ID29" s="17">
        <v>1.5</v>
      </c>
      <c r="IE29" s="18" t="s">
        <v>383</v>
      </c>
      <c r="IF29" s="18"/>
      <c r="IG29" s="18"/>
      <c r="IH29" s="18"/>
      <c r="II29" s="18"/>
    </row>
    <row r="30" spans="1:243" s="17" customFormat="1" ht="56.25">
      <c r="A30" s="19">
        <v>1.17</v>
      </c>
      <c r="B30" s="31" t="s">
        <v>121</v>
      </c>
      <c r="C30" s="32" t="s">
        <v>49</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IA30" s="17">
        <v>1.17</v>
      </c>
      <c r="IB30" s="17" t="s">
        <v>121</v>
      </c>
      <c r="IC30" s="17" t="s">
        <v>49</v>
      </c>
      <c r="IE30" s="18"/>
      <c r="IF30" s="18"/>
      <c r="IG30" s="18"/>
      <c r="IH30" s="18"/>
      <c r="II30" s="18"/>
    </row>
    <row r="31" spans="1:243" s="17" customFormat="1" ht="56.25">
      <c r="A31" s="19">
        <v>1.18</v>
      </c>
      <c r="B31" s="31" t="s">
        <v>122</v>
      </c>
      <c r="C31" s="32" t="s">
        <v>63</v>
      </c>
      <c r="D31" s="33">
        <v>0.5</v>
      </c>
      <c r="E31" s="33" t="s">
        <v>383</v>
      </c>
      <c r="F31" s="34">
        <v>7267.3</v>
      </c>
      <c r="G31" s="35"/>
      <c r="H31" s="35"/>
      <c r="I31" s="36" t="s">
        <v>34</v>
      </c>
      <c r="J31" s="37">
        <f t="shared" si="0"/>
        <v>1</v>
      </c>
      <c r="K31" s="35" t="s">
        <v>35</v>
      </c>
      <c r="L31" s="35" t="s">
        <v>4</v>
      </c>
      <c r="M31" s="38"/>
      <c r="N31" s="35"/>
      <c r="O31" s="35"/>
      <c r="P31" s="39"/>
      <c r="Q31" s="35"/>
      <c r="R31" s="35"/>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f t="shared" si="1"/>
        <v>3633.65</v>
      </c>
      <c r="BB31" s="41">
        <f t="shared" si="2"/>
        <v>3633.65</v>
      </c>
      <c r="BC31" s="42" t="str">
        <f t="shared" si="3"/>
        <v>INR  Three Thousand Six Hundred &amp; Thirty Three  and Paise Sixty Five Only</v>
      </c>
      <c r="IA31" s="17">
        <v>1.18</v>
      </c>
      <c r="IB31" s="17" t="s">
        <v>122</v>
      </c>
      <c r="IC31" s="17" t="s">
        <v>63</v>
      </c>
      <c r="ID31" s="17">
        <v>0.5</v>
      </c>
      <c r="IE31" s="18" t="s">
        <v>383</v>
      </c>
      <c r="IF31" s="18"/>
      <c r="IG31" s="18"/>
      <c r="IH31" s="18"/>
      <c r="II31" s="18"/>
    </row>
    <row r="32" spans="1:243" s="17" customFormat="1" ht="56.25">
      <c r="A32" s="19">
        <v>1.19</v>
      </c>
      <c r="B32" s="31" t="s">
        <v>123</v>
      </c>
      <c r="C32" s="32" t="s">
        <v>64</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IA32" s="17">
        <v>1.19</v>
      </c>
      <c r="IB32" s="17" t="s">
        <v>123</v>
      </c>
      <c r="IC32" s="17" t="s">
        <v>64</v>
      </c>
      <c r="IE32" s="18"/>
      <c r="IF32" s="18"/>
      <c r="IG32" s="18"/>
      <c r="IH32" s="18"/>
      <c r="II32" s="18"/>
    </row>
    <row r="33" spans="1:243" s="17" customFormat="1" ht="37.5">
      <c r="A33" s="19">
        <v>1.2</v>
      </c>
      <c r="B33" s="31" t="s">
        <v>124</v>
      </c>
      <c r="C33" s="32" t="s">
        <v>65</v>
      </c>
      <c r="D33" s="33">
        <v>11.3</v>
      </c>
      <c r="E33" s="33" t="s">
        <v>214</v>
      </c>
      <c r="F33" s="34">
        <v>892.63</v>
      </c>
      <c r="G33" s="35"/>
      <c r="H33" s="35"/>
      <c r="I33" s="36" t="s">
        <v>34</v>
      </c>
      <c r="J33" s="37">
        <f t="shared" si="0"/>
        <v>1</v>
      </c>
      <c r="K33" s="35" t="s">
        <v>35</v>
      </c>
      <c r="L33" s="35" t="s">
        <v>4</v>
      </c>
      <c r="M33" s="38"/>
      <c r="N33" s="35"/>
      <c r="O33" s="35"/>
      <c r="P33" s="39"/>
      <c r="Q33" s="35"/>
      <c r="R33" s="35"/>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f t="shared" si="1"/>
        <v>10086.72</v>
      </c>
      <c r="BB33" s="41">
        <f t="shared" si="2"/>
        <v>10086.72</v>
      </c>
      <c r="BC33" s="42" t="str">
        <f t="shared" si="3"/>
        <v>INR  Ten Thousand  &amp;Eighty Six  and Paise Seventy Two Only</v>
      </c>
      <c r="IA33" s="17">
        <v>1.2</v>
      </c>
      <c r="IB33" s="17" t="s">
        <v>124</v>
      </c>
      <c r="IC33" s="17" t="s">
        <v>65</v>
      </c>
      <c r="ID33" s="17">
        <v>11.3</v>
      </c>
      <c r="IE33" s="18" t="s">
        <v>214</v>
      </c>
      <c r="IF33" s="18"/>
      <c r="IG33" s="18"/>
      <c r="IH33" s="18"/>
      <c r="II33" s="18"/>
    </row>
    <row r="34" spans="1:243" s="17" customFormat="1" ht="18.75">
      <c r="A34" s="19">
        <v>1.21</v>
      </c>
      <c r="B34" s="31" t="s">
        <v>125</v>
      </c>
      <c r="C34" s="32" t="s">
        <v>66</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IA34" s="17">
        <v>1.21</v>
      </c>
      <c r="IB34" s="17" t="s">
        <v>125</v>
      </c>
      <c r="IC34" s="17" t="s">
        <v>66</v>
      </c>
      <c r="IE34" s="18"/>
      <c r="IF34" s="18"/>
      <c r="IG34" s="18"/>
      <c r="IH34" s="18"/>
      <c r="II34" s="18"/>
    </row>
    <row r="35" spans="1:243" s="17" customFormat="1" ht="115.5" customHeight="1">
      <c r="A35" s="19">
        <v>1.22</v>
      </c>
      <c r="B35" s="31" t="s">
        <v>126</v>
      </c>
      <c r="C35" s="32" t="s">
        <v>67</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IA35" s="17">
        <v>1.22</v>
      </c>
      <c r="IB35" s="17" t="s">
        <v>126</v>
      </c>
      <c r="IC35" s="17" t="s">
        <v>67</v>
      </c>
      <c r="IE35" s="18"/>
      <c r="IF35" s="18"/>
      <c r="IG35" s="18"/>
      <c r="IH35" s="18"/>
      <c r="II35" s="18"/>
    </row>
    <row r="36" spans="1:243" s="17" customFormat="1" ht="18.75">
      <c r="A36" s="19">
        <v>1.23</v>
      </c>
      <c r="B36" s="31" t="s">
        <v>127</v>
      </c>
      <c r="C36" s="32" t="s">
        <v>68</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IA36" s="17">
        <v>1.23</v>
      </c>
      <c r="IB36" s="17" t="s">
        <v>127</v>
      </c>
      <c r="IC36" s="17" t="s">
        <v>68</v>
      </c>
      <c r="IE36" s="18"/>
      <c r="IF36" s="18"/>
      <c r="IG36" s="18"/>
      <c r="IH36" s="18"/>
      <c r="II36" s="18"/>
    </row>
    <row r="37" spans="1:243" s="17" customFormat="1" ht="56.25">
      <c r="A37" s="19">
        <v>1.24</v>
      </c>
      <c r="B37" s="31" t="s">
        <v>329</v>
      </c>
      <c r="C37" s="32" t="s">
        <v>69</v>
      </c>
      <c r="D37" s="33">
        <v>6.8</v>
      </c>
      <c r="E37" s="33" t="s">
        <v>214</v>
      </c>
      <c r="F37" s="34">
        <v>3880.18</v>
      </c>
      <c r="G37" s="35"/>
      <c r="H37" s="35"/>
      <c r="I37" s="36" t="s">
        <v>34</v>
      </c>
      <c r="J37" s="37">
        <f t="shared" si="0"/>
        <v>1</v>
      </c>
      <c r="K37" s="35" t="s">
        <v>35</v>
      </c>
      <c r="L37" s="35" t="s">
        <v>4</v>
      </c>
      <c r="M37" s="38"/>
      <c r="N37" s="35"/>
      <c r="O37" s="35"/>
      <c r="P37" s="39"/>
      <c r="Q37" s="35"/>
      <c r="R37" s="35"/>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f t="shared" si="1"/>
        <v>26385.22</v>
      </c>
      <c r="BB37" s="41">
        <f t="shared" si="2"/>
        <v>26385.22</v>
      </c>
      <c r="BC37" s="42" t="str">
        <f t="shared" si="3"/>
        <v>INR  Twenty Six Thousand Three Hundred &amp; Eighty Five  and Paise Twenty Two Only</v>
      </c>
      <c r="IA37" s="17">
        <v>1.24</v>
      </c>
      <c r="IB37" s="17" t="s">
        <v>329</v>
      </c>
      <c r="IC37" s="17" t="s">
        <v>69</v>
      </c>
      <c r="ID37" s="17">
        <v>6.8</v>
      </c>
      <c r="IE37" s="18" t="s">
        <v>214</v>
      </c>
      <c r="IF37" s="18"/>
      <c r="IG37" s="18"/>
      <c r="IH37" s="18"/>
      <c r="II37" s="18"/>
    </row>
    <row r="38" spans="1:243" s="17" customFormat="1" ht="59.25" customHeight="1">
      <c r="A38" s="19">
        <v>1.25</v>
      </c>
      <c r="B38" s="31" t="s">
        <v>128</v>
      </c>
      <c r="C38" s="32" t="s">
        <v>70</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IA38" s="17">
        <v>1.25</v>
      </c>
      <c r="IB38" s="17" t="s">
        <v>128</v>
      </c>
      <c r="IC38" s="17" t="s">
        <v>70</v>
      </c>
      <c r="IE38" s="18"/>
      <c r="IF38" s="18"/>
      <c r="IG38" s="18"/>
      <c r="IH38" s="18"/>
      <c r="II38" s="18"/>
    </row>
    <row r="39" spans="1:243" s="17" customFormat="1" ht="56.25">
      <c r="A39" s="19">
        <v>1.26</v>
      </c>
      <c r="B39" s="31" t="s">
        <v>129</v>
      </c>
      <c r="C39" s="32" t="s">
        <v>71</v>
      </c>
      <c r="D39" s="33">
        <v>12.9</v>
      </c>
      <c r="E39" s="33" t="s">
        <v>385</v>
      </c>
      <c r="F39" s="34">
        <v>367.25</v>
      </c>
      <c r="G39" s="35"/>
      <c r="H39" s="35"/>
      <c r="I39" s="36" t="s">
        <v>34</v>
      </c>
      <c r="J39" s="37">
        <f t="shared" si="0"/>
        <v>1</v>
      </c>
      <c r="K39" s="35" t="s">
        <v>35</v>
      </c>
      <c r="L39" s="35" t="s">
        <v>4</v>
      </c>
      <c r="M39" s="38"/>
      <c r="N39" s="35"/>
      <c r="O39" s="35"/>
      <c r="P39" s="39"/>
      <c r="Q39" s="35"/>
      <c r="R39" s="35"/>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40">
        <f t="shared" si="1"/>
        <v>4737.53</v>
      </c>
      <c r="BB39" s="41">
        <f t="shared" si="2"/>
        <v>4737.53</v>
      </c>
      <c r="BC39" s="42" t="str">
        <f t="shared" si="3"/>
        <v>INR  Four Thousand Seven Hundred &amp; Thirty Seven  and Paise Fifty Three Only</v>
      </c>
      <c r="IA39" s="17">
        <v>1.26</v>
      </c>
      <c r="IB39" s="17" t="s">
        <v>129</v>
      </c>
      <c r="IC39" s="17" t="s">
        <v>71</v>
      </c>
      <c r="ID39" s="17">
        <v>12.9</v>
      </c>
      <c r="IE39" s="18" t="s">
        <v>385</v>
      </c>
      <c r="IF39" s="18"/>
      <c r="IG39" s="18"/>
      <c r="IH39" s="18"/>
      <c r="II39" s="18"/>
    </row>
    <row r="40" spans="1:243" s="17" customFormat="1" ht="75" customHeight="1">
      <c r="A40" s="19">
        <v>1.27</v>
      </c>
      <c r="B40" s="31" t="s">
        <v>130</v>
      </c>
      <c r="C40" s="32" t="s">
        <v>72</v>
      </c>
      <c r="D40" s="33">
        <v>2</v>
      </c>
      <c r="E40" s="33" t="s">
        <v>386</v>
      </c>
      <c r="F40" s="34">
        <v>708.59</v>
      </c>
      <c r="G40" s="35"/>
      <c r="H40" s="35"/>
      <c r="I40" s="36" t="s">
        <v>34</v>
      </c>
      <c r="J40" s="37">
        <f t="shared" si="0"/>
        <v>1</v>
      </c>
      <c r="K40" s="35" t="s">
        <v>35</v>
      </c>
      <c r="L40" s="35" t="s">
        <v>4</v>
      </c>
      <c r="M40" s="38"/>
      <c r="N40" s="35"/>
      <c r="O40" s="35"/>
      <c r="P40" s="39"/>
      <c r="Q40" s="35"/>
      <c r="R40" s="35"/>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40">
        <f t="shared" si="1"/>
        <v>1417.18</v>
      </c>
      <c r="BB40" s="41">
        <f t="shared" si="2"/>
        <v>1417.18</v>
      </c>
      <c r="BC40" s="42" t="str">
        <f t="shared" si="3"/>
        <v>INR  One Thousand Four Hundred &amp; Seventeen  and Paise Eighteen Only</v>
      </c>
      <c r="IA40" s="17">
        <v>1.27</v>
      </c>
      <c r="IB40" s="17" t="s">
        <v>130</v>
      </c>
      <c r="IC40" s="17" t="s">
        <v>72</v>
      </c>
      <c r="ID40" s="17">
        <v>2</v>
      </c>
      <c r="IE40" s="18" t="s">
        <v>386</v>
      </c>
      <c r="IF40" s="18"/>
      <c r="IG40" s="18"/>
      <c r="IH40" s="18"/>
      <c r="II40" s="18"/>
    </row>
    <row r="41" spans="1:243" s="17" customFormat="1" ht="111" customHeight="1">
      <c r="A41" s="19">
        <v>1.28</v>
      </c>
      <c r="B41" s="31" t="s">
        <v>131</v>
      </c>
      <c r="C41" s="32" t="s">
        <v>73</v>
      </c>
      <c r="D41" s="33">
        <v>36</v>
      </c>
      <c r="E41" s="33" t="s">
        <v>214</v>
      </c>
      <c r="F41" s="34">
        <v>932.44</v>
      </c>
      <c r="G41" s="35"/>
      <c r="H41" s="35"/>
      <c r="I41" s="36" t="s">
        <v>34</v>
      </c>
      <c r="J41" s="37">
        <f t="shared" si="0"/>
        <v>1</v>
      </c>
      <c r="K41" s="35" t="s">
        <v>35</v>
      </c>
      <c r="L41" s="35" t="s">
        <v>4</v>
      </c>
      <c r="M41" s="38"/>
      <c r="N41" s="35"/>
      <c r="O41" s="35"/>
      <c r="P41" s="39"/>
      <c r="Q41" s="35"/>
      <c r="R41" s="35"/>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40">
        <f t="shared" si="1"/>
        <v>33567.84</v>
      </c>
      <c r="BB41" s="41">
        <f t="shared" si="2"/>
        <v>33567.84</v>
      </c>
      <c r="BC41" s="42" t="str">
        <f t="shared" si="3"/>
        <v>INR  Thirty Three Thousand Five Hundred &amp; Sixty Seven  and Paise Eighty Four Only</v>
      </c>
      <c r="IA41" s="17">
        <v>1.28</v>
      </c>
      <c r="IB41" s="17" t="s">
        <v>131</v>
      </c>
      <c r="IC41" s="17" t="s">
        <v>73</v>
      </c>
      <c r="ID41" s="17">
        <v>36</v>
      </c>
      <c r="IE41" s="18" t="s">
        <v>214</v>
      </c>
      <c r="IF41" s="18"/>
      <c r="IG41" s="18"/>
      <c r="IH41" s="18"/>
      <c r="II41" s="18"/>
    </row>
    <row r="42" spans="1:243" s="17" customFormat="1" ht="18.75">
      <c r="A42" s="19">
        <v>1.29</v>
      </c>
      <c r="B42" s="31" t="s">
        <v>132</v>
      </c>
      <c r="C42" s="32" t="s">
        <v>74</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IA42" s="17">
        <v>1.29</v>
      </c>
      <c r="IB42" s="17" t="s">
        <v>132</v>
      </c>
      <c r="IC42" s="17" t="s">
        <v>74</v>
      </c>
      <c r="IE42" s="18"/>
      <c r="IF42" s="18"/>
      <c r="IG42" s="18"/>
      <c r="IH42" s="18"/>
      <c r="II42" s="18"/>
    </row>
    <row r="43" spans="1:243" s="17" customFormat="1" ht="54.75" customHeight="1">
      <c r="A43" s="19">
        <v>1.3</v>
      </c>
      <c r="B43" s="31" t="s">
        <v>135</v>
      </c>
      <c r="C43" s="32" t="s">
        <v>75</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IA43" s="17">
        <v>1.3</v>
      </c>
      <c r="IB43" s="17" t="s">
        <v>135</v>
      </c>
      <c r="IC43" s="17" t="s">
        <v>75</v>
      </c>
      <c r="IE43" s="18"/>
      <c r="IF43" s="18"/>
      <c r="IG43" s="18"/>
      <c r="IH43" s="18"/>
      <c r="II43" s="18"/>
    </row>
    <row r="44" spans="1:243" s="17" customFormat="1" ht="37.5">
      <c r="A44" s="19">
        <v>1.31</v>
      </c>
      <c r="B44" s="31" t="s">
        <v>136</v>
      </c>
      <c r="C44" s="32" t="s">
        <v>76</v>
      </c>
      <c r="D44" s="33">
        <v>4</v>
      </c>
      <c r="E44" s="33" t="s">
        <v>386</v>
      </c>
      <c r="F44" s="34">
        <v>228.23</v>
      </c>
      <c r="G44" s="35"/>
      <c r="H44" s="35"/>
      <c r="I44" s="36" t="s">
        <v>34</v>
      </c>
      <c r="J44" s="37">
        <f t="shared" si="0"/>
        <v>1</v>
      </c>
      <c r="K44" s="35" t="s">
        <v>35</v>
      </c>
      <c r="L44" s="35" t="s">
        <v>4</v>
      </c>
      <c r="M44" s="38"/>
      <c r="N44" s="35"/>
      <c r="O44" s="35"/>
      <c r="P44" s="39"/>
      <c r="Q44" s="35"/>
      <c r="R44" s="35"/>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40">
        <f t="shared" si="1"/>
        <v>912.92</v>
      </c>
      <c r="BB44" s="41">
        <f t="shared" si="2"/>
        <v>912.92</v>
      </c>
      <c r="BC44" s="42" t="str">
        <f t="shared" si="3"/>
        <v>INR  Nine Hundred &amp; Twelve  and Paise Ninety Two Only</v>
      </c>
      <c r="IA44" s="17">
        <v>1.31</v>
      </c>
      <c r="IB44" s="17" t="s">
        <v>136</v>
      </c>
      <c r="IC44" s="17" t="s">
        <v>76</v>
      </c>
      <c r="ID44" s="17">
        <v>4</v>
      </c>
      <c r="IE44" s="18" t="s">
        <v>386</v>
      </c>
      <c r="IF44" s="18"/>
      <c r="IG44" s="18"/>
      <c r="IH44" s="18"/>
      <c r="II44" s="18"/>
    </row>
    <row r="45" spans="1:243" s="17" customFormat="1" ht="60.75" customHeight="1">
      <c r="A45" s="19">
        <v>1.32</v>
      </c>
      <c r="B45" s="31" t="s">
        <v>137</v>
      </c>
      <c r="C45" s="32" t="s">
        <v>77</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IA45" s="17">
        <v>1.32</v>
      </c>
      <c r="IB45" s="17" t="s">
        <v>137</v>
      </c>
      <c r="IC45" s="17" t="s">
        <v>77</v>
      </c>
      <c r="IE45" s="18"/>
      <c r="IF45" s="18"/>
      <c r="IG45" s="18"/>
      <c r="IH45" s="18"/>
      <c r="II45" s="18"/>
    </row>
    <row r="46" spans="1:243" s="17" customFormat="1" ht="37.5">
      <c r="A46" s="19">
        <v>1.33</v>
      </c>
      <c r="B46" s="31" t="s">
        <v>330</v>
      </c>
      <c r="C46" s="32" t="s">
        <v>78</v>
      </c>
      <c r="D46" s="33">
        <v>8</v>
      </c>
      <c r="E46" s="33" t="s">
        <v>386</v>
      </c>
      <c r="F46" s="34">
        <v>103.16</v>
      </c>
      <c r="G46" s="35"/>
      <c r="H46" s="35"/>
      <c r="I46" s="36" t="s">
        <v>34</v>
      </c>
      <c r="J46" s="37">
        <f t="shared" si="0"/>
        <v>1</v>
      </c>
      <c r="K46" s="35" t="s">
        <v>35</v>
      </c>
      <c r="L46" s="35" t="s">
        <v>4</v>
      </c>
      <c r="M46" s="38"/>
      <c r="N46" s="35"/>
      <c r="O46" s="35"/>
      <c r="P46" s="39"/>
      <c r="Q46" s="35"/>
      <c r="R46" s="35"/>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40">
        <f t="shared" si="1"/>
        <v>825.28</v>
      </c>
      <c r="BB46" s="41">
        <f t="shared" si="2"/>
        <v>825.28</v>
      </c>
      <c r="BC46" s="42" t="str">
        <f t="shared" si="3"/>
        <v>INR  Eight Hundred &amp; Twenty Five  and Paise Twenty Eight Only</v>
      </c>
      <c r="IA46" s="17">
        <v>1.33</v>
      </c>
      <c r="IB46" s="17" t="s">
        <v>330</v>
      </c>
      <c r="IC46" s="17" t="s">
        <v>78</v>
      </c>
      <c r="ID46" s="17">
        <v>8</v>
      </c>
      <c r="IE46" s="18" t="s">
        <v>386</v>
      </c>
      <c r="IF46" s="18"/>
      <c r="IG46" s="18"/>
      <c r="IH46" s="18"/>
      <c r="II46" s="18"/>
    </row>
    <row r="47" spans="1:243" s="17" customFormat="1" ht="37.5">
      <c r="A47" s="19">
        <v>1.34</v>
      </c>
      <c r="B47" s="31" t="s">
        <v>133</v>
      </c>
      <c r="C47" s="32" t="s">
        <v>79</v>
      </c>
      <c r="D47" s="33">
        <v>1</v>
      </c>
      <c r="E47" s="33" t="s">
        <v>386</v>
      </c>
      <c r="F47" s="34">
        <v>66.24</v>
      </c>
      <c r="G47" s="35"/>
      <c r="H47" s="35"/>
      <c r="I47" s="36" t="s">
        <v>34</v>
      </c>
      <c r="J47" s="37">
        <f t="shared" si="0"/>
        <v>1</v>
      </c>
      <c r="K47" s="35" t="s">
        <v>35</v>
      </c>
      <c r="L47" s="35" t="s">
        <v>4</v>
      </c>
      <c r="M47" s="38"/>
      <c r="N47" s="35"/>
      <c r="O47" s="35"/>
      <c r="P47" s="39"/>
      <c r="Q47" s="35"/>
      <c r="R47" s="35"/>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40">
        <f t="shared" si="1"/>
        <v>66.24</v>
      </c>
      <c r="BB47" s="41">
        <f t="shared" si="2"/>
        <v>66.24</v>
      </c>
      <c r="BC47" s="42" t="str">
        <f t="shared" si="3"/>
        <v>INR  Sixty Six and Paise Twenty Four Only</v>
      </c>
      <c r="IA47" s="17">
        <v>1.34</v>
      </c>
      <c r="IB47" s="17" t="s">
        <v>133</v>
      </c>
      <c r="IC47" s="17" t="s">
        <v>79</v>
      </c>
      <c r="ID47" s="17">
        <v>1</v>
      </c>
      <c r="IE47" s="18" t="s">
        <v>386</v>
      </c>
      <c r="IF47" s="18"/>
      <c r="IG47" s="18"/>
      <c r="IH47" s="18"/>
      <c r="II47" s="18"/>
    </row>
    <row r="48" spans="1:243" s="17" customFormat="1" ht="57" customHeight="1">
      <c r="A48" s="19">
        <v>1.35</v>
      </c>
      <c r="B48" s="31" t="s">
        <v>138</v>
      </c>
      <c r="C48" s="32" t="s">
        <v>80</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IA48" s="17">
        <v>1.35</v>
      </c>
      <c r="IB48" s="17" t="s">
        <v>138</v>
      </c>
      <c r="IC48" s="17" t="s">
        <v>80</v>
      </c>
      <c r="IE48" s="18"/>
      <c r="IF48" s="18"/>
      <c r="IG48" s="18"/>
      <c r="IH48" s="18"/>
      <c r="II48" s="18"/>
    </row>
    <row r="49" spans="1:243" s="17" customFormat="1" ht="37.5">
      <c r="A49" s="19">
        <v>1.36</v>
      </c>
      <c r="B49" s="31" t="s">
        <v>134</v>
      </c>
      <c r="C49" s="32" t="s">
        <v>81</v>
      </c>
      <c r="D49" s="33">
        <v>2</v>
      </c>
      <c r="E49" s="33" t="s">
        <v>386</v>
      </c>
      <c r="F49" s="34">
        <v>52.65</v>
      </c>
      <c r="G49" s="35"/>
      <c r="H49" s="35"/>
      <c r="I49" s="36" t="s">
        <v>34</v>
      </c>
      <c r="J49" s="37">
        <f t="shared" si="0"/>
        <v>1</v>
      </c>
      <c r="K49" s="35" t="s">
        <v>35</v>
      </c>
      <c r="L49" s="35" t="s">
        <v>4</v>
      </c>
      <c r="M49" s="38"/>
      <c r="N49" s="35"/>
      <c r="O49" s="35"/>
      <c r="P49" s="39"/>
      <c r="Q49" s="35"/>
      <c r="R49" s="35"/>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40">
        <f t="shared" si="1"/>
        <v>105.3</v>
      </c>
      <c r="BB49" s="41">
        <f t="shared" si="2"/>
        <v>105.3</v>
      </c>
      <c r="BC49" s="42" t="str">
        <f t="shared" si="3"/>
        <v>INR  One Hundred &amp; Five  and Paise Thirty Only</v>
      </c>
      <c r="IA49" s="17">
        <v>1.36</v>
      </c>
      <c r="IB49" s="17" t="s">
        <v>134</v>
      </c>
      <c r="IC49" s="17" t="s">
        <v>81</v>
      </c>
      <c r="ID49" s="17">
        <v>2</v>
      </c>
      <c r="IE49" s="18" t="s">
        <v>386</v>
      </c>
      <c r="IF49" s="18"/>
      <c r="IG49" s="18"/>
      <c r="IH49" s="18"/>
      <c r="II49" s="18"/>
    </row>
    <row r="50" spans="1:243" s="17" customFormat="1" ht="75">
      <c r="A50" s="19">
        <v>1.37</v>
      </c>
      <c r="B50" s="31" t="s">
        <v>331</v>
      </c>
      <c r="C50" s="32" t="s">
        <v>82</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IA50" s="17">
        <v>1.37</v>
      </c>
      <c r="IB50" s="17" t="s">
        <v>331</v>
      </c>
      <c r="IC50" s="17" t="s">
        <v>82</v>
      </c>
      <c r="IE50" s="18"/>
      <c r="IF50" s="18"/>
      <c r="IG50" s="18"/>
      <c r="IH50" s="18"/>
      <c r="II50" s="18"/>
    </row>
    <row r="51" spans="1:243" s="17" customFormat="1" ht="37.5">
      <c r="A51" s="19">
        <v>1.38</v>
      </c>
      <c r="B51" s="31" t="s">
        <v>332</v>
      </c>
      <c r="C51" s="32" t="s">
        <v>83</v>
      </c>
      <c r="D51" s="33">
        <v>4</v>
      </c>
      <c r="E51" s="33" t="s">
        <v>386</v>
      </c>
      <c r="F51" s="34">
        <v>54.58</v>
      </c>
      <c r="G51" s="35"/>
      <c r="H51" s="35"/>
      <c r="I51" s="36" t="s">
        <v>34</v>
      </c>
      <c r="J51" s="37">
        <f t="shared" si="0"/>
        <v>1</v>
      </c>
      <c r="K51" s="35" t="s">
        <v>35</v>
      </c>
      <c r="L51" s="35" t="s">
        <v>4</v>
      </c>
      <c r="M51" s="38"/>
      <c r="N51" s="35"/>
      <c r="O51" s="35"/>
      <c r="P51" s="39"/>
      <c r="Q51" s="35"/>
      <c r="R51" s="35"/>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40">
        <f t="shared" si="1"/>
        <v>218.32</v>
      </c>
      <c r="BB51" s="41">
        <f t="shared" si="2"/>
        <v>218.32</v>
      </c>
      <c r="BC51" s="42" t="str">
        <f t="shared" si="3"/>
        <v>INR  Two Hundred &amp; Eighteen  and Paise Thirty Two Only</v>
      </c>
      <c r="IA51" s="17">
        <v>1.38</v>
      </c>
      <c r="IB51" s="17" t="s">
        <v>332</v>
      </c>
      <c r="IC51" s="17" t="s">
        <v>83</v>
      </c>
      <c r="ID51" s="17">
        <v>4</v>
      </c>
      <c r="IE51" s="18" t="s">
        <v>386</v>
      </c>
      <c r="IF51" s="18"/>
      <c r="IG51" s="18"/>
      <c r="IH51" s="18"/>
      <c r="II51" s="18"/>
    </row>
    <row r="52" spans="1:243" s="17" customFormat="1" ht="116.25" customHeight="1">
      <c r="A52" s="19">
        <v>1.39</v>
      </c>
      <c r="B52" s="31" t="s">
        <v>333</v>
      </c>
      <c r="C52" s="32" t="s">
        <v>84</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IA52" s="17">
        <v>1.39</v>
      </c>
      <c r="IB52" s="17" t="s">
        <v>333</v>
      </c>
      <c r="IC52" s="17" t="s">
        <v>84</v>
      </c>
      <c r="IE52" s="18"/>
      <c r="IF52" s="18"/>
      <c r="IG52" s="18"/>
      <c r="IH52" s="18"/>
      <c r="II52" s="18"/>
    </row>
    <row r="53" spans="1:243" s="17" customFormat="1" ht="37.5">
      <c r="A53" s="19">
        <v>1.4</v>
      </c>
      <c r="B53" s="31" t="s">
        <v>334</v>
      </c>
      <c r="C53" s="32" t="s">
        <v>85</v>
      </c>
      <c r="D53" s="33">
        <v>4.95</v>
      </c>
      <c r="E53" s="33" t="s">
        <v>385</v>
      </c>
      <c r="F53" s="34">
        <v>246.12</v>
      </c>
      <c r="G53" s="35"/>
      <c r="H53" s="35"/>
      <c r="I53" s="36" t="s">
        <v>34</v>
      </c>
      <c r="J53" s="37">
        <f t="shared" si="0"/>
        <v>1</v>
      </c>
      <c r="K53" s="35" t="s">
        <v>35</v>
      </c>
      <c r="L53" s="35" t="s">
        <v>4</v>
      </c>
      <c r="M53" s="38"/>
      <c r="N53" s="35"/>
      <c r="O53" s="35"/>
      <c r="P53" s="39"/>
      <c r="Q53" s="35"/>
      <c r="R53" s="35"/>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40">
        <f t="shared" si="1"/>
        <v>1218.29</v>
      </c>
      <c r="BB53" s="41">
        <f t="shared" si="2"/>
        <v>1218.29</v>
      </c>
      <c r="BC53" s="42" t="str">
        <f t="shared" si="3"/>
        <v>INR  One Thousand Two Hundred &amp; Eighteen  and Paise Twenty Nine Only</v>
      </c>
      <c r="IA53" s="17">
        <v>1.4</v>
      </c>
      <c r="IB53" s="17" t="s">
        <v>334</v>
      </c>
      <c r="IC53" s="17" t="s">
        <v>85</v>
      </c>
      <c r="ID53" s="17">
        <v>4.95</v>
      </c>
      <c r="IE53" s="18" t="s">
        <v>385</v>
      </c>
      <c r="IF53" s="18"/>
      <c r="IG53" s="18"/>
      <c r="IH53" s="18"/>
      <c r="II53" s="18"/>
    </row>
    <row r="54" spans="1:243" s="17" customFormat="1" ht="18.75">
      <c r="A54" s="19">
        <v>1.41</v>
      </c>
      <c r="B54" s="31" t="s">
        <v>335</v>
      </c>
      <c r="C54" s="32" t="s">
        <v>86</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IA54" s="17">
        <v>1.41</v>
      </c>
      <c r="IB54" s="17" t="s">
        <v>335</v>
      </c>
      <c r="IC54" s="17" t="s">
        <v>86</v>
      </c>
      <c r="IE54" s="18"/>
      <c r="IF54" s="18"/>
      <c r="IG54" s="18"/>
      <c r="IH54" s="18"/>
      <c r="II54" s="18"/>
    </row>
    <row r="55" spans="1:243" s="17" customFormat="1" ht="227.25" customHeight="1">
      <c r="A55" s="19">
        <v>1.42</v>
      </c>
      <c r="B55" s="31" t="s">
        <v>336</v>
      </c>
      <c r="C55" s="32" t="s">
        <v>87</v>
      </c>
      <c r="D55" s="33">
        <v>1.6</v>
      </c>
      <c r="E55" s="33" t="s">
        <v>214</v>
      </c>
      <c r="F55" s="34">
        <v>1761.11</v>
      </c>
      <c r="G55" s="35"/>
      <c r="H55" s="35"/>
      <c r="I55" s="36" t="s">
        <v>34</v>
      </c>
      <c r="J55" s="37">
        <f t="shared" si="0"/>
        <v>1</v>
      </c>
      <c r="K55" s="35" t="s">
        <v>35</v>
      </c>
      <c r="L55" s="35" t="s">
        <v>4</v>
      </c>
      <c r="M55" s="38"/>
      <c r="N55" s="35"/>
      <c r="O55" s="35"/>
      <c r="P55" s="39"/>
      <c r="Q55" s="35"/>
      <c r="R55" s="35"/>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40">
        <f t="shared" si="1"/>
        <v>2817.78</v>
      </c>
      <c r="BB55" s="41">
        <f t="shared" si="2"/>
        <v>2817.78</v>
      </c>
      <c r="BC55" s="42" t="str">
        <f t="shared" si="3"/>
        <v>INR  Two Thousand Eight Hundred &amp; Seventeen  and Paise Seventy Eight Only</v>
      </c>
      <c r="IA55" s="17">
        <v>1.42</v>
      </c>
      <c r="IB55" s="17" t="s">
        <v>336</v>
      </c>
      <c r="IC55" s="17" t="s">
        <v>87</v>
      </c>
      <c r="ID55" s="17">
        <v>1.6</v>
      </c>
      <c r="IE55" s="18" t="s">
        <v>214</v>
      </c>
      <c r="IF55" s="18"/>
      <c r="IG55" s="18"/>
      <c r="IH55" s="18"/>
      <c r="II55" s="18"/>
    </row>
    <row r="56" spans="1:243" s="17" customFormat="1" ht="18.75">
      <c r="A56" s="19">
        <v>1.43</v>
      </c>
      <c r="B56" s="31" t="s">
        <v>337</v>
      </c>
      <c r="C56" s="32" t="s">
        <v>88</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IA56" s="17">
        <v>1.43</v>
      </c>
      <c r="IB56" s="17" t="s">
        <v>337</v>
      </c>
      <c r="IC56" s="17" t="s">
        <v>88</v>
      </c>
      <c r="IE56" s="18"/>
      <c r="IF56" s="18"/>
      <c r="IG56" s="18"/>
      <c r="IH56" s="18"/>
      <c r="II56" s="18"/>
    </row>
    <row r="57" spans="1:243" s="17" customFormat="1" ht="75">
      <c r="A57" s="19">
        <v>1.44</v>
      </c>
      <c r="B57" s="31" t="s">
        <v>338</v>
      </c>
      <c r="C57" s="32" t="s">
        <v>89</v>
      </c>
      <c r="D57" s="33">
        <v>220</v>
      </c>
      <c r="E57" s="33" t="s">
        <v>384</v>
      </c>
      <c r="F57" s="34">
        <v>81.59</v>
      </c>
      <c r="G57" s="35"/>
      <c r="H57" s="35"/>
      <c r="I57" s="36" t="s">
        <v>34</v>
      </c>
      <c r="J57" s="37">
        <f t="shared" si="0"/>
        <v>1</v>
      </c>
      <c r="K57" s="35" t="s">
        <v>35</v>
      </c>
      <c r="L57" s="35" t="s">
        <v>4</v>
      </c>
      <c r="M57" s="38"/>
      <c r="N57" s="35"/>
      <c r="O57" s="35"/>
      <c r="P57" s="39"/>
      <c r="Q57" s="35"/>
      <c r="R57" s="35"/>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40">
        <f t="shared" si="1"/>
        <v>17949.8</v>
      </c>
      <c r="BB57" s="41">
        <f t="shared" si="2"/>
        <v>17949.8</v>
      </c>
      <c r="BC57" s="42" t="str">
        <f t="shared" si="3"/>
        <v>INR  Seventeen Thousand Nine Hundred &amp; Forty Nine  and Paise Eighty Only</v>
      </c>
      <c r="IA57" s="17">
        <v>1.44</v>
      </c>
      <c r="IB57" s="17" t="s">
        <v>338</v>
      </c>
      <c r="IC57" s="17" t="s">
        <v>89</v>
      </c>
      <c r="ID57" s="17">
        <v>220</v>
      </c>
      <c r="IE57" s="18" t="s">
        <v>384</v>
      </c>
      <c r="IF57" s="18"/>
      <c r="IG57" s="18"/>
      <c r="IH57" s="18"/>
      <c r="II57" s="18"/>
    </row>
    <row r="58" spans="1:243" s="17" customFormat="1" ht="93.75">
      <c r="A58" s="19">
        <v>1.45</v>
      </c>
      <c r="B58" s="31" t="s">
        <v>339</v>
      </c>
      <c r="C58" s="32" t="s">
        <v>90</v>
      </c>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IA58" s="17">
        <v>1.45</v>
      </c>
      <c r="IB58" s="17" t="s">
        <v>339</v>
      </c>
      <c r="IC58" s="17" t="s">
        <v>90</v>
      </c>
      <c r="IE58" s="18"/>
      <c r="IF58" s="18"/>
      <c r="IG58" s="18"/>
      <c r="IH58" s="18"/>
      <c r="II58" s="18"/>
    </row>
    <row r="59" spans="1:243" s="17" customFormat="1" ht="56.25">
      <c r="A59" s="19">
        <v>1.46</v>
      </c>
      <c r="B59" s="31" t="s">
        <v>340</v>
      </c>
      <c r="C59" s="32" t="s">
        <v>91</v>
      </c>
      <c r="D59" s="33">
        <v>1211</v>
      </c>
      <c r="E59" s="33" t="s">
        <v>384</v>
      </c>
      <c r="F59" s="34">
        <v>135.82</v>
      </c>
      <c r="G59" s="35"/>
      <c r="H59" s="35"/>
      <c r="I59" s="36" t="s">
        <v>34</v>
      </c>
      <c r="J59" s="37">
        <f t="shared" si="0"/>
        <v>1</v>
      </c>
      <c r="K59" s="35" t="s">
        <v>35</v>
      </c>
      <c r="L59" s="35" t="s">
        <v>4</v>
      </c>
      <c r="M59" s="38"/>
      <c r="N59" s="35"/>
      <c r="O59" s="35"/>
      <c r="P59" s="39"/>
      <c r="Q59" s="35"/>
      <c r="R59" s="35"/>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40">
        <f t="shared" si="1"/>
        <v>164478.02</v>
      </c>
      <c r="BB59" s="41">
        <f t="shared" si="2"/>
        <v>164478.02</v>
      </c>
      <c r="BC59" s="42" t="str">
        <f t="shared" si="3"/>
        <v>INR  One Lakh Sixty Four Thousand Four Hundred &amp; Seventy Eight  and Paise Two Only</v>
      </c>
      <c r="IA59" s="17">
        <v>1.46</v>
      </c>
      <c r="IB59" s="17" t="s">
        <v>340</v>
      </c>
      <c r="IC59" s="17" t="s">
        <v>91</v>
      </c>
      <c r="ID59" s="17">
        <v>1211</v>
      </c>
      <c r="IE59" s="18" t="s">
        <v>384</v>
      </c>
      <c r="IF59" s="18"/>
      <c r="IG59" s="18"/>
      <c r="IH59" s="18"/>
      <c r="II59" s="18"/>
    </row>
    <row r="60" spans="1:243" s="17" customFormat="1" ht="37.5">
      <c r="A60" s="19">
        <v>1.47</v>
      </c>
      <c r="B60" s="31" t="s">
        <v>341</v>
      </c>
      <c r="C60" s="32" t="s">
        <v>92</v>
      </c>
      <c r="D60" s="33">
        <v>1500</v>
      </c>
      <c r="E60" s="33" t="s">
        <v>384</v>
      </c>
      <c r="F60" s="34">
        <v>123.5</v>
      </c>
      <c r="G60" s="35"/>
      <c r="H60" s="35"/>
      <c r="I60" s="36" t="s">
        <v>34</v>
      </c>
      <c r="J60" s="37">
        <f t="shared" si="0"/>
        <v>1</v>
      </c>
      <c r="K60" s="35" t="s">
        <v>35</v>
      </c>
      <c r="L60" s="35" t="s">
        <v>4</v>
      </c>
      <c r="M60" s="38"/>
      <c r="N60" s="35"/>
      <c r="O60" s="35"/>
      <c r="P60" s="39"/>
      <c r="Q60" s="35"/>
      <c r="R60" s="35"/>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40">
        <f t="shared" si="1"/>
        <v>185250</v>
      </c>
      <c r="BB60" s="41">
        <f t="shared" si="2"/>
        <v>185250</v>
      </c>
      <c r="BC60" s="42" t="str">
        <f t="shared" si="3"/>
        <v>INR  One Lakh Eighty Five Thousand Two Hundred &amp; Fifty  Only</v>
      </c>
      <c r="IA60" s="17">
        <v>1.47</v>
      </c>
      <c r="IB60" s="17" t="s">
        <v>341</v>
      </c>
      <c r="IC60" s="17" t="s">
        <v>92</v>
      </c>
      <c r="ID60" s="17">
        <v>1500</v>
      </c>
      <c r="IE60" s="18" t="s">
        <v>384</v>
      </c>
      <c r="IF60" s="18"/>
      <c r="IG60" s="18"/>
      <c r="IH60" s="18"/>
      <c r="II60" s="18"/>
    </row>
    <row r="61" spans="1:243" s="17" customFormat="1" ht="71.25" customHeight="1">
      <c r="A61" s="19">
        <v>1.48</v>
      </c>
      <c r="B61" s="31" t="s">
        <v>342</v>
      </c>
      <c r="C61" s="32" t="s">
        <v>93</v>
      </c>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IA61" s="17">
        <v>1.48</v>
      </c>
      <c r="IB61" s="17" t="s">
        <v>342</v>
      </c>
      <c r="IC61" s="17" t="s">
        <v>93</v>
      </c>
      <c r="IE61" s="18"/>
      <c r="IF61" s="18"/>
      <c r="IG61" s="18"/>
      <c r="IH61" s="18"/>
      <c r="II61" s="18"/>
    </row>
    <row r="62" spans="1:243" s="17" customFormat="1" ht="37.5">
      <c r="A62" s="19">
        <v>1.49</v>
      </c>
      <c r="B62" s="31" t="s">
        <v>343</v>
      </c>
      <c r="C62" s="32" t="s">
        <v>94</v>
      </c>
      <c r="D62" s="33">
        <v>20</v>
      </c>
      <c r="E62" s="33" t="s">
        <v>386</v>
      </c>
      <c r="F62" s="34">
        <v>97.94</v>
      </c>
      <c r="G62" s="35"/>
      <c r="H62" s="35"/>
      <c r="I62" s="36" t="s">
        <v>34</v>
      </c>
      <c r="J62" s="37">
        <f t="shared" si="0"/>
        <v>1</v>
      </c>
      <c r="K62" s="35" t="s">
        <v>35</v>
      </c>
      <c r="L62" s="35" t="s">
        <v>4</v>
      </c>
      <c r="M62" s="38"/>
      <c r="N62" s="35"/>
      <c r="O62" s="35"/>
      <c r="P62" s="39"/>
      <c r="Q62" s="35"/>
      <c r="R62" s="35"/>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40">
        <f t="shared" si="1"/>
        <v>1958.8</v>
      </c>
      <c r="BB62" s="41">
        <f t="shared" si="2"/>
        <v>1958.8</v>
      </c>
      <c r="BC62" s="42" t="str">
        <f t="shared" si="3"/>
        <v>INR  One Thousand Nine Hundred &amp; Fifty Eight  and Paise Eighty Only</v>
      </c>
      <c r="IA62" s="17">
        <v>1.49</v>
      </c>
      <c r="IB62" s="17" t="s">
        <v>343</v>
      </c>
      <c r="IC62" s="17" t="s">
        <v>94</v>
      </c>
      <c r="ID62" s="17">
        <v>20</v>
      </c>
      <c r="IE62" s="18" t="s">
        <v>386</v>
      </c>
      <c r="IF62" s="18"/>
      <c r="IG62" s="18"/>
      <c r="IH62" s="18"/>
      <c r="II62" s="18"/>
    </row>
    <row r="63" spans="1:243" s="17" customFormat="1" ht="37.5">
      <c r="A63" s="19">
        <v>1.5</v>
      </c>
      <c r="B63" s="31" t="s">
        <v>344</v>
      </c>
      <c r="C63" s="32" t="s">
        <v>95</v>
      </c>
      <c r="D63" s="33">
        <v>60</v>
      </c>
      <c r="E63" s="33" t="s">
        <v>386</v>
      </c>
      <c r="F63" s="34">
        <v>126.79</v>
      </c>
      <c r="G63" s="35"/>
      <c r="H63" s="35"/>
      <c r="I63" s="36" t="s">
        <v>34</v>
      </c>
      <c r="J63" s="37">
        <f t="shared" si="0"/>
        <v>1</v>
      </c>
      <c r="K63" s="35" t="s">
        <v>35</v>
      </c>
      <c r="L63" s="35" t="s">
        <v>4</v>
      </c>
      <c r="M63" s="38"/>
      <c r="N63" s="35"/>
      <c r="O63" s="35"/>
      <c r="P63" s="39"/>
      <c r="Q63" s="35"/>
      <c r="R63" s="35"/>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40">
        <f t="shared" si="1"/>
        <v>7607.4</v>
      </c>
      <c r="BB63" s="41">
        <f t="shared" si="2"/>
        <v>7607.4</v>
      </c>
      <c r="BC63" s="42" t="str">
        <f t="shared" si="3"/>
        <v>INR  Seven Thousand Six Hundred &amp; Seven  and Paise Forty Only</v>
      </c>
      <c r="IA63" s="17">
        <v>1.5</v>
      </c>
      <c r="IB63" s="17" t="s">
        <v>344</v>
      </c>
      <c r="IC63" s="17" t="s">
        <v>95</v>
      </c>
      <c r="ID63" s="17">
        <v>60</v>
      </c>
      <c r="IE63" s="18" t="s">
        <v>386</v>
      </c>
      <c r="IF63" s="18"/>
      <c r="IG63" s="18"/>
      <c r="IH63" s="18"/>
      <c r="II63" s="18"/>
    </row>
    <row r="64" spans="1:243" s="17" customFormat="1" ht="18.75">
      <c r="A64" s="19">
        <v>1.51</v>
      </c>
      <c r="B64" s="31" t="s">
        <v>140</v>
      </c>
      <c r="C64" s="32" t="s">
        <v>96</v>
      </c>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IA64" s="17">
        <v>1.51</v>
      </c>
      <c r="IB64" s="17" t="s">
        <v>140</v>
      </c>
      <c r="IC64" s="17" t="s">
        <v>96</v>
      </c>
      <c r="IE64" s="18"/>
      <c r="IF64" s="18"/>
      <c r="IG64" s="18"/>
      <c r="IH64" s="18"/>
      <c r="II64" s="18"/>
    </row>
    <row r="65" spans="1:243" s="17" customFormat="1" ht="54.75" customHeight="1">
      <c r="A65" s="19">
        <v>1.52</v>
      </c>
      <c r="B65" s="31" t="s">
        <v>345</v>
      </c>
      <c r="C65" s="32" t="s">
        <v>97</v>
      </c>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IA65" s="17">
        <v>1.52</v>
      </c>
      <c r="IB65" s="17" t="s">
        <v>345</v>
      </c>
      <c r="IC65" s="17" t="s">
        <v>97</v>
      </c>
      <c r="IE65" s="18"/>
      <c r="IF65" s="18"/>
      <c r="IG65" s="18"/>
      <c r="IH65" s="18"/>
      <c r="II65" s="18"/>
    </row>
    <row r="66" spans="1:243" s="17" customFormat="1" ht="56.25">
      <c r="A66" s="19">
        <v>1.53</v>
      </c>
      <c r="B66" s="31" t="s">
        <v>346</v>
      </c>
      <c r="C66" s="32" t="s">
        <v>98</v>
      </c>
      <c r="D66" s="33">
        <v>4</v>
      </c>
      <c r="E66" s="33" t="s">
        <v>214</v>
      </c>
      <c r="F66" s="34">
        <v>1496.36</v>
      </c>
      <c r="G66" s="35"/>
      <c r="H66" s="35"/>
      <c r="I66" s="36" t="s">
        <v>34</v>
      </c>
      <c r="J66" s="37">
        <f t="shared" si="0"/>
        <v>1</v>
      </c>
      <c r="K66" s="35" t="s">
        <v>35</v>
      </c>
      <c r="L66" s="35" t="s">
        <v>4</v>
      </c>
      <c r="M66" s="38"/>
      <c r="N66" s="35"/>
      <c r="O66" s="35"/>
      <c r="P66" s="39"/>
      <c r="Q66" s="35"/>
      <c r="R66" s="35"/>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40">
        <f t="shared" si="1"/>
        <v>5985.44</v>
      </c>
      <c r="BB66" s="41">
        <f t="shared" si="2"/>
        <v>5985.44</v>
      </c>
      <c r="BC66" s="42" t="str">
        <f t="shared" si="3"/>
        <v>INR  Five Thousand Nine Hundred &amp; Eighty Five  and Paise Forty Four Only</v>
      </c>
      <c r="IA66" s="17">
        <v>1.53</v>
      </c>
      <c r="IB66" s="17" t="s">
        <v>346</v>
      </c>
      <c r="IC66" s="17" t="s">
        <v>98</v>
      </c>
      <c r="ID66" s="17">
        <v>4</v>
      </c>
      <c r="IE66" s="18" t="s">
        <v>214</v>
      </c>
      <c r="IF66" s="18"/>
      <c r="IG66" s="18"/>
      <c r="IH66" s="18"/>
      <c r="II66" s="18"/>
    </row>
    <row r="67" spans="1:243" s="17" customFormat="1" ht="66" customHeight="1">
      <c r="A67" s="19">
        <v>1.54</v>
      </c>
      <c r="B67" s="31" t="s">
        <v>141</v>
      </c>
      <c r="C67" s="32" t="s">
        <v>99</v>
      </c>
      <c r="D67" s="33">
        <v>0.5</v>
      </c>
      <c r="E67" s="33" t="s">
        <v>214</v>
      </c>
      <c r="F67" s="34">
        <v>1787.42</v>
      </c>
      <c r="G67" s="35"/>
      <c r="H67" s="35"/>
      <c r="I67" s="36" t="s">
        <v>34</v>
      </c>
      <c r="J67" s="37">
        <f t="shared" si="0"/>
        <v>1</v>
      </c>
      <c r="K67" s="35" t="s">
        <v>35</v>
      </c>
      <c r="L67" s="35" t="s">
        <v>4</v>
      </c>
      <c r="M67" s="38"/>
      <c r="N67" s="35"/>
      <c r="O67" s="35"/>
      <c r="P67" s="39"/>
      <c r="Q67" s="35"/>
      <c r="R67" s="35"/>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40">
        <f t="shared" si="1"/>
        <v>893.71</v>
      </c>
      <c r="BB67" s="41">
        <f t="shared" si="2"/>
        <v>893.71</v>
      </c>
      <c r="BC67" s="42" t="str">
        <f t="shared" si="3"/>
        <v>INR  Eight Hundred &amp; Ninety Three  and Paise Seventy One Only</v>
      </c>
      <c r="IA67" s="17">
        <v>1.54</v>
      </c>
      <c r="IB67" s="17" t="s">
        <v>141</v>
      </c>
      <c r="IC67" s="17" t="s">
        <v>99</v>
      </c>
      <c r="ID67" s="17">
        <v>0.5</v>
      </c>
      <c r="IE67" s="18" t="s">
        <v>214</v>
      </c>
      <c r="IF67" s="18"/>
      <c r="IG67" s="18"/>
      <c r="IH67" s="18"/>
      <c r="II67" s="18"/>
    </row>
    <row r="68" spans="1:243" s="17" customFormat="1" ht="98.25" customHeight="1">
      <c r="A68" s="19">
        <v>1.55</v>
      </c>
      <c r="B68" s="31" t="s">
        <v>142</v>
      </c>
      <c r="C68" s="32" t="s">
        <v>100</v>
      </c>
      <c r="D68" s="33">
        <v>10.3</v>
      </c>
      <c r="E68" s="33" t="s">
        <v>214</v>
      </c>
      <c r="F68" s="34">
        <v>820.34</v>
      </c>
      <c r="G68" s="35"/>
      <c r="H68" s="35"/>
      <c r="I68" s="36" t="s">
        <v>34</v>
      </c>
      <c r="J68" s="37">
        <f t="shared" si="0"/>
        <v>1</v>
      </c>
      <c r="K68" s="35" t="s">
        <v>35</v>
      </c>
      <c r="L68" s="35" t="s">
        <v>4</v>
      </c>
      <c r="M68" s="38"/>
      <c r="N68" s="35"/>
      <c r="O68" s="35"/>
      <c r="P68" s="39"/>
      <c r="Q68" s="35"/>
      <c r="R68" s="35"/>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40">
        <f t="shared" si="1"/>
        <v>8449.5</v>
      </c>
      <c r="BB68" s="41">
        <f t="shared" si="2"/>
        <v>8449.5</v>
      </c>
      <c r="BC68" s="42" t="str">
        <f t="shared" si="3"/>
        <v>INR  Eight Thousand Four Hundred &amp; Forty Nine  and Paise Fifty Only</v>
      </c>
      <c r="IA68" s="17">
        <v>1.55</v>
      </c>
      <c r="IB68" s="17" t="s">
        <v>142</v>
      </c>
      <c r="IC68" s="17" t="s">
        <v>100</v>
      </c>
      <c r="ID68" s="17">
        <v>10.3</v>
      </c>
      <c r="IE68" s="18" t="s">
        <v>214</v>
      </c>
      <c r="IF68" s="18"/>
      <c r="IG68" s="18"/>
      <c r="IH68" s="18"/>
      <c r="II68" s="18"/>
    </row>
    <row r="69" spans="1:243" s="17" customFormat="1" ht="138" customHeight="1">
      <c r="A69" s="19">
        <v>1.56</v>
      </c>
      <c r="B69" s="31" t="s">
        <v>143</v>
      </c>
      <c r="C69" s="32" t="s">
        <v>101</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IA69" s="17">
        <v>1.56</v>
      </c>
      <c r="IB69" s="17" t="s">
        <v>143</v>
      </c>
      <c r="IC69" s="17" t="s">
        <v>101</v>
      </c>
      <c r="IE69" s="18"/>
      <c r="IF69" s="18"/>
      <c r="IG69" s="18"/>
      <c r="IH69" s="18"/>
      <c r="II69" s="18"/>
    </row>
    <row r="70" spans="1:243" s="17" customFormat="1" ht="18.75">
      <c r="A70" s="19">
        <v>1.57</v>
      </c>
      <c r="B70" s="31" t="s">
        <v>144</v>
      </c>
      <c r="C70" s="32" t="s">
        <v>102</v>
      </c>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IA70" s="17">
        <v>1.57</v>
      </c>
      <c r="IB70" s="17" t="s">
        <v>144</v>
      </c>
      <c r="IC70" s="17" t="s">
        <v>102</v>
      </c>
      <c r="IE70" s="18"/>
      <c r="IF70" s="18"/>
      <c r="IG70" s="18"/>
      <c r="IH70" s="18"/>
      <c r="II70" s="18"/>
    </row>
    <row r="71" spans="1:243" s="17" customFormat="1" ht="37.5">
      <c r="A71" s="19">
        <v>1.58</v>
      </c>
      <c r="B71" s="31" t="s">
        <v>347</v>
      </c>
      <c r="C71" s="32" t="s">
        <v>103</v>
      </c>
      <c r="D71" s="33">
        <v>2</v>
      </c>
      <c r="E71" s="33" t="s">
        <v>214</v>
      </c>
      <c r="F71" s="34">
        <v>1128.1</v>
      </c>
      <c r="G71" s="35"/>
      <c r="H71" s="35"/>
      <c r="I71" s="36" t="s">
        <v>34</v>
      </c>
      <c r="J71" s="37">
        <f t="shared" si="0"/>
        <v>1</v>
      </c>
      <c r="K71" s="35" t="s">
        <v>35</v>
      </c>
      <c r="L71" s="35" t="s">
        <v>4</v>
      </c>
      <c r="M71" s="38"/>
      <c r="N71" s="35"/>
      <c r="O71" s="35"/>
      <c r="P71" s="39"/>
      <c r="Q71" s="35"/>
      <c r="R71" s="35"/>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40">
        <f t="shared" si="1"/>
        <v>2256.2</v>
      </c>
      <c r="BB71" s="41">
        <f t="shared" si="2"/>
        <v>2256.2</v>
      </c>
      <c r="BC71" s="42" t="str">
        <f t="shared" si="3"/>
        <v>INR  Two Thousand Two Hundred &amp; Fifty Six  and Paise Twenty Only</v>
      </c>
      <c r="IA71" s="17">
        <v>1.58</v>
      </c>
      <c r="IB71" s="17" t="s">
        <v>347</v>
      </c>
      <c r="IC71" s="17" t="s">
        <v>103</v>
      </c>
      <c r="ID71" s="17">
        <v>2</v>
      </c>
      <c r="IE71" s="18" t="s">
        <v>214</v>
      </c>
      <c r="IF71" s="18"/>
      <c r="IG71" s="18"/>
      <c r="IH71" s="18"/>
      <c r="II71" s="18"/>
    </row>
    <row r="72" spans="1:243" s="17" customFormat="1" ht="18.75">
      <c r="A72" s="19">
        <v>1.59</v>
      </c>
      <c r="B72" s="31" t="s">
        <v>348</v>
      </c>
      <c r="C72" s="32" t="s">
        <v>104</v>
      </c>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IA72" s="17">
        <v>1.59</v>
      </c>
      <c r="IB72" s="17" t="s">
        <v>348</v>
      </c>
      <c r="IC72" s="17" t="s">
        <v>104</v>
      </c>
      <c r="IE72" s="18"/>
      <c r="IF72" s="18"/>
      <c r="IG72" s="18"/>
      <c r="IH72" s="18"/>
      <c r="II72" s="18"/>
    </row>
    <row r="73" spans="1:243" s="17" customFormat="1" ht="56.25">
      <c r="A73" s="19">
        <v>1.6</v>
      </c>
      <c r="B73" s="31" t="s">
        <v>349</v>
      </c>
      <c r="C73" s="32" t="s">
        <v>105</v>
      </c>
      <c r="D73" s="33">
        <v>134</v>
      </c>
      <c r="E73" s="33" t="s">
        <v>385</v>
      </c>
      <c r="F73" s="34">
        <v>143.49</v>
      </c>
      <c r="G73" s="35"/>
      <c r="H73" s="35"/>
      <c r="I73" s="36" t="s">
        <v>34</v>
      </c>
      <c r="J73" s="37">
        <f t="shared" si="0"/>
        <v>1</v>
      </c>
      <c r="K73" s="35" t="s">
        <v>35</v>
      </c>
      <c r="L73" s="35" t="s">
        <v>4</v>
      </c>
      <c r="M73" s="38"/>
      <c r="N73" s="35"/>
      <c r="O73" s="35"/>
      <c r="P73" s="39"/>
      <c r="Q73" s="35"/>
      <c r="R73" s="35"/>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40">
        <f t="shared" si="1"/>
        <v>19227.66</v>
      </c>
      <c r="BB73" s="41">
        <f t="shared" si="2"/>
        <v>19227.66</v>
      </c>
      <c r="BC73" s="42" t="str">
        <f t="shared" si="3"/>
        <v>INR  Nineteen Thousand Two Hundred &amp; Twenty Seven  and Paise Sixty Six Only</v>
      </c>
      <c r="IA73" s="17">
        <v>1.6</v>
      </c>
      <c r="IB73" s="17" t="s">
        <v>349</v>
      </c>
      <c r="IC73" s="17" t="s">
        <v>105</v>
      </c>
      <c r="ID73" s="17">
        <v>134</v>
      </c>
      <c r="IE73" s="18" t="s">
        <v>385</v>
      </c>
      <c r="IF73" s="18"/>
      <c r="IG73" s="18"/>
      <c r="IH73" s="18"/>
      <c r="II73" s="18"/>
    </row>
    <row r="74" spans="1:243" s="17" customFormat="1" ht="143.25" customHeight="1">
      <c r="A74" s="19">
        <v>1.61</v>
      </c>
      <c r="B74" s="31" t="s">
        <v>350</v>
      </c>
      <c r="C74" s="32" t="s">
        <v>106</v>
      </c>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IA74" s="17">
        <v>1.61</v>
      </c>
      <c r="IB74" s="17" t="s">
        <v>350</v>
      </c>
      <c r="IC74" s="17" t="s">
        <v>106</v>
      </c>
      <c r="IE74" s="18"/>
      <c r="IF74" s="18"/>
      <c r="IG74" s="18"/>
      <c r="IH74" s="18"/>
      <c r="II74" s="18"/>
    </row>
    <row r="75" spans="1:243" s="17" customFormat="1" ht="56.25">
      <c r="A75" s="19">
        <v>1.62</v>
      </c>
      <c r="B75" s="31" t="s">
        <v>351</v>
      </c>
      <c r="C75" s="32" t="s">
        <v>107</v>
      </c>
      <c r="D75" s="33">
        <v>82</v>
      </c>
      <c r="E75" s="33" t="s">
        <v>214</v>
      </c>
      <c r="F75" s="34">
        <v>1033.98</v>
      </c>
      <c r="G75" s="35"/>
      <c r="H75" s="35"/>
      <c r="I75" s="36" t="s">
        <v>34</v>
      </c>
      <c r="J75" s="37">
        <f t="shared" si="0"/>
        <v>1</v>
      </c>
      <c r="K75" s="35" t="s">
        <v>35</v>
      </c>
      <c r="L75" s="35" t="s">
        <v>4</v>
      </c>
      <c r="M75" s="38"/>
      <c r="N75" s="35"/>
      <c r="O75" s="35"/>
      <c r="P75" s="39"/>
      <c r="Q75" s="35"/>
      <c r="R75" s="35"/>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40">
        <f t="shared" si="1"/>
        <v>84786.36</v>
      </c>
      <c r="BB75" s="41">
        <f t="shared" si="2"/>
        <v>84786.36</v>
      </c>
      <c r="BC75" s="42" t="str">
        <f t="shared" si="3"/>
        <v>INR  Eighty Four Thousand Seven Hundred &amp; Eighty Six  and Paise Thirty Six Only</v>
      </c>
      <c r="IA75" s="17">
        <v>1.62</v>
      </c>
      <c r="IB75" s="17" t="s">
        <v>351</v>
      </c>
      <c r="IC75" s="17" t="s">
        <v>107</v>
      </c>
      <c r="ID75" s="17">
        <v>82</v>
      </c>
      <c r="IE75" s="18" t="s">
        <v>214</v>
      </c>
      <c r="IF75" s="18"/>
      <c r="IG75" s="18"/>
      <c r="IH75" s="18"/>
      <c r="II75" s="18"/>
    </row>
    <row r="76" spans="1:243" s="17" customFormat="1" ht="379.5" customHeight="1">
      <c r="A76" s="19">
        <v>1.63</v>
      </c>
      <c r="B76" s="31" t="s">
        <v>352</v>
      </c>
      <c r="C76" s="32" t="s">
        <v>108</v>
      </c>
      <c r="D76" s="33">
        <v>5.4</v>
      </c>
      <c r="E76" s="33" t="s">
        <v>214</v>
      </c>
      <c r="F76" s="34">
        <v>1506.97</v>
      </c>
      <c r="G76" s="35"/>
      <c r="H76" s="35"/>
      <c r="I76" s="36" t="s">
        <v>34</v>
      </c>
      <c r="J76" s="37">
        <f t="shared" si="0"/>
        <v>1</v>
      </c>
      <c r="K76" s="35" t="s">
        <v>35</v>
      </c>
      <c r="L76" s="35" t="s">
        <v>4</v>
      </c>
      <c r="M76" s="38"/>
      <c r="N76" s="35"/>
      <c r="O76" s="35"/>
      <c r="P76" s="39"/>
      <c r="Q76" s="35"/>
      <c r="R76" s="35"/>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40">
        <f t="shared" si="1"/>
        <v>8137.64</v>
      </c>
      <c r="BB76" s="41">
        <f t="shared" si="2"/>
        <v>8137.64</v>
      </c>
      <c r="BC76" s="42" t="str">
        <f t="shared" si="3"/>
        <v>INR  Eight Thousand One Hundred &amp; Thirty Seven  and Paise Sixty Four Only</v>
      </c>
      <c r="IA76" s="17">
        <v>1.63</v>
      </c>
      <c r="IB76" s="17" t="s">
        <v>352</v>
      </c>
      <c r="IC76" s="17" t="s">
        <v>108</v>
      </c>
      <c r="ID76" s="17">
        <v>5.4</v>
      </c>
      <c r="IE76" s="18" t="s">
        <v>214</v>
      </c>
      <c r="IF76" s="18"/>
      <c r="IG76" s="18"/>
      <c r="IH76" s="18"/>
      <c r="II76" s="18"/>
    </row>
    <row r="77" spans="1:243" s="17" customFormat="1" ht="18.75">
      <c r="A77" s="19">
        <v>1.64</v>
      </c>
      <c r="B77" s="31" t="s">
        <v>145</v>
      </c>
      <c r="C77" s="32" t="s">
        <v>324</v>
      </c>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IA77" s="17">
        <v>1.64</v>
      </c>
      <c r="IB77" s="17" t="s">
        <v>145</v>
      </c>
      <c r="IC77" s="17" t="s">
        <v>324</v>
      </c>
      <c r="IE77" s="18"/>
      <c r="IF77" s="18"/>
      <c r="IG77" s="18"/>
      <c r="IH77" s="18"/>
      <c r="II77" s="18"/>
    </row>
    <row r="78" spans="1:243" s="17" customFormat="1" ht="18.75">
      <c r="A78" s="19">
        <v>1.65</v>
      </c>
      <c r="B78" s="31" t="s">
        <v>146</v>
      </c>
      <c r="C78" s="32" t="s">
        <v>323</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IA78" s="17">
        <v>1.65</v>
      </c>
      <c r="IB78" s="17" t="s">
        <v>146</v>
      </c>
      <c r="IC78" s="17" t="s">
        <v>323</v>
      </c>
      <c r="IE78" s="18"/>
      <c r="IF78" s="18"/>
      <c r="IG78" s="18"/>
      <c r="IH78" s="18"/>
      <c r="II78" s="18"/>
    </row>
    <row r="79" spans="1:243" s="17" customFormat="1" ht="37.5">
      <c r="A79" s="19">
        <v>1.66</v>
      </c>
      <c r="B79" s="31" t="s">
        <v>147</v>
      </c>
      <c r="C79" s="32" t="s">
        <v>322</v>
      </c>
      <c r="D79" s="33">
        <v>5</v>
      </c>
      <c r="E79" s="33" t="s">
        <v>214</v>
      </c>
      <c r="F79" s="34">
        <v>258.09</v>
      </c>
      <c r="G79" s="35"/>
      <c r="H79" s="35"/>
      <c r="I79" s="36" t="s">
        <v>34</v>
      </c>
      <c r="J79" s="37">
        <f t="shared" si="0"/>
        <v>1</v>
      </c>
      <c r="K79" s="35" t="s">
        <v>35</v>
      </c>
      <c r="L79" s="35" t="s">
        <v>4</v>
      </c>
      <c r="M79" s="38"/>
      <c r="N79" s="35"/>
      <c r="O79" s="35"/>
      <c r="P79" s="39"/>
      <c r="Q79" s="35"/>
      <c r="R79" s="35"/>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40">
        <f t="shared" si="1"/>
        <v>1290.45</v>
      </c>
      <c r="BB79" s="41">
        <f t="shared" si="2"/>
        <v>1290.45</v>
      </c>
      <c r="BC79" s="42" t="str">
        <f t="shared" si="3"/>
        <v>INR  One Thousand Two Hundred &amp; Ninety  and Paise Forty Five Only</v>
      </c>
      <c r="IA79" s="17">
        <v>1.66</v>
      </c>
      <c r="IB79" s="17" t="s">
        <v>147</v>
      </c>
      <c r="IC79" s="17" t="s">
        <v>322</v>
      </c>
      <c r="ID79" s="17">
        <v>5</v>
      </c>
      <c r="IE79" s="18" t="s">
        <v>214</v>
      </c>
      <c r="IF79" s="18"/>
      <c r="IG79" s="18"/>
      <c r="IH79" s="18"/>
      <c r="II79" s="18"/>
    </row>
    <row r="80" spans="1:243" s="17" customFormat="1" ht="37.5">
      <c r="A80" s="19">
        <v>1.67</v>
      </c>
      <c r="B80" s="31" t="s">
        <v>148</v>
      </c>
      <c r="C80" s="32" t="s">
        <v>321</v>
      </c>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IA80" s="17">
        <v>1.67</v>
      </c>
      <c r="IB80" s="17" t="s">
        <v>148</v>
      </c>
      <c r="IC80" s="17" t="s">
        <v>321</v>
      </c>
      <c r="IE80" s="18"/>
      <c r="IF80" s="18"/>
      <c r="IG80" s="18"/>
      <c r="IH80" s="18"/>
      <c r="II80" s="18"/>
    </row>
    <row r="81" spans="1:243" s="17" customFormat="1" ht="56.25">
      <c r="A81" s="19">
        <v>1.68</v>
      </c>
      <c r="B81" s="31" t="s">
        <v>147</v>
      </c>
      <c r="C81" s="32" t="s">
        <v>320</v>
      </c>
      <c r="D81" s="33">
        <v>9.26</v>
      </c>
      <c r="E81" s="33" t="s">
        <v>214</v>
      </c>
      <c r="F81" s="34">
        <v>297.33</v>
      </c>
      <c r="G81" s="35"/>
      <c r="H81" s="35"/>
      <c r="I81" s="36" t="s">
        <v>34</v>
      </c>
      <c r="J81" s="37">
        <f aca="true" t="shared" si="4" ref="J81:J143">IF(I81="Less(-)",-1,1)</f>
        <v>1</v>
      </c>
      <c r="K81" s="35" t="s">
        <v>35</v>
      </c>
      <c r="L81" s="35" t="s">
        <v>4</v>
      </c>
      <c r="M81" s="38"/>
      <c r="N81" s="35"/>
      <c r="O81" s="35"/>
      <c r="P81" s="39"/>
      <c r="Q81" s="35"/>
      <c r="R81" s="35"/>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40">
        <f aca="true" t="shared" si="5" ref="BA81:BA143">(total_amount_ba($B$2,$D$2,D81,F81,J81,K81,M81))</f>
        <v>2753.28</v>
      </c>
      <c r="BB81" s="41">
        <f aca="true" t="shared" si="6" ref="BB81:BB143">BA81+SUM(N81:AZ81)</f>
        <v>2753.28</v>
      </c>
      <c r="BC81" s="42" t="str">
        <f aca="true" t="shared" si="7" ref="BC81:BC143">SpellNumber(L81,BB81)</f>
        <v>INR  Two Thousand Seven Hundred &amp; Fifty Three  and Paise Twenty Eight Only</v>
      </c>
      <c r="IA81" s="17">
        <v>1.68</v>
      </c>
      <c r="IB81" s="17" t="s">
        <v>147</v>
      </c>
      <c r="IC81" s="17" t="s">
        <v>320</v>
      </c>
      <c r="ID81" s="17">
        <v>9.26</v>
      </c>
      <c r="IE81" s="18" t="s">
        <v>214</v>
      </c>
      <c r="IF81" s="18"/>
      <c r="IG81" s="18"/>
      <c r="IH81" s="18"/>
      <c r="II81" s="18"/>
    </row>
    <row r="82" spans="1:243" s="17" customFormat="1" ht="18.75">
      <c r="A82" s="19">
        <v>1.69</v>
      </c>
      <c r="B82" s="31" t="s">
        <v>149</v>
      </c>
      <c r="C82" s="32" t="s">
        <v>319</v>
      </c>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IA82" s="17">
        <v>1.69</v>
      </c>
      <c r="IB82" s="17" t="s">
        <v>149</v>
      </c>
      <c r="IC82" s="17" t="s">
        <v>319</v>
      </c>
      <c r="IE82" s="18"/>
      <c r="IF82" s="18"/>
      <c r="IG82" s="18"/>
      <c r="IH82" s="18"/>
      <c r="II82" s="18"/>
    </row>
    <row r="83" spans="1:243" s="17" customFormat="1" ht="37.5">
      <c r="A83" s="19">
        <v>1.7</v>
      </c>
      <c r="B83" s="31" t="s">
        <v>150</v>
      </c>
      <c r="C83" s="32" t="s">
        <v>318</v>
      </c>
      <c r="D83" s="33">
        <v>2</v>
      </c>
      <c r="E83" s="33" t="s">
        <v>214</v>
      </c>
      <c r="F83" s="34">
        <v>221.88</v>
      </c>
      <c r="G83" s="35"/>
      <c r="H83" s="35"/>
      <c r="I83" s="36" t="s">
        <v>34</v>
      </c>
      <c r="J83" s="37">
        <f t="shared" si="4"/>
        <v>1</v>
      </c>
      <c r="K83" s="35" t="s">
        <v>35</v>
      </c>
      <c r="L83" s="35" t="s">
        <v>4</v>
      </c>
      <c r="M83" s="38"/>
      <c r="N83" s="35"/>
      <c r="O83" s="35"/>
      <c r="P83" s="39"/>
      <c r="Q83" s="35"/>
      <c r="R83" s="35"/>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40">
        <f t="shared" si="5"/>
        <v>443.76</v>
      </c>
      <c r="BB83" s="41">
        <f t="shared" si="6"/>
        <v>443.76</v>
      </c>
      <c r="BC83" s="42" t="str">
        <f t="shared" si="7"/>
        <v>INR  Four Hundred &amp; Forty Three  and Paise Seventy Six Only</v>
      </c>
      <c r="IA83" s="17">
        <v>1.7</v>
      </c>
      <c r="IB83" s="17" t="s">
        <v>150</v>
      </c>
      <c r="IC83" s="17" t="s">
        <v>318</v>
      </c>
      <c r="ID83" s="17">
        <v>2</v>
      </c>
      <c r="IE83" s="18" t="s">
        <v>214</v>
      </c>
      <c r="IF83" s="18"/>
      <c r="IG83" s="18"/>
      <c r="IH83" s="18"/>
      <c r="II83" s="18"/>
    </row>
    <row r="84" spans="1:243" s="17" customFormat="1" ht="75">
      <c r="A84" s="19">
        <v>1.71</v>
      </c>
      <c r="B84" s="31" t="s">
        <v>151</v>
      </c>
      <c r="C84" s="32" t="s">
        <v>317</v>
      </c>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IA84" s="17">
        <v>1.71</v>
      </c>
      <c r="IB84" s="17" t="s">
        <v>151</v>
      </c>
      <c r="IC84" s="17" t="s">
        <v>317</v>
      </c>
      <c r="IE84" s="18"/>
      <c r="IF84" s="18"/>
      <c r="IG84" s="18"/>
      <c r="IH84" s="18"/>
      <c r="II84" s="18"/>
    </row>
    <row r="85" spans="1:243" s="17" customFormat="1" ht="37.5">
      <c r="A85" s="19">
        <v>1.72</v>
      </c>
      <c r="B85" s="31" t="s">
        <v>152</v>
      </c>
      <c r="C85" s="32" t="s">
        <v>316</v>
      </c>
      <c r="D85" s="33">
        <v>62</v>
      </c>
      <c r="E85" s="33" t="s">
        <v>214</v>
      </c>
      <c r="F85" s="34">
        <v>81.32</v>
      </c>
      <c r="G85" s="35"/>
      <c r="H85" s="35"/>
      <c r="I85" s="36" t="s">
        <v>34</v>
      </c>
      <c r="J85" s="37">
        <f t="shared" si="4"/>
        <v>1</v>
      </c>
      <c r="K85" s="35" t="s">
        <v>35</v>
      </c>
      <c r="L85" s="35" t="s">
        <v>4</v>
      </c>
      <c r="M85" s="38"/>
      <c r="N85" s="35"/>
      <c r="O85" s="35"/>
      <c r="P85" s="39"/>
      <c r="Q85" s="35"/>
      <c r="R85" s="35"/>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40">
        <f t="shared" si="5"/>
        <v>5041.84</v>
      </c>
      <c r="BB85" s="41">
        <f t="shared" si="6"/>
        <v>5041.84</v>
      </c>
      <c r="BC85" s="42" t="str">
        <f t="shared" si="7"/>
        <v>INR  Five Thousand  &amp;Forty One  and Paise Eighty Four Only</v>
      </c>
      <c r="IA85" s="17">
        <v>1.72</v>
      </c>
      <c r="IB85" s="17" t="s">
        <v>152</v>
      </c>
      <c r="IC85" s="17" t="s">
        <v>316</v>
      </c>
      <c r="ID85" s="17">
        <v>62</v>
      </c>
      <c r="IE85" s="18" t="s">
        <v>214</v>
      </c>
      <c r="IF85" s="18"/>
      <c r="IG85" s="18"/>
      <c r="IH85" s="18"/>
      <c r="II85" s="18"/>
    </row>
    <row r="86" spans="1:243" s="17" customFormat="1" ht="37.5">
      <c r="A86" s="19">
        <v>1.73</v>
      </c>
      <c r="B86" s="31" t="s">
        <v>353</v>
      </c>
      <c r="C86" s="32" t="s">
        <v>315</v>
      </c>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IA86" s="17">
        <v>1.73</v>
      </c>
      <c r="IB86" s="17" t="s">
        <v>353</v>
      </c>
      <c r="IC86" s="17" t="s">
        <v>315</v>
      </c>
      <c r="IE86" s="18"/>
      <c r="IF86" s="18"/>
      <c r="IG86" s="18"/>
      <c r="IH86" s="18"/>
      <c r="II86" s="18"/>
    </row>
    <row r="87" spans="1:243" s="17" customFormat="1" ht="56.25">
      <c r="A87" s="19">
        <v>1.74</v>
      </c>
      <c r="B87" s="31" t="s">
        <v>152</v>
      </c>
      <c r="C87" s="32" t="s">
        <v>314</v>
      </c>
      <c r="D87" s="33">
        <v>149</v>
      </c>
      <c r="E87" s="33" t="s">
        <v>214</v>
      </c>
      <c r="F87" s="34">
        <v>115.26</v>
      </c>
      <c r="G87" s="35"/>
      <c r="H87" s="35"/>
      <c r="I87" s="36" t="s">
        <v>34</v>
      </c>
      <c r="J87" s="37">
        <f t="shared" si="4"/>
        <v>1</v>
      </c>
      <c r="K87" s="35" t="s">
        <v>35</v>
      </c>
      <c r="L87" s="35" t="s">
        <v>4</v>
      </c>
      <c r="M87" s="38"/>
      <c r="N87" s="35"/>
      <c r="O87" s="35"/>
      <c r="P87" s="39"/>
      <c r="Q87" s="35"/>
      <c r="R87" s="35"/>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40">
        <f t="shared" si="5"/>
        <v>17173.74</v>
      </c>
      <c r="BB87" s="41">
        <f t="shared" si="6"/>
        <v>17173.74</v>
      </c>
      <c r="BC87" s="42" t="str">
        <f t="shared" si="7"/>
        <v>INR  Seventeen Thousand One Hundred &amp; Seventy Three  and Paise Seventy Four Only</v>
      </c>
      <c r="IA87" s="17">
        <v>1.74</v>
      </c>
      <c r="IB87" s="17" t="s">
        <v>152</v>
      </c>
      <c r="IC87" s="17" t="s">
        <v>314</v>
      </c>
      <c r="ID87" s="17">
        <v>149</v>
      </c>
      <c r="IE87" s="18" t="s">
        <v>214</v>
      </c>
      <c r="IF87" s="18"/>
      <c r="IG87" s="18"/>
      <c r="IH87" s="18"/>
      <c r="II87" s="18"/>
    </row>
    <row r="88" spans="1:243" s="17" customFormat="1" ht="75">
      <c r="A88" s="19">
        <v>1.75</v>
      </c>
      <c r="B88" s="31" t="s">
        <v>153</v>
      </c>
      <c r="C88" s="32" t="s">
        <v>313</v>
      </c>
      <c r="D88" s="33">
        <v>25</v>
      </c>
      <c r="E88" s="33" t="s">
        <v>214</v>
      </c>
      <c r="F88" s="34">
        <v>108.59</v>
      </c>
      <c r="G88" s="35"/>
      <c r="H88" s="35"/>
      <c r="I88" s="36" t="s">
        <v>34</v>
      </c>
      <c r="J88" s="37">
        <f t="shared" si="4"/>
        <v>1</v>
      </c>
      <c r="K88" s="35" t="s">
        <v>35</v>
      </c>
      <c r="L88" s="35" t="s">
        <v>4</v>
      </c>
      <c r="M88" s="38"/>
      <c r="N88" s="35"/>
      <c r="O88" s="35"/>
      <c r="P88" s="39"/>
      <c r="Q88" s="35"/>
      <c r="R88" s="35"/>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40">
        <f t="shared" si="5"/>
        <v>2714.75</v>
      </c>
      <c r="BB88" s="41">
        <f t="shared" si="6"/>
        <v>2714.75</v>
      </c>
      <c r="BC88" s="42" t="str">
        <f t="shared" si="7"/>
        <v>INR  Two Thousand Seven Hundred &amp; Fourteen  and Paise Seventy Five Only</v>
      </c>
      <c r="IA88" s="17">
        <v>1.75</v>
      </c>
      <c r="IB88" s="17" t="s">
        <v>153</v>
      </c>
      <c r="IC88" s="17" t="s">
        <v>313</v>
      </c>
      <c r="ID88" s="17">
        <v>25</v>
      </c>
      <c r="IE88" s="18" t="s">
        <v>214</v>
      </c>
      <c r="IF88" s="18"/>
      <c r="IG88" s="18"/>
      <c r="IH88" s="18"/>
      <c r="II88" s="18"/>
    </row>
    <row r="89" spans="1:243" s="17" customFormat="1" ht="37.5">
      <c r="A89" s="19">
        <v>1.76</v>
      </c>
      <c r="B89" s="31" t="s">
        <v>154</v>
      </c>
      <c r="C89" s="32" t="s">
        <v>312</v>
      </c>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IA89" s="17">
        <v>1.76</v>
      </c>
      <c r="IB89" s="17" t="s">
        <v>154</v>
      </c>
      <c r="IC89" s="17" t="s">
        <v>312</v>
      </c>
      <c r="IE89" s="18"/>
      <c r="IF89" s="18"/>
      <c r="IG89" s="18"/>
      <c r="IH89" s="18"/>
      <c r="II89" s="18"/>
    </row>
    <row r="90" spans="1:243" s="17" customFormat="1" ht="56.25">
      <c r="A90" s="19">
        <v>1.77</v>
      </c>
      <c r="B90" s="31" t="s">
        <v>155</v>
      </c>
      <c r="C90" s="32" t="s">
        <v>311</v>
      </c>
      <c r="D90" s="33">
        <v>59</v>
      </c>
      <c r="E90" s="33" t="s">
        <v>214</v>
      </c>
      <c r="F90" s="34">
        <v>64.97</v>
      </c>
      <c r="G90" s="35"/>
      <c r="H90" s="35"/>
      <c r="I90" s="36" t="s">
        <v>34</v>
      </c>
      <c r="J90" s="37">
        <f t="shared" si="4"/>
        <v>1</v>
      </c>
      <c r="K90" s="35" t="s">
        <v>35</v>
      </c>
      <c r="L90" s="35" t="s">
        <v>4</v>
      </c>
      <c r="M90" s="38"/>
      <c r="N90" s="35"/>
      <c r="O90" s="35"/>
      <c r="P90" s="39"/>
      <c r="Q90" s="35"/>
      <c r="R90" s="35"/>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40">
        <f t="shared" si="5"/>
        <v>3833.23</v>
      </c>
      <c r="BB90" s="41">
        <f t="shared" si="6"/>
        <v>3833.23</v>
      </c>
      <c r="BC90" s="42" t="str">
        <f t="shared" si="7"/>
        <v>INR  Three Thousand Eight Hundred &amp; Thirty Three  and Paise Twenty Three Only</v>
      </c>
      <c r="IA90" s="17">
        <v>1.77</v>
      </c>
      <c r="IB90" s="17" t="s">
        <v>155</v>
      </c>
      <c r="IC90" s="17" t="s">
        <v>311</v>
      </c>
      <c r="ID90" s="17">
        <v>59</v>
      </c>
      <c r="IE90" s="18" t="s">
        <v>214</v>
      </c>
      <c r="IF90" s="18"/>
      <c r="IG90" s="18"/>
      <c r="IH90" s="18"/>
      <c r="II90" s="18"/>
    </row>
    <row r="91" spans="1:243" s="17" customFormat="1" ht="18.75">
      <c r="A91" s="19">
        <v>1.78</v>
      </c>
      <c r="B91" s="31" t="s">
        <v>156</v>
      </c>
      <c r="C91" s="32" t="s">
        <v>310</v>
      </c>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IA91" s="17">
        <v>1.78</v>
      </c>
      <c r="IB91" s="17" t="s">
        <v>156</v>
      </c>
      <c r="IC91" s="17" t="s">
        <v>310</v>
      </c>
      <c r="IE91" s="18"/>
      <c r="IF91" s="18"/>
      <c r="IG91" s="18"/>
      <c r="IH91" s="18"/>
      <c r="II91" s="18"/>
    </row>
    <row r="92" spans="1:243" s="17" customFormat="1" ht="78.75" customHeight="1">
      <c r="A92" s="19">
        <v>1.79</v>
      </c>
      <c r="B92" s="31" t="s">
        <v>354</v>
      </c>
      <c r="C92" s="32" t="s">
        <v>309</v>
      </c>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IA92" s="17">
        <v>1.79</v>
      </c>
      <c r="IB92" s="17" t="s">
        <v>354</v>
      </c>
      <c r="IC92" s="17" t="s">
        <v>309</v>
      </c>
      <c r="IE92" s="18"/>
      <c r="IF92" s="18"/>
      <c r="IG92" s="18"/>
      <c r="IH92" s="18"/>
      <c r="II92" s="18"/>
    </row>
    <row r="93" spans="1:243" s="17" customFormat="1" ht="56.25">
      <c r="A93" s="19">
        <v>1.8</v>
      </c>
      <c r="B93" s="31" t="s">
        <v>355</v>
      </c>
      <c r="C93" s="32" t="s">
        <v>308</v>
      </c>
      <c r="D93" s="33">
        <v>3</v>
      </c>
      <c r="E93" s="33" t="s">
        <v>214</v>
      </c>
      <c r="F93" s="34">
        <v>917.97</v>
      </c>
      <c r="G93" s="35"/>
      <c r="H93" s="35"/>
      <c r="I93" s="36" t="s">
        <v>34</v>
      </c>
      <c r="J93" s="37">
        <f t="shared" si="4"/>
        <v>1</v>
      </c>
      <c r="K93" s="35" t="s">
        <v>35</v>
      </c>
      <c r="L93" s="35" t="s">
        <v>4</v>
      </c>
      <c r="M93" s="38"/>
      <c r="N93" s="35"/>
      <c r="O93" s="35"/>
      <c r="P93" s="39"/>
      <c r="Q93" s="35"/>
      <c r="R93" s="35"/>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40">
        <f t="shared" si="5"/>
        <v>2753.91</v>
      </c>
      <c r="BB93" s="41">
        <f t="shared" si="6"/>
        <v>2753.91</v>
      </c>
      <c r="BC93" s="42" t="str">
        <f t="shared" si="7"/>
        <v>INR  Two Thousand Seven Hundred &amp; Fifty Three  and Paise Ninety One Only</v>
      </c>
      <c r="IA93" s="17">
        <v>1.8</v>
      </c>
      <c r="IB93" s="17" t="s">
        <v>355</v>
      </c>
      <c r="IC93" s="17" t="s">
        <v>308</v>
      </c>
      <c r="ID93" s="17">
        <v>3</v>
      </c>
      <c r="IE93" s="18" t="s">
        <v>214</v>
      </c>
      <c r="IF93" s="18"/>
      <c r="IG93" s="18"/>
      <c r="IH93" s="18"/>
      <c r="II93" s="18"/>
    </row>
    <row r="94" spans="1:243" s="17" customFormat="1" ht="75">
      <c r="A94" s="19">
        <v>1.81</v>
      </c>
      <c r="B94" s="31" t="s">
        <v>356</v>
      </c>
      <c r="C94" s="32" t="s">
        <v>307</v>
      </c>
      <c r="D94" s="33">
        <v>3</v>
      </c>
      <c r="E94" s="33" t="s">
        <v>386</v>
      </c>
      <c r="F94" s="34">
        <v>213.15</v>
      </c>
      <c r="G94" s="35"/>
      <c r="H94" s="35"/>
      <c r="I94" s="36" t="s">
        <v>34</v>
      </c>
      <c r="J94" s="37">
        <f t="shared" si="4"/>
        <v>1</v>
      </c>
      <c r="K94" s="35" t="s">
        <v>35</v>
      </c>
      <c r="L94" s="35" t="s">
        <v>4</v>
      </c>
      <c r="M94" s="38"/>
      <c r="N94" s="35"/>
      <c r="O94" s="35"/>
      <c r="P94" s="39"/>
      <c r="Q94" s="35"/>
      <c r="R94" s="35"/>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40">
        <f t="shared" si="5"/>
        <v>639.45</v>
      </c>
      <c r="BB94" s="41">
        <f t="shared" si="6"/>
        <v>639.45</v>
      </c>
      <c r="BC94" s="42" t="str">
        <f t="shared" si="7"/>
        <v>INR  Six Hundred &amp; Thirty Nine  and Paise Forty Five Only</v>
      </c>
      <c r="IA94" s="17">
        <v>1.81</v>
      </c>
      <c r="IB94" s="17" t="s">
        <v>356</v>
      </c>
      <c r="IC94" s="17" t="s">
        <v>307</v>
      </c>
      <c r="ID94" s="17">
        <v>3</v>
      </c>
      <c r="IE94" s="18" t="s">
        <v>386</v>
      </c>
      <c r="IF94" s="18"/>
      <c r="IG94" s="18"/>
      <c r="IH94" s="18"/>
      <c r="II94" s="18"/>
    </row>
    <row r="95" spans="1:243" s="17" customFormat="1" ht="18.75">
      <c r="A95" s="19">
        <v>1.82</v>
      </c>
      <c r="B95" s="31" t="s">
        <v>157</v>
      </c>
      <c r="C95" s="32" t="s">
        <v>306</v>
      </c>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IA95" s="17">
        <v>1.82</v>
      </c>
      <c r="IB95" s="17" t="s">
        <v>157</v>
      </c>
      <c r="IC95" s="17" t="s">
        <v>306</v>
      </c>
      <c r="IE95" s="18"/>
      <c r="IF95" s="18"/>
      <c r="IG95" s="18"/>
      <c r="IH95" s="18"/>
      <c r="II95" s="18"/>
    </row>
    <row r="96" spans="1:243" s="17" customFormat="1" ht="56.25">
      <c r="A96" s="19">
        <v>1.83</v>
      </c>
      <c r="B96" s="31" t="s">
        <v>158</v>
      </c>
      <c r="C96" s="32" t="s">
        <v>305</v>
      </c>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IA96" s="17">
        <v>1.83</v>
      </c>
      <c r="IB96" s="17" t="s">
        <v>158</v>
      </c>
      <c r="IC96" s="17" t="s">
        <v>305</v>
      </c>
      <c r="IE96" s="18"/>
      <c r="IF96" s="18"/>
      <c r="IG96" s="18"/>
      <c r="IH96" s="18"/>
      <c r="II96" s="18"/>
    </row>
    <row r="97" spans="1:243" s="17" customFormat="1" ht="56.25">
      <c r="A97" s="19">
        <v>1.84</v>
      </c>
      <c r="B97" s="31" t="s">
        <v>159</v>
      </c>
      <c r="C97" s="32" t="s">
        <v>304</v>
      </c>
      <c r="D97" s="33">
        <v>1.36</v>
      </c>
      <c r="E97" s="33" t="s">
        <v>383</v>
      </c>
      <c r="F97" s="34">
        <v>1759.84</v>
      </c>
      <c r="G97" s="35"/>
      <c r="H97" s="35"/>
      <c r="I97" s="36" t="s">
        <v>34</v>
      </c>
      <c r="J97" s="37">
        <f t="shared" si="4"/>
        <v>1</v>
      </c>
      <c r="K97" s="35" t="s">
        <v>35</v>
      </c>
      <c r="L97" s="35" t="s">
        <v>4</v>
      </c>
      <c r="M97" s="38"/>
      <c r="N97" s="35"/>
      <c r="O97" s="35"/>
      <c r="P97" s="39"/>
      <c r="Q97" s="35"/>
      <c r="R97" s="35"/>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40">
        <f t="shared" si="5"/>
        <v>2393.38</v>
      </c>
      <c r="BB97" s="41">
        <f t="shared" si="6"/>
        <v>2393.38</v>
      </c>
      <c r="BC97" s="42" t="str">
        <f t="shared" si="7"/>
        <v>INR  Two Thousand Three Hundred &amp; Ninety Three  and Paise Thirty Eight Only</v>
      </c>
      <c r="IA97" s="17">
        <v>1.84</v>
      </c>
      <c r="IB97" s="17" t="s">
        <v>159</v>
      </c>
      <c r="IC97" s="17" t="s">
        <v>304</v>
      </c>
      <c r="ID97" s="17">
        <v>1.36</v>
      </c>
      <c r="IE97" s="18" t="s">
        <v>383</v>
      </c>
      <c r="IF97" s="18"/>
      <c r="IG97" s="18"/>
      <c r="IH97" s="18"/>
      <c r="II97" s="18"/>
    </row>
    <row r="98" spans="1:243" s="17" customFormat="1" ht="37.5">
      <c r="A98" s="19">
        <v>1.85</v>
      </c>
      <c r="B98" s="31" t="s">
        <v>160</v>
      </c>
      <c r="C98" s="32" t="s">
        <v>303</v>
      </c>
      <c r="D98" s="33">
        <v>1</v>
      </c>
      <c r="E98" s="33" t="s">
        <v>383</v>
      </c>
      <c r="F98" s="34">
        <v>1086.89</v>
      </c>
      <c r="G98" s="35"/>
      <c r="H98" s="35"/>
      <c r="I98" s="36" t="s">
        <v>34</v>
      </c>
      <c r="J98" s="37">
        <f t="shared" si="4"/>
        <v>1</v>
      </c>
      <c r="K98" s="35" t="s">
        <v>35</v>
      </c>
      <c r="L98" s="35" t="s">
        <v>4</v>
      </c>
      <c r="M98" s="38"/>
      <c r="N98" s="35"/>
      <c r="O98" s="35"/>
      <c r="P98" s="39"/>
      <c r="Q98" s="35"/>
      <c r="R98" s="35"/>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40">
        <f t="shared" si="5"/>
        <v>1086.89</v>
      </c>
      <c r="BB98" s="41">
        <f t="shared" si="6"/>
        <v>1086.89</v>
      </c>
      <c r="BC98" s="42" t="str">
        <f t="shared" si="7"/>
        <v>INR  One Thousand  &amp;Eighty Six  and Paise Eighty Nine Only</v>
      </c>
      <c r="IA98" s="17">
        <v>1.85</v>
      </c>
      <c r="IB98" s="17" t="s">
        <v>160</v>
      </c>
      <c r="IC98" s="17" t="s">
        <v>303</v>
      </c>
      <c r="ID98" s="17">
        <v>1</v>
      </c>
      <c r="IE98" s="18" t="s">
        <v>383</v>
      </c>
      <c r="IF98" s="18"/>
      <c r="IG98" s="18"/>
      <c r="IH98" s="18"/>
      <c r="II98" s="18"/>
    </row>
    <row r="99" spans="1:243" s="17" customFormat="1" ht="57" customHeight="1">
      <c r="A99" s="19">
        <v>1.86</v>
      </c>
      <c r="B99" s="31" t="s">
        <v>357</v>
      </c>
      <c r="C99" s="32" t="s">
        <v>302</v>
      </c>
      <c r="D99" s="33">
        <v>0.12</v>
      </c>
      <c r="E99" s="33" t="s">
        <v>383</v>
      </c>
      <c r="F99" s="34">
        <v>2567.38</v>
      </c>
      <c r="G99" s="35"/>
      <c r="H99" s="35"/>
      <c r="I99" s="36" t="s">
        <v>34</v>
      </c>
      <c r="J99" s="37">
        <f t="shared" si="4"/>
        <v>1</v>
      </c>
      <c r="K99" s="35" t="s">
        <v>35</v>
      </c>
      <c r="L99" s="35" t="s">
        <v>4</v>
      </c>
      <c r="M99" s="38"/>
      <c r="N99" s="35"/>
      <c r="O99" s="35"/>
      <c r="P99" s="39"/>
      <c r="Q99" s="35"/>
      <c r="R99" s="35"/>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40">
        <f t="shared" si="5"/>
        <v>308.09</v>
      </c>
      <c r="BB99" s="41">
        <f t="shared" si="6"/>
        <v>308.09</v>
      </c>
      <c r="BC99" s="42" t="str">
        <f t="shared" si="7"/>
        <v>INR  Three Hundred &amp; Eight  and Paise Nine Only</v>
      </c>
      <c r="IA99" s="17">
        <v>1.86</v>
      </c>
      <c r="IB99" s="17" t="s">
        <v>357</v>
      </c>
      <c r="IC99" s="17" t="s">
        <v>302</v>
      </c>
      <c r="ID99" s="17">
        <v>0.12</v>
      </c>
      <c r="IE99" s="18" t="s">
        <v>383</v>
      </c>
      <c r="IF99" s="18"/>
      <c r="IG99" s="18"/>
      <c r="IH99" s="18"/>
      <c r="II99" s="18"/>
    </row>
    <row r="100" spans="1:243" s="17" customFormat="1" ht="75">
      <c r="A100" s="19">
        <v>1.87</v>
      </c>
      <c r="B100" s="31" t="s">
        <v>161</v>
      </c>
      <c r="C100" s="32" t="s">
        <v>301</v>
      </c>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IA100" s="17">
        <v>1.87</v>
      </c>
      <c r="IB100" s="17" t="s">
        <v>161</v>
      </c>
      <c r="IC100" s="17" t="s">
        <v>301</v>
      </c>
      <c r="IE100" s="18"/>
      <c r="IF100" s="18"/>
      <c r="IG100" s="18"/>
      <c r="IH100" s="18"/>
      <c r="II100" s="18"/>
    </row>
    <row r="101" spans="1:243" s="17" customFormat="1" ht="37.5">
      <c r="A101" s="19">
        <v>1.88</v>
      </c>
      <c r="B101" s="31" t="s">
        <v>162</v>
      </c>
      <c r="C101" s="32" t="s">
        <v>300</v>
      </c>
      <c r="D101" s="33">
        <v>5.13</v>
      </c>
      <c r="E101" s="33" t="s">
        <v>383</v>
      </c>
      <c r="F101" s="34">
        <v>1489.22</v>
      </c>
      <c r="G101" s="35"/>
      <c r="H101" s="35"/>
      <c r="I101" s="36" t="s">
        <v>34</v>
      </c>
      <c r="J101" s="37">
        <f t="shared" si="4"/>
        <v>1</v>
      </c>
      <c r="K101" s="35" t="s">
        <v>35</v>
      </c>
      <c r="L101" s="35" t="s">
        <v>4</v>
      </c>
      <c r="M101" s="38"/>
      <c r="N101" s="35"/>
      <c r="O101" s="35"/>
      <c r="P101" s="39"/>
      <c r="Q101" s="35"/>
      <c r="R101" s="35"/>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40">
        <f t="shared" si="5"/>
        <v>7639.7</v>
      </c>
      <c r="BB101" s="41">
        <f t="shared" si="6"/>
        <v>7639.7</v>
      </c>
      <c r="BC101" s="42" t="str">
        <f t="shared" si="7"/>
        <v>INR  Seven Thousand Six Hundred &amp; Thirty Nine  and Paise Seventy Only</v>
      </c>
      <c r="IA101" s="17">
        <v>1.88</v>
      </c>
      <c r="IB101" s="17" t="s">
        <v>162</v>
      </c>
      <c r="IC101" s="17" t="s">
        <v>300</v>
      </c>
      <c r="ID101" s="17">
        <v>5.13</v>
      </c>
      <c r="IE101" s="18" t="s">
        <v>383</v>
      </c>
      <c r="IF101" s="18"/>
      <c r="IG101" s="18"/>
      <c r="IH101" s="18"/>
      <c r="II101" s="18"/>
    </row>
    <row r="102" spans="1:243" s="17" customFormat="1" ht="56.25">
      <c r="A102" s="19">
        <v>1.89</v>
      </c>
      <c r="B102" s="31" t="s">
        <v>163</v>
      </c>
      <c r="C102" s="32" t="s">
        <v>299</v>
      </c>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IA102" s="17">
        <v>1.89</v>
      </c>
      <c r="IB102" s="17" t="s">
        <v>163</v>
      </c>
      <c r="IC102" s="17" t="s">
        <v>299</v>
      </c>
      <c r="IE102" s="18"/>
      <c r="IF102" s="18"/>
      <c r="IG102" s="18"/>
      <c r="IH102" s="18"/>
      <c r="II102" s="18"/>
    </row>
    <row r="103" spans="1:243" s="17" customFormat="1" ht="37.5">
      <c r="A103" s="19">
        <v>1.9</v>
      </c>
      <c r="B103" s="31" t="s">
        <v>164</v>
      </c>
      <c r="C103" s="32" t="s">
        <v>298</v>
      </c>
      <c r="D103" s="33">
        <v>2</v>
      </c>
      <c r="E103" s="33" t="s">
        <v>386</v>
      </c>
      <c r="F103" s="34">
        <v>265.41</v>
      </c>
      <c r="G103" s="35"/>
      <c r="H103" s="35"/>
      <c r="I103" s="36" t="s">
        <v>34</v>
      </c>
      <c r="J103" s="37">
        <f t="shared" si="4"/>
        <v>1</v>
      </c>
      <c r="K103" s="35" t="s">
        <v>35</v>
      </c>
      <c r="L103" s="35" t="s">
        <v>4</v>
      </c>
      <c r="M103" s="38"/>
      <c r="N103" s="35"/>
      <c r="O103" s="35"/>
      <c r="P103" s="39"/>
      <c r="Q103" s="35"/>
      <c r="R103" s="35"/>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40">
        <f t="shared" si="5"/>
        <v>530.82</v>
      </c>
      <c r="BB103" s="41">
        <f t="shared" si="6"/>
        <v>530.82</v>
      </c>
      <c r="BC103" s="42" t="str">
        <f t="shared" si="7"/>
        <v>INR  Five Hundred &amp; Thirty  and Paise Eighty Two Only</v>
      </c>
      <c r="IA103" s="17">
        <v>1.9</v>
      </c>
      <c r="IB103" s="17" t="s">
        <v>164</v>
      </c>
      <c r="IC103" s="17" t="s">
        <v>298</v>
      </c>
      <c r="ID103" s="17">
        <v>2</v>
      </c>
      <c r="IE103" s="18" t="s">
        <v>386</v>
      </c>
      <c r="IF103" s="18"/>
      <c r="IG103" s="18"/>
      <c r="IH103" s="18"/>
      <c r="II103" s="18"/>
    </row>
    <row r="104" spans="1:243" s="17" customFormat="1" ht="37.5">
      <c r="A104" s="19">
        <v>1.91</v>
      </c>
      <c r="B104" s="31" t="s">
        <v>358</v>
      </c>
      <c r="C104" s="32" t="s">
        <v>297</v>
      </c>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IA104" s="17">
        <v>1.91</v>
      </c>
      <c r="IB104" s="17" t="s">
        <v>358</v>
      </c>
      <c r="IC104" s="17" t="s">
        <v>297</v>
      </c>
      <c r="IE104" s="18"/>
      <c r="IF104" s="18"/>
      <c r="IG104" s="18"/>
      <c r="IH104" s="18"/>
      <c r="II104" s="18"/>
    </row>
    <row r="105" spans="1:243" s="17" customFormat="1" ht="37.5">
      <c r="A105" s="19">
        <v>1.92</v>
      </c>
      <c r="B105" s="31" t="s">
        <v>359</v>
      </c>
      <c r="C105" s="32" t="s">
        <v>296</v>
      </c>
      <c r="D105" s="33">
        <v>41.75</v>
      </c>
      <c r="E105" s="33" t="s">
        <v>214</v>
      </c>
      <c r="F105" s="34">
        <v>53.05</v>
      </c>
      <c r="G105" s="35"/>
      <c r="H105" s="35"/>
      <c r="I105" s="36" t="s">
        <v>34</v>
      </c>
      <c r="J105" s="37">
        <f t="shared" si="4"/>
        <v>1</v>
      </c>
      <c r="K105" s="35" t="s">
        <v>35</v>
      </c>
      <c r="L105" s="35" t="s">
        <v>4</v>
      </c>
      <c r="M105" s="38"/>
      <c r="N105" s="35"/>
      <c r="O105" s="35"/>
      <c r="P105" s="39"/>
      <c r="Q105" s="35"/>
      <c r="R105" s="35"/>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40">
        <f t="shared" si="5"/>
        <v>2214.84</v>
      </c>
      <c r="BB105" s="41">
        <f t="shared" si="6"/>
        <v>2214.84</v>
      </c>
      <c r="BC105" s="42" t="str">
        <f t="shared" si="7"/>
        <v>INR  Two Thousand Two Hundred &amp; Fourteen  and Paise Eighty Four Only</v>
      </c>
      <c r="IA105" s="17">
        <v>1.92</v>
      </c>
      <c r="IB105" s="17" t="s">
        <v>359</v>
      </c>
      <c r="IC105" s="17" t="s">
        <v>296</v>
      </c>
      <c r="ID105" s="17">
        <v>41.75</v>
      </c>
      <c r="IE105" s="18" t="s">
        <v>214</v>
      </c>
      <c r="IF105" s="18"/>
      <c r="IG105" s="18"/>
      <c r="IH105" s="18"/>
      <c r="II105" s="18"/>
    </row>
    <row r="106" spans="1:243" s="17" customFormat="1" ht="37.5">
      <c r="A106" s="19">
        <v>1.93</v>
      </c>
      <c r="B106" s="31" t="s">
        <v>360</v>
      </c>
      <c r="C106" s="32" t="s">
        <v>295</v>
      </c>
      <c r="D106" s="33">
        <v>6</v>
      </c>
      <c r="E106" s="33" t="s">
        <v>214</v>
      </c>
      <c r="F106" s="34">
        <v>81.89</v>
      </c>
      <c r="G106" s="35"/>
      <c r="H106" s="35"/>
      <c r="I106" s="36" t="s">
        <v>34</v>
      </c>
      <c r="J106" s="37">
        <f t="shared" si="4"/>
        <v>1</v>
      </c>
      <c r="K106" s="35" t="s">
        <v>35</v>
      </c>
      <c r="L106" s="35" t="s">
        <v>4</v>
      </c>
      <c r="M106" s="38"/>
      <c r="N106" s="35"/>
      <c r="O106" s="35"/>
      <c r="P106" s="39"/>
      <c r="Q106" s="35"/>
      <c r="R106" s="35"/>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40">
        <f t="shared" si="5"/>
        <v>491.34</v>
      </c>
      <c r="BB106" s="41">
        <f t="shared" si="6"/>
        <v>491.34</v>
      </c>
      <c r="BC106" s="42" t="str">
        <f t="shared" si="7"/>
        <v>INR  Four Hundred &amp; Ninety One  and Paise Thirty Four Only</v>
      </c>
      <c r="IA106" s="17">
        <v>1.93</v>
      </c>
      <c r="IB106" s="17" t="s">
        <v>360</v>
      </c>
      <c r="IC106" s="17" t="s">
        <v>295</v>
      </c>
      <c r="ID106" s="17">
        <v>6</v>
      </c>
      <c r="IE106" s="18" t="s">
        <v>214</v>
      </c>
      <c r="IF106" s="18"/>
      <c r="IG106" s="18"/>
      <c r="IH106" s="18"/>
      <c r="II106" s="18"/>
    </row>
    <row r="107" spans="1:243" s="17" customFormat="1" ht="56.25">
      <c r="A107" s="19">
        <v>1.94</v>
      </c>
      <c r="B107" s="31" t="s">
        <v>165</v>
      </c>
      <c r="C107" s="32" t="s">
        <v>294</v>
      </c>
      <c r="D107" s="33">
        <v>17</v>
      </c>
      <c r="E107" s="33" t="s">
        <v>214</v>
      </c>
      <c r="F107" s="34">
        <v>192.68</v>
      </c>
      <c r="G107" s="35"/>
      <c r="H107" s="35"/>
      <c r="I107" s="36" t="s">
        <v>34</v>
      </c>
      <c r="J107" s="37">
        <f t="shared" si="4"/>
        <v>1</v>
      </c>
      <c r="K107" s="35" t="s">
        <v>35</v>
      </c>
      <c r="L107" s="35" t="s">
        <v>4</v>
      </c>
      <c r="M107" s="38"/>
      <c r="N107" s="35"/>
      <c r="O107" s="35"/>
      <c r="P107" s="39"/>
      <c r="Q107" s="35"/>
      <c r="R107" s="35"/>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40">
        <f t="shared" si="5"/>
        <v>3275.56</v>
      </c>
      <c r="BB107" s="41">
        <f t="shared" si="6"/>
        <v>3275.56</v>
      </c>
      <c r="BC107" s="42" t="str">
        <f t="shared" si="7"/>
        <v>INR  Three Thousand Two Hundred &amp; Seventy Five  and Paise Fifty Six Only</v>
      </c>
      <c r="IA107" s="17">
        <v>1.94</v>
      </c>
      <c r="IB107" s="17" t="s">
        <v>165</v>
      </c>
      <c r="IC107" s="17" t="s">
        <v>294</v>
      </c>
      <c r="ID107" s="17">
        <v>17</v>
      </c>
      <c r="IE107" s="18" t="s">
        <v>214</v>
      </c>
      <c r="IF107" s="18"/>
      <c r="IG107" s="18"/>
      <c r="IH107" s="18"/>
      <c r="II107" s="18"/>
    </row>
    <row r="108" spans="1:243" s="17" customFormat="1" ht="93.75">
      <c r="A108" s="19">
        <v>1.95</v>
      </c>
      <c r="B108" s="31" t="s">
        <v>166</v>
      </c>
      <c r="C108" s="32" t="s">
        <v>293</v>
      </c>
      <c r="D108" s="33">
        <v>8</v>
      </c>
      <c r="E108" s="33" t="s">
        <v>383</v>
      </c>
      <c r="F108" s="34">
        <v>192.33</v>
      </c>
      <c r="G108" s="35"/>
      <c r="H108" s="35"/>
      <c r="I108" s="36" t="s">
        <v>34</v>
      </c>
      <c r="J108" s="37">
        <f t="shared" si="4"/>
        <v>1</v>
      </c>
      <c r="K108" s="35" t="s">
        <v>35</v>
      </c>
      <c r="L108" s="35" t="s">
        <v>4</v>
      </c>
      <c r="M108" s="38"/>
      <c r="N108" s="35"/>
      <c r="O108" s="35"/>
      <c r="P108" s="39"/>
      <c r="Q108" s="35"/>
      <c r="R108" s="35"/>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40">
        <f t="shared" si="5"/>
        <v>1538.64</v>
      </c>
      <c r="BB108" s="41">
        <f t="shared" si="6"/>
        <v>1538.64</v>
      </c>
      <c r="BC108" s="42" t="str">
        <f t="shared" si="7"/>
        <v>INR  One Thousand Five Hundred &amp; Thirty Eight  and Paise Sixty Four Only</v>
      </c>
      <c r="IA108" s="17">
        <v>1.95</v>
      </c>
      <c r="IB108" s="17" t="s">
        <v>166</v>
      </c>
      <c r="IC108" s="17" t="s">
        <v>293</v>
      </c>
      <c r="ID108" s="17">
        <v>8</v>
      </c>
      <c r="IE108" s="18" t="s">
        <v>383</v>
      </c>
      <c r="IF108" s="18"/>
      <c r="IG108" s="18"/>
      <c r="IH108" s="18"/>
      <c r="II108" s="18"/>
    </row>
    <row r="109" spans="1:243" s="17" customFormat="1" ht="18.75">
      <c r="A109" s="19">
        <v>1.96</v>
      </c>
      <c r="B109" s="31" t="s">
        <v>167</v>
      </c>
      <c r="C109" s="32" t="s">
        <v>292</v>
      </c>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IA109" s="17">
        <v>1.96</v>
      </c>
      <c r="IB109" s="17" t="s">
        <v>167</v>
      </c>
      <c r="IC109" s="17" t="s">
        <v>292</v>
      </c>
      <c r="IE109" s="18"/>
      <c r="IF109" s="18"/>
      <c r="IG109" s="18"/>
      <c r="IH109" s="18"/>
      <c r="II109" s="18"/>
    </row>
    <row r="110" spans="1:243" s="17" customFormat="1" ht="56.25">
      <c r="A110" s="19">
        <v>1.97</v>
      </c>
      <c r="B110" s="31" t="s">
        <v>168</v>
      </c>
      <c r="C110" s="32" t="s">
        <v>291</v>
      </c>
      <c r="D110" s="33">
        <v>3</v>
      </c>
      <c r="E110" s="33" t="s">
        <v>386</v>
      </c>
      <c r="F110" s="34">
        <v>777.07</v>
      </c>
      <c r="G110" s="35"/>
      <c r="H110" s="35"/>
      <c r="I110" s="36" t="s">
        <v>34</v>
      </c>
      <c r="J110" s="37">
        <f t="shared" si="4"/>
        <v>1</v>
      </c>
      <c r="K110" s="35" t="s">
        <v>35</v>
      </c>
      <c r="L110" s="35" t="s">
        <v>4</v>
      </c>
      <c r="M110" s="38"/>
      <c r="N110" s="35"/>
      <c r="O110" s="35"/>
      <c r="P110" s="39"/>
      <c r="Q110" s="35"/>
      <c r="R110" s="35"/>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40">
        <f t="shared" si="5"/>
        <v>2331.21</v>
      </c>
      <c r="BB110" s="41">
        <f t="shared" si="6"/>
        <v>2331.21</v>
      </c>
      <c r="BC110" s="42" t="str">
        <f t="shared" si="7"/>
        <v>INR  Two Thousand Three Hundred &amp; Thirty One  and Paise Twenty One Only</v>
      </c>
      <c r="IA110" s="17">
        <v>1.97</v>
      </c>
      <c r="IB110" s="17" t="s">
        <v>168</v>
      </c>
      <c r="IC110" s="17" t="s">
        <v>291</v>
      </c>
      <c r="ID110" s="17">
        <v>3</v>
      </c>
      <c r="IE110" s="18" t="s">
        <v>386</v>
      </c>
      <c r="IF110" s="18"/>
      <c r="IG110" s="18"/>
      <c r="IH110" s="18"/>
      <c r="II110" s="18"/>
    </row>
    <row r="111" spans="1:243" s="17" customFormat="1" ht="75">
      <c r="A111" s="19">
        <v>1.98</v>
      </c>
      <c r="B111" s="31" t="s">
        <v>361</v>
      </c>
      <c r="C111" s="32" t="s">
        <v>290</v>
      </c>
      <c r="D111" s="33">
        <v>1</v>
      </c>
      <c r="E111" s="33" t="s">
        <v>386</v>
      </c>
      <c r="F111" s="34">
        <v>1237.31</v>
      </c>
      <c r="G111" s="35"/>
      <c r="H111" s="35"/>
      <c r="I111" s="36" t="s">
        <v>34</v>
      </c>
      <c r="J111" s="37">
        <f t="shared" si="4"/>
        <v>1</v>
      </c>
      <c r="K111" s="35" t="s">
        <v>35</v>
      </c>
      <c r="L111" s="35" t="s">
        <v>4</v>
      </c>
      <c r="M111" s="38"/>
      <c r="N111" s="35"/>
      <c r="O111" s="35"/>
      <c r="P111" s="39"/>
      <c r="Q111" s="35"/>
      <c r="R111" s="35"/>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40">
        <f t="shared" si="5"/>
        <v>1237.31</v>
      </c>
      <c r="BB111" s="41">
        <f t="shared" si="6"/>
        <v>1237.31</v>
      </c>
      <c r="BC111" s="42" t="str">
        <f t="shared" si="7"/>
        <v>INR  One Thousand Two Hundred &amp; Thirty Seven  and Paise Thirty One Only</v>
      </c>
      <c r="IA111" s="17">
        <v>1.98</v>
      </c>
      <c r="IB111" s="17" t="s">
        <v>361</v>
      </c>
      <c r="IC111" s="17" t="s">
        <v>290</v>
      </c>
      <c r="ID111" s="17">
        <v>1</v>
      </c>
      <c r="IE111" s="18" t="s">
        <v>386</v>
      </c>
      <c r="IF111" s="18"/>
      <c r="IG111" s="18"/>
      <c r="IH111" s="18"/>
      <c r="II111" s="18"/>
    </row>
    <row r="112" spans="1:243" s="17" customFormat="1" ht="18.75">
      <c r="A112" s="19">
        <v>1.99</v>
      </c>
      <c r="B112" s="31" t="s">
        <v>169</v>
      </c>
      <c r="C112" s="32" t="s">
        <v>289</v>
      </c>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IA112" s="17">
        <v>1.99</v>
      </c>
      <c r="IB112" s="17" t="s">
        <v>169</v>
      </c>
      <c r="IC112" s="17" t="s">
        <v>289</v>
      </c>
      <c r="IE112" s="18"/>
      <c r="IF112" s="18"/>
      <c r="IG112" s="18"/>
      <c r="IH112" s="18"/>
      <c r="II112" s="18"/>
    </row>
    <row r="113" spans="1:243" s="17" customFormat="1" ht="37.5">
      <c r="A113" s="19">
        <v>2</v>
      </c>
      <c r="B113" s="31" t="s">
        <v>170</v>
      </c>
      <c r="C113" s="32" t="s">
        <v>288</v>
      </c>
      <c r="D113" s="33">
        <v>1</v>
      </c>
      <c r="E113" s="33" t="s">
        <v>386</v>
      </c>
      <c r="F113" s="34">
        <v>596.93</v>
      </c>
      <c r="G113" s="35"/>
      <c r="H113" s="35"/>
      <c r="I113" s="36" t="s">
        <v>34</v>
      </c>
      <c r="J113" s="37">
        <f t="shared" si="4"/>
        <v>1</v>
      </c>
      <c r="K113" s="35" t="s">
        <v>35</v>
      </c>
      <c r="L113" s="35" t="s">
        <v>4</v>
      </c>
      <c r="M113" s="38"/>
      <c r="N113" s="35"/>
      <c r="O113" s="35"/>
      <c r="P113" s="39"/>
      <c r="Q113" s="35"/>
      <c r="R113" s="35"/>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40">
        <f t="shared" si="5"/>
        <v>596.93</v>
      </c>
      <c r="BB113" s="41">
        <f t="shared" si="6"/>
        <v>596.93</v>
      </c>
      <c r="BC113" s="42" t="str">
        <f t="shared" si="7"/>
        <v>INR  Five Hundred &amp; Ninety Six  and Paise Ninety Three Only</v>
      </c>
      <c r="IA113" s="17">
        <v>2</v>
      </c>
      <c r="IB113" s="17" t="s">
        <v>170</v>
      </c>
      <c r="IC113" s="17" t="s">
        <v>288</v>
      </c>
      <c r="ID113" s="17">
        <v>1</v>
      </c>
      <c r="IE113" s="18" t="s">
        <v>386</v>
      </c>
      <c r="IF113" s="18"/>
      <c r="IG113" s="18"/>
      <c r="IH113" s="18"/>
      <c r="II113" s="18"/>
    </row>
    <row r="114" spans="1:243" s="17" customFormat="1" ht="18.75">
      <c r="A114" s="19">
        <v>2.01</v>
      </c>
      <c r="B114" s="31" t="s">
        <v>171</v>
      </c>
      <c r="C114" s="32" t="s">
        <v>287</v>
      </c>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IA114" s="17">
        <v>2.01</v>
      </c>
      <c r="IB114" s="17" t="s">
        <v>171</v>
      </c>
      <c r="IC114" s="17" t="s">
        <v>287</v>
      </c>
      <c r="IE114" s="18"/>
      <c r="IF114" s="18"/>
      <c r="IG114" s="18"/>
      <c r="IH114" s="18"/>
      <c r="II114" s="18"/>
    </row>
    <row r="115" spans="1:243" s="17" customFormat="1" ht="18.75">
      <c r="A115" s="19">
        <v>2.02</v>
      </c>
      <c r="B115" s="31" t="s">
        <v>172</v>
      </c>
      <c r="C115" s="32" t="s">
        <v>286</v>
      </c>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IA115" s="17">
        <v>2.02</v>
      </c>
      <c r="IB115" s="17" t="s">
        <v>172</v>
      </c>
      <c r="IC115" s="17" t="s">
        <v>286</v>
      </c>
      <c r="IE115" s="18"/>
      <c r="IF115" s="18"/>
      <c r="IG115" s="18"/>
      <c r="IH115" s="18"/>
      <c r="II115" s="18"/>
    </row>
    <row r="116" spans="1:243" s="17" customFormat="1" ht="56.25">
      <c r="A116" s="19">
        <v>2.03</v>
      </c>
      <c r="B116" s="31" t="s">
        <v>362</v>
      </c>
      <c r="C116" s="32" t="s">
        <v>285</v>
      </c>
      <c r="D116" s="33">
        <v>14</v>
      </c>
      <c r="E116" s="33" t="s">
        <v>385</v>
      </c>
      <c r="F116" s="34">
        <v>892.63</v>
      </c>
      <c r="G116" s="35"/>
      <c r="H116" s="35"/>
      <c r="I116" s="36" t="s">
        <v>34</v>
      </c>
      <c r="J116" s="37">
        <f t="shared" si="4"/>
        <v>1</v>
      </c>
      <c r="K116" s="35" t="s">
        <v>35</v>
      </c>
      <c r="L116" s="35" t="s">
        <v>4</v>
      </c>
      <c r="M116" s="38"/>
      <c r="N116" s="35"/>
      <c r="O116" s="35"/>
      <c r="P116" s="39"/>
      <c r="Q116" s="35"/>
      <c r="R116" s="35"/>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40">
        <f t="shared" si="5"/>
        <v>12496.82</v>
      </c>
      <c r="BB116" s="41">
        <f t="shared" si="6"/>
        <v>12496.82</v>
      </c>
      <c r="BC116" s="42" t="str">
        <f t="shared" si="7"/>
        <v>INR  Twelve Thousand Four Hundred &amp; Ninety Six  and Paise Eighty Two Only</v>
      </c>
      <c r="IA116" s="17">
        <v>2.03</v>
      </c>
      <c r="IB116" s="17" t="s">
        <v>362</v>
      </c>
      <c r="IC116" s="17" t="s">
        <v>285</v>
      </c>
      <c r="ID116" s="17">
        <v>14</v>
      </c>
      <c r="IE116" s="18" t="s">
        <v>385</v>
      </c>
      <c r="IF116" s="18"/>
      <c r="IG116" s="18"/>
      <c r="IH116" s="18"/>
      <c r="II116" s="18"/>
    </row>
    <row r="117" spans="1:243" s="17" customFormat="1" ht="37.5">
      <c r="A117" s="19">
        <v>2.04</v>
      </c>
      <c r="B117" s="31" t="s">
        <v>173</v>
      </c>
      <c r="C117" s="32" t="s">
        <v>284</v>
      </c>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IA117" s="17">
        <v>2.04</v>
      </c>
      <c r="IB117" s="17" t="s">
        <v>173</v>
      </c>
      <c r="IC117" s="17" t="s">
        <v>284</v>
      </c>
      <c r="IE117" s="18"/>
      <c r="IF117" s="18"/>
      <c r="IG117" s="18"/>
      <c r="IH117" s="18"/>
      <c r="II117" s="18"/>
    </row>
    <row r="118" spans="1:243" s="17" customFormat="1" ht="18.75">
      <c r="A118" s="19">
        <v>2.05</v>
      </c>
      <c r="B118" s="31" t="s">
        <v>172</v>
      </c>
      <c r="C118" s="32" t="s">
        <v>283</v>
      </c>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IA118" s="17">
        <v>2.05</v>
      </c>
      <c r="IB118" s="17" t="s">
        <v>172</v>
      </c>
      <c r="IC118" s="17" t="s">
        <v>283</v>
      </c>
      <c r="IE118" s="18"/>
      <c r="IF118" s="18"/>
      <c r="IG118" s="18"/>
      <c r="IH118" s="18"/>
      <c r="II118" s="18"/>
    </row>
    <row r="119" spans="1:243" s="17" customFormat="1" ht="37.5">
      <c r="A119" s="19">
        <v>2.06</v>
      </c>
      <c r="B119" s="31" t="s">
        <v>363</v>
      </c>
      <c r="C119" s="32" t="s">
        <v>282</v>
      </c>
      <c r="D119" s="33">
        <v>1</v>
      </c>
      <c r="E119" s="33" t="s">
        <v>386</v>
      </c>
      <c r="F119" s="34">
        <v>465.32</v>
      </c>
      <c r="G119" s="35"/>
      <c r="H119" s="35"/>
      <c r="I119" s="36" t="s">
        <v>34</v>
      </c>
      <c r="J119" s="37">
        <f t="shared" si="4"/>
        <v>1</v>
      </c>
      <c r="K119" s="35" t="s">
        <v>35</v>
      </c>
      <c r="L119" s="35" t="s">
        <v>4</v>
      </c>
      <c r="M119" s="38"/>
      <c r="N119" s="35"/>
      <c r="O119" s="35"/>
      <c r="P119" s="39"/>
      <c r="Q119" s="35"/>
      <c r="R119" s="35"/>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40">
        <f t="shared" si="5"/>
        <v>465.32</v>
      </c>
      <c r="BB119" s="41">
        <f t="shared" si="6"/>
        <v>465.32</v>
      </c>
      <c r="BC119" s="42" t="str">
        <f t="shared" si="7"/>
        <v>INR  Four Hundred &amp; Sixty Five  and Paise Thirty Two Only</v>
      </c>
      <c r="IA119" s="17">
        <v>2.06</v>
      </c>
      <c r="IB119" s="17" t="s">
        <v>363</v>
      </c>
      <c r="IC119" s="17" t="s">
        <v>282</v>
      </c>
      <c r="ID119" s="17">
        <v>1</v>
      </c>
      <c r="IE119" s="18" t="s">
        <v>386</v>
      </c>
      <c r="IF119" s="18"/>
      <c r="IG119" s="18"/>
      <c r="IH119" s="18"/>
      <c r="II119" s="18"/>
    </row>
    <row r="120" spans="1:243" s="17" customFormat="1" ht="18.75">
      <c r="A120" s="19">
        <v>2.07</v>
      </c>
      <c r="B120" s="31" t="s">
        <v>174</v>
      </c>
      <c r="C120" s="32" t="s">
        <v>281</v>
      </c>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IA120" s="17">
        <v>2.07</v>
      </c>
      <c r="IB120" s="17" t="s">
        <v>174</v>
      </c>
      <c r="IC120" s="17" t="s">
        <v>281</v>
      </c>
      <c r="IE120" s="18"/>
      <c r="IF120" s="18"/>
      <c r="IG120" s="18"/>
      <c r="IH120" s="18"/>
      <c r="II120" s="18"/>
    </row>
    <row r="121" spans="1:243" s="17" customFormat="1" ht="18.75">
      <c r="A121" s="19">
        <v>2.08</v>
      </c>
      <c r="B121" s="31" t="s">
        <v>172</v>
      </c>
      <c r="C121" s="32" t="s">
        <v>280</v>
      </c>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IA121" s="17">
        <v>2.08</v>
      </c>
      <c r="IB121" s="17" t="s">
        <v>172</v>
      </c>
      <c r="IC121" s="17" t="s">
        <v>280</v>
      </c>
      <c r="IE121" s="18"/>
      <c r="IF121" s="18"/>
      <c r="IG121" s="18"/>
      <c r="IH121" s="18"/>
      <c r="II121" s="18"/>
    </row>
    <row r="122" spans="1:243" s="17" customFormat="1" ht="37.5">
      <c r="A122" s="19">
        <v>2.09</v>
      </c>
      <c r="B122" s="31" t="s">
        <v>363</v>
      </c>
      <c r="C122" s="32" t="s">
        <v>279</v>
      </c>
      <c r="D122" s="33">
        <v>2</v>
      </c>
      <c r="E122" s="33" t="s">
        <v>386</v>
      </c>
      <c r="F122" s="34">
        <v>362.08</v>
      </c>
      <c r="G122" s="35"/>
      <c r="H122" s="35"/>
      <c r="I122" s="36" t="s">
        <v>34</v>
      </c>
      <c r="J122" s="37">
        <f t="shared" si="4"/>
        <v>1</v>
      </c>
      <c r="K122" s="35" t="s">
        <v>35</v>
      </c>
      <c r="L122" s="35" t="s">
        <v>4</v>
      </c>
      <c r="M122" s="38"/>
      <c r="N122" s="35"/>
      <c r="O122" s="35"/>
      <c r="P122" s="39"/>
      <c r="Q122" s="35"/>
      <c r="R122" s="35"/>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40">
        <f t="shared" si="5"/>
        <v>724.16</v>
      </c>
      <c r="BB122" s="41">
        <f t="shared" si="6"/>
        <v>724.16</v>
      </c>
      <c r="BC122" s="42" t="str">
        <f t="shared" si="7"/>
        <v>INR  Seven Hundred &amp; Twenty Four  and Paise Sixteen Only</v>
      </c>
      <c r="IA122" s="17">
        <v>2.09</v>
      </c>
      <c r="IB122" s="17" t="s">
        <v>363</v>
      </c>
      <c r="IC122" s="17" t="s">
        <v>279</v>
      </c>
      <c r="ID122" s="17">
        <v>2</v>
      </c>
      <c r="IE122" s="18" t="s">
        <v>386</v>
      </c>
      <c r="IF122" s="18"/>
      <c r="IG122" s="18"/>
      <c r="IH122" s="18"/>
      <c r="II122" s="18"/>
    </row>
    <row r="123" spans="1:243" s="17" customFormat="1" ht="18.75">
      <c r="A123" s="19">
        <v>2.1</v>
      </c>
      <c r="B123" s="31" t="s">
        <v>175</v>
      </c>
      <c r="C123" s="32" t="s">
        <v>278</v>
      </c>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IA123" s="17">
        <v>2.1</v>
      </c>
      <c r="IB123" s="17" t="s">
        <v>175</v>
      </c>
      <c r="IC123" s="17" t="s">
        <v>278</v>
      </c>
      <c r="IE123" s="18"/>
      <c r="IF123" s="18"/>
      <c r="IG123" s="18"/>
      <c r="IH123" s="18"/>
      <c r="II123" s="18"/>
    </row>
    <row r="124" spans="1:243" s="17" customFormat="1" ht="18.75">
      <c r="A124" s="19">
        <v>2.11</v>
      </c>
      <c r="B124" s="31" t="s">
        <v>139</v>
      </c>
      <c r="C124" s="32" t="s">
        <v>277</v>
      </c>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IA124" s="17">
        <v>2.11</v>
      </c>
      <c r="IB124" s="17" t="s">
        <v>139</v>
      </c>
      <c r="IC124" s="17" t="s">
        <v>277</v>
      </c>
      <c r="IE124" s="18"/>
      <c r="IF124" s="18"/>
      <c r="IG124" s="18"/>
      <c r="IH124" s="18"/>
      <c r="II124" s="18"/>
    </row>
    <row r="125" spans="1:243" s="17" customFormat="1" ht="56.25">
      <c r="A125" s="19">
        <v>2.12</v>
      </c>
      <c r="B125" s="31" t="s">
        <v>363</v>
      </c>
      <c r="C125" s="32" t="s">
        <v>276</v>
      </c>
      <c r="D125" s="33">
        <v>7</v>
      </c>
      <c r="E125" s="33" t="s">
        <v>386</v>
      </c>
      <c r="F125" s="34">
        <v>350.37</v>
      </c>
      <c r="G125" s="35"/>
      <c r="H125" s="35"/>
      <c r="I125" s="36" t="s">
        <v>34</v>
      </c>
      <c r="J125" s="37">
        <f t="shared" si="4"/>
        <v>1</v>
      </c>
      <c r="K125" s="35" t="s">
        <v>35</v>
      </c>
      <c r="L125" s="35" t="s">
        <v>4</v>
      </c>
      <c r="M125" s="38"/>
      <c r="N125" s="35"/>
      <c r="O125" s="35"/>
      <c r="P125" s="39"/>
      <c r="Q125" s="35"/>
      <c r="R125" s="35"/>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40">
        <f t="shared" si="5"/>
        <v>2452.59</v>
      </c>
      <c r="BB125" s="41">
        <f t="shared" si="6"/>
        <v>2452.59</v>
      </c>
      <c r="BC125" s="42" t="str">
        <f t="shared" si="7"/>
        <v>INR  Two Thousand Four Hundred &amp; Fifty Two  and Paise Fifty Nine Only</v>
      </c>
      <c r="IA125" s="17">
        <v>2.12</v>
      </c>
      <c r="IB125" s="17" t="s">
        <v>363</v>
      </c>
      <c r="IC125" s="17" t="s">
        <v>276</v>
      </c>
      <c r="ID125" s="17">
        <v>7</v>
      </c>
      <c r="IE125" s="18" t="s">
        <v>386</v>
      </c>
      <c r="IF125" s="18"/>
      <c r="IG125" s="18"/>
      <c r="IH125" s="18"/>
      <c r="II125" s="18"/>
    </row>
    <row r="126" spans="1:243" s="17" customFormat="1" ht="37.5">
      <c r="A126" s="19">
        <v>2.13</v>
      </c>
      <c r="B126" s="31" t="s">
        <v>176</v>
      </c>
      <c r="C126" s="32" t="s">
        <v>275</v>
      </c>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IA126" s="17">
        <v>2.13</v>
      </c>
      <c r="IB126" s="17" t="s">
        <v>176</v>
      </c>
      <c r="IC126" s="17" t="s">
        <v>275</v>
      </c>
      <c r="IE126" s="18"/>
      <c r="IF126" s="18"/>
      <c r="IG126" s="18"/>
      <c r="IH126" s="18"/>
      <c r="II126" s="18"/>
    </row>
    <row r="127" spans="1:243" s="17" customFormat="1" ht="37.5">
      <c r="A127" s="19">
        <v>2.14</v>
      </c>
      <c r="B127" s="31" t="s">
        <v>139</v>
      </c>
      <c r="C127" s="32" t="s">
        <v>274</v>
      </c>
      <c r="D127" s="33">
        <v>16</v>
      </c>
      <c r="E127" s="33" t="s">
        <v>386</v>
      </c>
      <c r="F127" s="34">
        <v>481.94</v>
      </c>
      <c r="G127" s="35"/>
      <c r="H127" s="35"/>
      <c r="I127" s="36" t="s">
        <v>34</v>
      </c>
      <c r="J127" s="37">
        <f t="shared" si="4"/>
        <v>1</v>
      </c>
      <c r="K127" s="35" t="s">
        <v>35</v>
      </c>
      <c r="L127" s="35" t="s">
        <v>4</v>
      </c>
      <c r="M127" s="38"/>
      <c r="N127" s="35"/>
      <c r="O127" s="35"/>
      <c r="P127" s="39"/>
      <c r="Q127" s="35"/>
      <c r="R127" s="35"/>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40">
        <f t="shared" si="5"/>
        <v>7711.04</v>
      </c>
      <c r="BB127" s="41">
        <f t="shared" si="6"/>
        <v>7711.04</v>
      </c>
      <c r="BC127" s="42" t="str">
        <f t="shared" si="7"/>
        <v>INR  Seven Thousand Seven Hundred &amp; Eleven  and Paise Four Only</v>
      </c>
      <c r="IA127" s="17">
        <v>2.14</v>
      </c>
      <c r="IB127" s="17" t="s">
        <v>139</v>
      </c>
      <c r="IC127" s="17" t="s">
        <v>274</v>
      </c>
      <c r="ID127" s="17">
        <v>16</v>
      </c>
      <c r="IE127" s="18" t="s">
        <v>386</v>
      </c>
      <c r="IF127" s="18"/>
      <c r="IG127" s="18"/>
      <c r="IH127" s="18"/>
      <c r="II127" s="18"/>
    </row>
    <row r="128" spans="1:243" s="17" customFormat="1" ht="37.5" customHeight="1">
      <c r="A128" s="19">
        <v>2.15</v>
      </c>
      <c r="B128" s="31" t="s">
        <v>177</v>
      </c>
      <c r="C128" s="32" t="s">
        <v>273</v>
      </c>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IA128" s="17">
        <v>2.15</v>
      </c>
      <c r="IB128" s="17" t="s">
        <v>177</v>
      </c>
      <c r="IC128" s="17" t="s">
        <v>273</v>
      </c>
      <c r="IE128" s="18"/>
      <c r="IF128" s="18"/>
      <c r="IG128" s="18"/>
      <c r="IH128" s="18"/>
      <c r="II128" s="18"/>
    </row>
    <row r="129" spans="1:243" s="17" customFormat="1" ht="18.75">
      <c r="A129" s="19">
        <v>2.16</v>
      </c>
      <c r="B129" s="31" t="s">
        <v>178</v>
      </c>
      <c r="C129" s="32" t="s">
        <v>272</v>
      </c>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IA129" s="17">
        <v>2.16</v>
      </c>
      <c r="IB129" s="17" t="s">
        <v>178</v>
      </c>
      <c r="IC129" s="17" t="s">
        <v>272</v>
      </c>
      <c r="IE129" s="18"/>
      <c r="IF129" s="18"/>
      <c r="IG129" s="18"/>
      <c r="IH129" s="18"/>
      <c r="II129" s="18"/>
    </row>
    <row r="130" spans="1:243" s="17" customFormat="1" ht="37.5">
      <c r="A130" s="19">
        <v>2.17</v>
      </c>
      <c r="B130" s="31" t="s">
        <v>364</v>
      </c>
      <c r="C130" s="32" t="s">
        <v>271</v>
      </c>
      <c r="D130" s="33">
        <v>2</v>
      </c>
      <c r="E130" s="33" t="s">
        <v>386</v>
      </c>
      <c r="F130" s="34">
        <v>1230.56</v>
      </c>
      <c r="G130" s="35"/>
      <c r="H130" s="35"/>
      <c r="I130" s="36" t="s">
        <v>34</v>
      </c>
      <c r="J130" s="37">
        <f t="shared" si="4"/>
        <v>1</v>
      </c>
      <c r="K130" s="35" t="s">
        <v>35</v>
      </c>
      <c r="L130" s="35" t="s">
        <v>4</v>
      </c>
      <c r="M130" s="38"/>
      <c r="N130" s="35"/>
      <c r="O130" s="35"/>
      <c r="P130" s="39"/>
      <c r="Q130" s="35"/>
      <c r="R130" s="35"/>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40">
        <f t="shared" si="5"/>
        <v>2461.12</v>
      </c>
      <c r="BB130" s="41">
        <f t="shared" si="6"/>
        <v>2461.12</v>
      </c>
      <c r="BC130" s="42" t="str">
        <f t="shared" si="7"/>
        <v>INR  Two Thousand Four Hundred &amp; Sixty One  and Paise Twelve Only</v>
      </c>
      <c r="IA130" s="17">
        <v>2.17</v>
      </c>
      <c r="IB130" s="17" t="s">
        <v>364</v>
      </c>
      <c r="IC130" s="17" t="s">
        <v>271</v>
      </c>
      <c r="ID130" s="17">
        <v>2</v>
      </c>
      <c r="IE130" s="18" t="s">
        <v>386</v>
      </c>
      <c r="IF130" s="18"/>
      <c r="IG130" s="18"/>
      <c r="IH130" s="18"/>
      <c r="II130" s="18"/>
    </row>
    <row r="131" spans="1:243" s="17" customFormat="1" ht="18.75">
      <c r="A131" s="19">
        <v>2.18</v>
      </c>
      <c r="B131" s="31" t="s">
        <v>179</v>
      </c>
      <c r="C131" s="32" t="s">
        <v>270</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IA131" s="17">
        <v>2.18</v>
      </c>
      <c r="IB131" s="17" t="s">
        <v>179</v>
      </c>
      <c r="IC131" s="17" t="s">
        <v>270</v>
      </c>
      <c r="IE131" s="18"/>
      <c r="IF131" s="18"/>
      <c r="IG131" s="18"/>
      <c r="IH131" s="18"/>
      <c r="II131" s="18"/>
    </row>
    <row r="132" spans="1:243" s="17" customFormat="1" ht="37.5">
      <c r="A132" s="19">
        <v>2.19</v>
      </c>
      <c r="B132" s="31" t="s">
        <v>365</v>
      </c>
      <c r="C132" s="32" t="s">
        <v>269</v>
      </c>
      <c r="D132" s="33">
        <v>1</v>
      </c>
      <c r="E132" s="33" t="s">
        <v>386</v>
      </c>
      <c r="F132" s="34">
        <v>1136.69</v>
      </c>
      <c r="G132" s="35"/>
      <c r="H132" s="35"/>
      <c r="I132" s="36" t="s">
        <v>34</v>
      </c>
      <c r="J132" s="37">
        <f t="shared" si="4"/>
        <v>1</v>
      </c>
      <c r="K132" s="35" t="s">
        <v>35</v>
      </c>
      <c r="L132" s="35" t="s">
        <v>4</v>
      </c>
      <c r="M132" s="38"/>
      <c r="N132" s="35"/>
      <c r="O132" s="35"/>
      <c r="P132" s="39"/>
      <c r="Q132" s="35"/>
      <c r="R132" s="35"/>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40">
        <f t="shared" si="5"/>
        <v>1136.69</v>
      </c>
      <c r="BB132" s="41">
        <f t="shared" si="6"/>
        <v>1136.69</v>
      </c>
      <c r="BC132" s="42" t="str">
        <f t="shared" si="7"/>
        <v>INR  One Thousand One Hundred &amp; Thirty Six  and Paise Sixty Nine Only</v>
      </c>
      <c r="IA132" s="17">
        <v>2.19</v>
      </c>
      <c r="IB132" s="17" t="s">
        <v>365</v>
      </c>
      <c r="IC132" s="17" t="s">
        <v>269</v>
      </c>
      <c r="ID132" s="17">
        <v>1</v>
      </c>
      <c r="IE132" s="18" t="s">
        <v>386</v>
      </c>
      <c r="IF132" s="18"/>
      <c r="IG132" s="18"/>
      <c r="IH132" s="18"/>
      <c r="II132" s="18"/>
    </row>
    <row r="133" spans="1:243" s="17" customFormat="1" ht="96" customHeight="1">
      <c r="A133" s="19">
        <v>2.2</v>
      </c>
      <c r="B133" s="31" t="s">
        <v>366</v>
      </c>
      <c r="C133" s="32" t="s">
        <v>268</v>
      </c>
      <c r="D133" s="33">
        <v>1</v>
      </c>
      <c r="E133" s="33" t="s">
        <v>386</v>
      </c>
      <c r="F133" s="34">
        <v>14116.97</v>
      </c>
      <c r="G133" s="35"/>
      <c r="H133" s="35"/>
      <c r="I133" s="36" t="s">
        <v>34</v>
      </c>
      <c r="J133" s="37">
        <f t="shared" si="4"/>
        <v>1</v>
      </c>
      <c r="K133" s="35" t="s">
        <v>35</v>
      </c>
      <c r="L133" s="35" t="s">
        <v>4</v>
      </c>
      <c r="M133" s="38"/>
      <c r="N133" s="35"/>
      <c r="O133" s="35"/>
      <c r="P133" s="39"/>
      <c r="Q133" s="35"/>
      <c r="R133" s="35"/>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40">
        <f t="shared" si="5"/>
        <v>14116.97</v>
      </c>
      <c r="BB133" s="41">
        <f t="shared" si="6"/>
        <v>14116.97</v>
      </c>
      <c r="BC133" s="42" t="str">
        <f t="shared" si="7"/>
        <v>INR  Fourteen Thousand One Hundred &amp; Sixteen  and Paise Ninety Seven Only</v>
      </c>
      <c r="IA133" s="17">
        <v>2.2</v>
      </c>
      <c r="IB133" s="17" t="s">
        <v>366</v>
      </c>
      <c r="IC133" s="17" t="s">
        <v>268</v>
      </c>
      <c r="ID133" s="17">
        <v>1</v>
      </c>
      <c r="IE133" s="18" t="s">
        <v>386</v>
      </c>
      <c r="IF133" s="18"/>
      <c r="IG133" s="18"/>
      <c r="IH133" s="18"/>
      <c r="II133" s="18"/>
    </row>
    <row r="134" spans="1:243" s="17" customFormat="1" ht="18.75">
      <c r="A134" s="19">
        <v>2.21</v>
      </c>
      <c r="B134" s="31" t="s">
        <v>180</v>
      </c>
      <c r="C134" s="32" t="s">
        <v>267</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IA134" s="17">
        <v>2.21</v>
      </c>
      <c r="IB134" s="17" t="s">
        <v>180</v>
      </c>
      <c r="IC134" s="17" t="s">
        <v>267</v>
      </c>
      <c r="IE134" s="18"/>
      <c r="IF134" s="18"/>
      <c r="IG134" s="18"/>
      <c r="IH134" s="18"/>
      <c r="II134" s="18"/>
    </row>
    <row r="135" spans="1:243" s="17" customFormat="1" ht="56.25">
      <c r="A135" s="19">
        <v>2.22</v>
      </c>
      <c r="B135" s="31" t="s">
        <v>181</v>
      </c>
      <c r="C135" s="32" t="s">
        <v>266</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IA135" s="17">
        <v>2.22</v>
      </c>
      <c r="IB135" s="17" t="s">
        <v>181</v>
      </c>
      <c r="IC135" s="17" t="s">
        <v>266</v>
      </c>
      <c r="IE135" s="18"/>
      <c r="IF135" s="18"/>
      <c r="IG135" s="18"/>
      <c r="IH135" s="18"/>
      <c r="II135" s="18"/>
    </row>
    <row r="136" spans="1:243" s="17" customFormat="1" ht="37.5">
      <c r="A136" s="19">
        <v>2.23</v>
      </c>
      <c r="B136" s="31" t="s">
        <v>183</v>
      </c>
      <c r="C136" s="32" t="s">
        <v>265</v>
      </c>
      <c r="D136" s="33">
        <v>3</v>
      </c>
      <c r="E136" s="33" t="s">
        <v>385</v>
      </c>
      <c r="F136" s="34">
        <v>494.17</v>
      </c>
      <c r="G136" s="35"/>
      <c r="H136" s="35"/>
      <c r="I136" s="36" t="s">
        <v>34</v>
      </c>
      <c r="J136" s="37">
        <f t="shared" si="4"/>
        <v>1</v>
      </c>
      <c r="K136" s="35" t="s">
        <v>35</v>
      </c>
      <c r="L136" s="35" t="s">
        <v>4</v>
      </c>
      <c r="M136" s="38"/>
      <c r="N136" s="35"/>
      <c r="O136" s="35"/>
      <c r="P136" s="39"/>
      <c r="Q136" s="35"/>
      <c r="R136" s="35"/>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40">
        <f t="shared" si="5"/>
        <v>1482.51</v>
      </c>
      <c r="BB136" s="41">
        <f t="shared" si="6"/>
        <v>1482.51</v>
      </c>
      <c r="BC136" s="42" t="str">
        <f t="shared" si="7"/>
        <v>INR  One Thousand Four Hundred &amp; Eighty Two  and Paise Fifty One Only</v>
      </c>
      <c r="IA136" s="17">
        <v>2.23</v>
      </c>
      <c r="IB136" s="17" t="s">
        <v>183</v>
      </c>
      <c r="IC136" s="17" t="s">
        <v>265</v>
      </c>
      <c r="ID136" s="17">
        <v>3</v>
      </c>
      <c r="IE136" s="18" t="s">
        <v>385</v>
      </c>
      <c r="IF136" s="18"/>
      <c r="IG136" s="18"/>
      <c r="IH136" s="18"/>
      <c r="II136" s="18"/>
    </row>
    <row r="137" spans="1:243" s="17" customFormat="1" ht="75">
      <c r="A137" s="19">
        <v>2.24</v>
      </c>
      <c r="B137" s="31" t="s">
        <v>184</v>
      </c>
      <c r="C137" s="32" t="s">
        <v>264</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IA137" s="17">
        <v>2.24</v>
      </c>
      <c r="IB137" s="17" t="s">
        <v>184</v>
      </c>
      <c r="IC137" s="17" t="s">
        <v>264</v>
      </c>
      <c r="IE137" s="18"/>
      <c r="IF137" s="18"/>
      <c r="IG137" s="18"/>
      <c r="IH137" s="18"/>
      <c r="II137" s="18"/>
    </row>
    <row r="138" spans="1:243" s="17" customFormat="1" ht="56.25">
      <c r="A138" s="19">
        <v>2.25</v>
      </c>
      <c r="B138" s="31" t="s">
        <v>185</v>
      </c>
      <c r="C138" s="32" t="s">
        <v>263</v>
      </c>
      <c r="D138" s="33">
        <v>9</v>
      </c>
      <c r="E138" s="33" t="s">
        <v>385</v>
      </c>
      <c r="F138" s="34">
        <v>425.43</v>
      </c>
      <c r="G138" s="35"/>
      <c r="H138" s="35"/>
      <c r="I138" s="36" t="s">
        <v>34</v>
      </c>
      <c r="J138" s="37">
        <f t="shared" si="4"/>
        <v>1</v>
      </c>
      <c r="K138" s="35" t="s">
        <v>35</v>
      </c>
      <c r="L138" s="35" t="s">
        <v>4</v>
      </c>
      <c r="M138" s="38"/>
      <c r="N138" s="35"/>
      <c r="O138" s="35"/>
      <c r="P138" s="39"/>
      <c r="Q138" s="35"/>
      <c r="R138" s="35"/>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40">
        <f t="shared" si="5"/>
        <v>3828.87</v>
      </c>
      <c r="BB138" s="41">
        <f t="shared" si="6"/>
        <v>3828.87</v>
      </c>
      <c r="BC138" s="42" t="str">
        <f t="shared" si="7"/>
        <v>INR  Three Thousand Eight Hundred &amp; Twenty Eight  and Paise Eighty Seven Only</v>
      </c>
      <c r="IA138" s="17">
        <v>2.25</v>
      </c>
      <c r="IB138" s="17" t="s">
        <v>185</v>
      </c>
      <c r="IC138" s="17" t="s">
        <v>263</v>
      </c>
      <c r="ID138" s="17">
        <v>9</v>
      </c>
      <c r="IE138" s="18" t="s">
        <v>385</v>
      </c>
      <c r="IF138" s="18"/>
      <c r="IG138" s="18"/>
      <c r="IH138" s="18"/>
      <c r="II138" s="18"/>
    </row>
    <row r="139" spans="1:243" s="17" customFormat="1" ht="37.5">
      <c r="A139" s="19">
        <v>2.26</v>
      </c>
      <c r="B139" s="31" t="s">
        <v>182</v>
      </c>
      <c r="C139" s="32" t="s">
        <v>262</v>
      </c>
      <c r="D139" s="33">
        <v>1</v>
      </c>
      <c r="E139" s="33" t="s">
        <v>385</v>
      </c>
      <c r="F139" s="34">
        <v>474.44</v>
      </c>
      <c r="G139" s="35"/>
      <c r="H139" s="35"/>
      <c r="I139" s="36" t="s">
        <v>34</v>
      </c>
      <c r="J139" s="37">
        <f t="shared" si="4"/>
        <v>1</v>
      </c>
      <c r="K139" s="35" t="s">
        <v>35</v>
      </c>
      <c r="L139" s="35" t="s">
        <v>4</v>
      </c>
      <c r="M139" s="38"/>
      <c r="N139" s="35"/>
      <c r="O139" s="35"/>
      <c r="P139" s="39"/>
      <c r="Q139" s="35"/>
      <c r="R139" s="35"/>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40">
        <f t="shared" si="5"/>
        <v>474.44</v>
      </c>
      <c r="BB139" s="41">
        <f t="shared" si="6"/>
        <v>474.44</v>
      </c>
      <c r="BC139" s="42" t="str">
        <f t="shared" si="7"/>
        <v>INR  Four Hundred &amp; Seventy Four  and Paise Forty Four Only</v>
      </c>
      <c r="IA139" s="17">
        <v>2.26</v>
      </c>
      <c r="IB139" s="17" t="s">
        <v>182</v>
      </c>
      <c r="IC139" s="17" t="s">
        <v>262</v>
      </c>
      <c r="ID139" s="17">
        <v>1</v>
      </c>
      <c r="IE139" s="18" t="s">
        <v>385</v>
      </c>
      <c r="IF139" s="18"/>
      <c r="IG139" s="18"/>
      <c r="IH139" s="18"/>
      <c r="II139" s="18"/>
    </row>
    <row r="140" spans="1:243" s="17" customFormat="1" ht="56.25">
      <c r="A140" s="19">
        <v>2.27</v>
      </c>
      <c r="B140" s="31" t="s">
        <v>186</v>
      </c>
      <c r="C140" s="32" t="s">
        <v>261</v>
      </c>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IA140" s="17">
        <v>2.27</v>
      </c>
      <c r="IB140" s="17" t="s">
        <v>186</v>
      </c>
      <c r="IC140" s="17" t="s">
        <v>261</v>
      </c>
      <c r="IE140" s="18"/>
      <c r="IF140" s="18"/>
      <c r="IG140" s="18"/>
      <c r="IH140" s="18"/>
      <c r="II140" s="18"/>
    </row>
    <row r="141" spans="1:243" s="17" customFormat="1" ht="37.5">
      <c r="A141" s="19">
        <v>2.28</v>
      </c>
      <c r="B141" s="31" t="s">
        <v>187</v>
      </c>
      <c r="C141" s="32" t="s">
        <v>260</v>
      </c>
      <c r="D141" s="33">
        <v>1</v>
      </c>
      <c r="E141" s="33" t="s">
        <v>386</v>
      </c>
      <c r="F141" s="34">
        <v>663.83</v>
      </c>
      <c r="G141" s="35"/>
      <c r="H141" s="35"/>
      <c r="I141" s="36" t="s">
        <v>34</v>
      </c>
      <c r="J141" s="37">
        <f t="shared" si="4"/>
        <v>1</v>
      </c>
      <c r="K141" s="35" t="s">
        <v>35</v>
      </c>
      <c r="L141" s="35" t="s">
        <v>4</v>
      </c>
      <c r="M141" s="38"/>
      <c r="N141" s="35"/>
      <c r="O141" s="35"/>
      <c r="P141" s="39"/>
      <c r="Q141" s="35"/>
      <c r="R141" s="35"/>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40">
        <f t="shared" si="5"/>
        <v>663.83</v>
      </c>
      <c r="BB141" s="41">
        <f t="shared" si="6"/>
        <v>663.83</v>
      </c>
      <c r="BC141" s="42" t="str">
        <f t="shared" si="7"/>
        <v>INR  Six Hundred &amp; Sixty Three  and Paise Eighty Three Only</v>
      </c>
      <c r="IA141" s="17">
        <v>2.28</v>
      </c>
      <c r="IB141" s="17" t="s">
        <v>187</v>
      </c>
      <c r="IC141" s="17" t="s">
        <v>260</v>
      </c>
      <c r="ID141" s="17">
        <v>1</v>
      </c>
      <c r="IE141" s="18" t="s">
        <v>386</v>
      </c>
      <c r="IF141" s="18"/>
      <c r="IG141" s="18"/>
      <c r="IH141" s="18"/>
      <c r="II141" s="18"/>
    </row>
    <row r="142" spans="1:243" s="17" customFormat="1" ht="37.5">
      <c r="A142" s="19">
        <v>2.29</v>
      </c>
      <c r="B142" s="31" t="s">
        <v>188</v>
      </c>
      <c r="C142" s="32" t="s">
        <v>259</v>
      </c>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IA142" s="17">
        <v>2.29</v>
      </c>
      <c r="IB142" s="17" t="s">
        <v>188</v>
      </c>
      <c r="IC142" s="17" t="s">
        <v>259</v>
      </c>
      <c r="IE142" s="18"/>
      <c r="IF142" s="18"/>
      <c r="IG142" s="18"/>
      <c r="IH142" s="18"/>
      <c r="II142" s="18"/>
    </row>
    <row r="143" spans="1:243" s="17" customFormat="1" ht="37.5">
      <c r="A143" s="19">
        <v>2.3</v>
      </c>
      <c r="B143" s="31" t="s">
        <v>190</v>
      </c>
      <c r="C143" s="32" t="s">
        <v>258</v>
      </c>
      <c r="D143" s="33">
        <v>1</v>
      </c>
      <c r="E143" s="33" t="s">
        <v>386</v>
      </c>
      <c r="F143" s="34">
        <v>517.23</v>
      </c>
      <c r="G143" s="35"/>
      <c r="H143" s="35"/>
      <c r="I143" s="36" t="s">
        <v>34</v>
      </c>
      <c r="J143" s="37">
        <f t="shared" si="4"/>
        <v>1</v>
      </c>
      <c r="K143" s="35" t="s">
        <v>35</v>
      </c>
      <c r="L143" s="35" t="s">
        <v>4</v>
      </c>
      <c r="M143" s="38"/>
      <c r="N143" s="35"/>
      <c r="O143" s="35"/>
      <c r="P143" s="39"/>
      <c r="Q143" s="35"/>
      <c r="R143" s="35"/>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40">
        <f t="shared" si="5"/>
        <v>517.23</v>
      </c>
      <c r="BB143" s="41">
        <f t="shared" si="6"/>
        <v>517.23</v>
      </c>
      <c r="BC143" s="42" t="str">
        <f t="shared" si="7"/>
        <v>INR  Five Hundred &amp; Seventeen  and Paise Twenty Three Only</v>
      </c>
      <c r="IA143" s="17">
        <v>2.3</v>
      </c>
      <c r="IB143" s="17" t="s">
        <v>190</v>
      </c>
      <c r="IC143" s="17" t="s">
        <v>258</v>
      </c>
      <c r="ID143" s="17">
        <v>1</v>
      </c>
      <c r="IE143" s="18" t="s">
        <v>386</v>
      </c>
      <c r="IF143" s="18"/>
      <c r="IG143" s="18"/>
      <c r="IH143" s="18"/>
      <c r="II143" s="18"/>
    </row>
    <row r="144" spans="1:243" s="17" customFormat="1" ht="37.5">
      <c r="A144" s="19">
        <v>2.31</v>
      </c>
      <c r="B144" s="31" t="s">
        <v>191</v>
      </c>
      <c r="C144" s="32" t="s">
        <v>257</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IA144" s="17">
        <v>2.31</v>
      </c>
      <c r="IB144" s="17" t="s">
        <v>191</v>
      </c>
      <c r="IC144" s="17" t="s">
        <v>257</v>
      </c>
      <c r="IE144" s="18"/>
      <c r="IF144" s="18"/>
      <c r="IG144" s="18"/>
      <c r="IH144" s="18"/>
      <c r="II144" s="18"/>
    </row>
    <row r="145" spans="1:243" s="17" customFormat="1" ht="18.75">
      <c r="A145" s="19">
        <v>2.32</v>
      </c>
      <c r="B145" s="31" t="s">
        <v>192</v>
      </c>
      <c r="C145" s="32" t="s">
        <v>256</v>
      </c>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IA145" s="17">
        <v>2.32</v>
      </c>
      <c r="IB145" s="17" t="s">
        <v>192</v>
      </c>
      <c r="IC145" s="17" t="s">
        <v>256</v>
      </c>
      <c r="IE145" s="18"/>
      <c r="IF145" s="18"/>
      <c r="IG145" s="18"/>
      <c r="IH145" s="18"/>
      <c r="II145" s="18"/>
    </row>
    <row r="146" spans="1:243" s="17" customFormat="1" ht="37.5">
      <c r="A146" s="19">
        <v>2.33</v>
      </c>
      <c r="B146" s="31" t="s">
        <v>193</v>
      </c>
      <c r="C146" s="32" t="s">
        <v>255</v>
      </c>
      <c r="D146" s="33">
        <v>2</v>
      </c>
      <c r="E146" s="33" t="s">
        <v>386</v>
      </c>
      <c r="F146" s="34">
        <v>74.7</v>
      </c>
      <c r="G146" s="35"/>
      <c r="H146" s="35"/>
      <c r="I146" s="36" t="s">
        <v>34</v>
      </c>
      <c r="J146" s="37">
        <f aca="true" t="shared" si="8" ref="J146:J186">IF(I146="Less(-)",-1,1)</f>
        <v>1</v>
      </c>
      <c r="K146" s="35" t="s">
        <v>35</v>
      </c>
      <c r="L146" s="35" t="s">
        <v>4</v>
      </c>
      <c r="M146" s="38"/>
      <c r="N146" s="35"/>
      <c r="O146" s="35"/>
      <c r="P146" s="39"/>
      <c r="Q146" s="35"/>
      <c r="R146" s="35"/>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40">
        <f aca="true" t="shared" si="9" ref="BA146:BA186">(total_amount_ba($B$2,$D$2,D146,F146,J146,K146,M146))</f>
        <v>149.4</v>
      </c>
      <c r="BB146" s="41">
        <f aca="true" t="shared" si="10" ref="BB146:BB186">BA146+SUM(N146:AZ146)</f>
        <v>149.4</v>
      </c>
      <c r="BC146" s="42" t="str">
        <f aca="true" t="shared" si="11" ref="BC146:BC186">SpellNumber(L146,BB146)</f>
        <v>INR  One Hundred &amp; Forty Nine  and Paise Forty Only</v>
      </c>
      <c r="IA146" s="17">
        <v>2.33</v>
      </c>
      <c r="IB146" s="17" t="s">
        <v>193</v>
      </c>
      <c r="IC146" s="17" t="s">
        <v>255</v>
      </c>
      <c r="ID146" s="17">
        <v>2</v>
      </c>
      <c r="IE146" s="18" t="s">
        <v>386</v>
      </c>
      <c r="IF146" s="18"/>
      <c r="IG146" s="18"/>
      <c r="IH146" s="18"/>
      <c r="II146" s="18"/>
    </row>
    <row r="147" spans="1:243" s="17" customFormat="1" ht="56.25">
      <c r="A147" s="19">
        <v>2.34</v>
      </c>
      <c r="B147" s="31" t="s">
        <v>194</v>
      </c>
      <c r="C147" s="32" t="s">
        <v>254</v>
      </c>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IA147" s="17">
        <v>2.34</v>
      </c>
      <c r="IB147" s="17" t="s">
        <v>194</v>
      </c>
      <c r="IC147" s="17" t="s">
        <v>254</v>
      </c>
      <c r="IE147" s="18"/>
      <c r="IF147" s="18"/>
      <c r="IG147" s="18"/>
      <c r="IH147" s="18"/>
      <c r="II147" s="18"/>
    </row>
    <row r="148" spans="1:243" s="17" customFormat="1" ht="37.5">
      <c r="A148" s="19">
        <v>2.35</v>
      </c>
      <c r="B148" s="31" t="s">
        <v>193</v>
      </c>
      <c r="C148" s="32" t="s">
        <v>253</v>
      </c>
      <c r="D148" s="33">
        <v>1</v>
      </c>
      <c r="E148" s="33" t="s">
        <v>386</v>
      </c>
      <c r="F148" s="34">
        <v>229.99</v>
      </c>
      <c r="G148" s="35"/>
      <c r="H148" s="35"/>
      <c r="I148" s="36" t="s">
        <v>34</v>
      </c>
      <c r="J148" s="37">
        <f t="shared" si="8"/>
        <v>1</v>
      </c>
      <c r="K148" s="35" t="s">
        <v>35</v>
      </c>
      <c r="L148" s="35" t="s">
        <v>4</v>
      </c>
      <c r="M148" s="38"/>
      <c r="N148" s="35"/>
      <c r="O148" s="35"/>
      <c r="P148" s="39"/>
      <c r="Q148" s="35"/>
      <c r="R148" s="35"/>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40">
        <f t="shared" si="9"/>
        <v>229.99</v>
      </c>
      <c r="BB148" s="41">
        <f t="shared" si="10"/>
        <v>229.99</v>
      </c>
      <c r="BC148" s="42" t="str">
        <f t="shared" si="11"/>
        <v>INR  Two Hundred &amp; Twenty Nine  and Paise Ninety Nine Only</v>
      </c>
      <c r="IA148" s="17">
        <v>2.35</v>
      </c>
      <c r="IB148" s="17" t="s">
        <v>193</v>
      </c>
      <c r="IC148" s="17" t="s">
        <v>253</v>
      </c>
      <c r="ID148" s="17">
        <v>1</v>
      </c>
      <c r="IE148" s="18" t="s">
        <v>386</v>
      </c>
      <c r="IF148" s="18"/>
      <c r="IG148" s="18"/>
      <c r="IH148" s="18"/>
      <c r="II148" s="18"/>
    </row>
    <row r="149" spans="1:243" s="17" customFormat="1" ht="37.5">
      <c r="A149" s="19">
        <v>2.36</v>
      </c>
      <c r="B149" s="31" t="s">
        <v>189</v>
      </c>
      <c r="C149" s="32" t="s">
        <v>252</v>
      </c>
      <c r="D149" s="33">
        <v>1</v>
      </c>
      <c r="E149" s="33" t="s">
        <v>386</v>
      </c>
      <c r="F149" s="34">
        <v>253.44</v>
      </c>
      <c r="G149" s="35"/>
      <c r="H149" s="35"/>
      <c r="I149" s="36" t="s">
        <v>34</v>
      </c>
      <c r="J149" s="37">
        <f t="shared" si="8"/>
        <v>1</v>
      </c>
      <c r="K149" s="35" t="s">
        <v>35</v>
      </c>
      <c r="L149" s="35" t="s">
        <v>4</v>
      </c>
      <c r="M149" s="38"/>
      <c r="N149" s="35"/>
      <c r="O149" s="35"/>
      <c r="P149" s="39"/>
      <c r="Q149" s="35"/>
      <c r="R149" s="35"/>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40">
        <f t="shared" si="9"/>
        <v>253.44</v>
      </c>
      <c r="BB149" s="41">
        <f t="shared" si="10"/>
        <v>253.44</v>
      </c>
      <c r="BC149" s="42" t="str">
        <f t="shared" si="11"/>
        <v>INR  Two Hundred &amp; Fifty Three  and Paise Forty Four Only</v>
      </c>
      <c r="IA149" s="17">
        <v>2.36</v>
      </c>
      <c r="IB149" s="17" t="s">
        <v>189</v>
      </c>
      <c r="IC149" s="17" t="s">
        <v>252</v>
      </c>
      <c r="ID149" s="17">
        <v>1</v>
      </c>
      <c r="IE149" s="18" t="s">
        <v>386</v>
      </c>
      <c r="IF149" s="18"/>
      <c r="IG149" s="18"/>
      <c r="IH149" s="18"/>
      <c r="II149" s="18"/>
    </row>
    <row r="150" spans="1:243" s="17" customFormat="1" ht="37.5">
      <c r="A150" s="19">
        <v>2.37</v>
      </c>
      <c r="B150" s="31" t="s">
        <v>195</v>
      </c>
      <c r="C150" s="32" t="s">
        <v>251</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IA150" s="17">
        <v>2.37</v>
      </c>
      <c r="IB150" s="17" t="s">
        <v>195</v>
      </c>
      <c r="IC150" s="17" t="s">
        <v>251</v>
      </c>
      <c r="IE150" s="18"/>
      <c r="IF150" s="18"/>
      <c r="IG150" s="18"/>
      <c r="IH150" s="18"/>
      <c r="II150" s="18"/>
    </row>
    <row r="151" spans="1:243" s="17" customFormat="1" ht="37.5">
      <c r="A151" s="19">
        <v>2.38</v>
      </c>
      <c r="B151" s="31" t="s">
        <v>196</v>
      </c>
      <c r="C151" s="32" t="s">
        <v>250</v>
      </c>
      <c r="D151" s="33">
        <v>3</v>
      </c>
      <c r="E151" s="33" t="s">
        <v>386</v>
      </c>
      <c r="F151" s="34">
        <v>438.71</v>
      </c>
      <c r="G151" s="35"/>
      <c r="H151" s="35"/>
      <c r="I151" s="36" t="s">
        <v>34</v>
      </c>
      <c r="J151" s="37">
        <f t="shared" si="8"/>
        <v>1</v>
      </c>
      <c r="K151" s="35" t="s">
        <v>35</v>
      </c>
      <c r="L151" s="35" t="s">
        <v>4</v>
      </c>
      <c r="M151" s="38"/>
      <c r="N151" s="35"/>
      <c r="O151" s="35"/>
      <c r="P151" s="39"/>
      <c r="Q151" s="35"/>
      <c r="R151" s="35"/>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40">
        <f t="shared" si="9"/>
        <v>1316.13</v>
      </c>
      <c r="BB151" s="41">
        <f t="shared" si="10"/>
        <v>1316.13</v>
      </c>
      <c r="BC151" s="42" t="str">
        <f t="shared" si="11"/>
        <v>INR  One Thousand Three Hundred &amp; Sixteen  and Paise Thirteen Only</v>
      </c>
      <c r="IA151" s="17">
        <v>2.38</v>
      </c>
      <c r="IB151" s="17" t="s">
        <v>196</v>
      </c>
      <c r="IC151" s="17" t="s">
        <v>250</v>
      </c>
      <c r="ID151" s="17">
        <v>3</v>
      </c>
      <c r="IE151" s="18" t="s">
        <v>386</v>
      </c>
      <c r="IF151" s="18"/>
      <c r="IG151" s="18"/>
      <c r="IH151" s="18"/>
      <c r="II151" s="18"/>
    </row>
    <row r="152" spans="1:243" s="17" customFormat="1" ht="56.25">
      <c r="A152" s="19">
        <v>2.39</v>
      </c>
      <c r="B152" s="31" t="s">
        <v>197</v>
      </c>
      <c r="C152" s="32" t="s">
        <v>249</v>
      </c>
      <c r="D152" s="33">
        <v>3</v>
      </c>
      <c r="E152" s="33" t="s">
        <v>386</v>
      </c>
      <c r="F152" s="34">
        <v>54.1</v>
      </c>
      <c r="G152" s="35"/>
      <c r="H152" s="35"/>
      <c r="I152" s="36" t="s">
        <v>34</v>
      </c>
      <c r="J152" s="37">
        <f t="shared" si="8"/>
        <v>1</v>
      </c>
      <c r="K152" s="35" t="s">
        <v>35</v>
      </c>
      <c r="L152" s="35" t="s">
        <v>4</v>
      </c>
      <c r="M152" s="38"/>
      <c r="N152" s="35"/>
      <c r="O152" s="35"/>
      <c r="P152" s="39"/>
      <c r="Q152" s="35"/>
      <c r="R152" s="35"/>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40">
        <f t="shared" si="9"/>
        <v>162.3</v>
      </c>
      <c r="BB152" s="41">
        <f t="shared" si="10"/>
        <v>162.3</v>
      </c>
      <c r="BC152" s="42" t="str">
        <f t="shared" si="11"/>
        <v>INR  One Hundred &amp; Sixty Two  and Paise Thirty Only</v>
      </c>
      <c r="IA152" s="17">
        <v>2.39</v>
      </c>
      <c r="IB152" s="17" t="s">
        <v>197</v>
      </c>
      <c r="IC152" s="17" t="s">
        <v>249</v>
      </c>
      <c r="ID152" s="17">
        <v>3</v>
      </c>
      <c r="IE152" s="18" t="s">
        <v>386</v>
      </c>
      <c r="IF152" s="18"/>
      <c r="IG152" s="18"/>
      <c r="IH152" s="18"/>
      <c r="II152" s="18"/>
    </row>
    <row r="153" spans="1:243" s="17" customFormat="1" ht="37.5">
      <c r="A153" s="19">
        <v>2.4</v>
      </c>
      <c r="B153" s="31" t="s">
        <v>367</v>
      </c>
      <c r="C153" s="32" t="s">
        <v>248</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IA153" s="17">
        <v>2.4</v>
      </c>
      <c r="IB153" s="17" t="s">
        <v>367</v>
      </c>
      <c r="IC153" s="17" t="s">
        <v>248</v>
      </c>
      <c r="IE153" s="18"/>
      <c r="IF153" s="18"/>
      <c r="IG153" s="18"/>
      <c r="IH153" s="18"/>
      <c r="II153" s="18"/>
    </row>
    <row r="154" spans="1:243" s="17" customFormat="1" ht="18.75">
      <c r="A154" s="19">
        <v>2.41</v>
      </c>
      <c r="B154" s="31" t="s">
        <v>368</v>
      </c>
      <c r="C154" s="32" t="s">
        <v>247</v>
      </c>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IA154" s="17">
        <v>2.41</v>
      </c>
      <c r="IB154" s="17" t="s">
        <v>368</v>
      </c>
      <c r="IC154" s="17" t="s">
        <v>247</v>
      </c>
      <c r="IE154" s="18"/>
      <c r="IF154" s="18"/>
      <c r="IG154" s="18"/>
      <c r="IH154" s="18"/>
      <c r="II154" s="18"/>
    </row>
    <row r="155" spans="1:243" s="17" customFormat="1" ht="37.5">
      <c r="A155" s="19">
        <v>2.42</v>
      </c>
      <c r="B155" s="31" t="s">
        <v>369</v>
      </c>
      <c r="C155" s="32" t="s">
        <v>246</v>
      </c>
      <c r="D155" s="33">
        <v>2</v>
      </c>
      <c r="E155" s="33" t="s">
        <v>386</v>
      </c>
      <c r="F155" s="34">
        <v>29.11</v>
      </c>
      <c r="G155" s="35"/>
      <c r="H155" s="35"/>
      <c r="I155" s="36" t="s">
        <v>34</v>
      </c>
      <c r="J155" s="37">
        <f t="shared" si="8"/>
        <v>1</v>
      </c>
      <c r="K155" s="35" t="s">
        <v>35</v>
      </c>
      <c r="L155" s="35" t="s">
        <v>4</v>
      </c>
      <c r="M155" s="38"/>
      <c r="N155" s="35"/>
      <c r="O155" s="35"/>
      <c r="P155" s="39"/>
      <c r="Q155" s="35"/>
      <c r="R155" s="35"/>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40">
        <f t="shared" si="9"/>
        <v>58.22</v>
      </c>
      <c r="BB155" s="41">
        <f t="shared" si="10"/>
        <v>58.22</v>
      </c>
      <c r="BC155" s="42" t="str">
        <f t="shared" si="11"/>
        <v>INR  Fifty Eight and Paise Twenty Two Only</v>
      </c>
      <c r="IA155" s="17">
        <v>2.42</v>
      </c>
      <c r="IB155" s="17" t="s">
        <v>369</v>
      </c>
      <c r="IC155" s="17" t="s">
        <v>246</v>
      </c>
      <c r="ID155" s="17">
        <v>2</v>
      </c>
      <c r="IE155" s="18" t="s">
        <v>386</v>
      </c>
      <c r="IF155" s="18"/>
      <c r="IG155" s="18"/>
      <c r="IH155" s="18"/>
      <c r="II155" s="18"/>
    </row>
    <row r="156" spans="1:243" s="17" customFormat="1" ht="18.75">
      <c r="A156" s="19">
        <v>2.43</v>
      </c>
      <c r="B156" s="31" t="s">
        <v>198</v>
      </c>
      <c r="C156" s="32" t="s">
        <v>245</v>
      </c>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IA156" s="17">
        <v>2.43</v>
      </c>
      <c r="IB156" s="17" t="s">
        <v>198</v>
      </c>
      <c r="IC156" s="17" t="s">
        <v>245</v>
      </c>
      <c r="IE156" s="18"/>
      <c r="IF156" s="18"/>
      <c r="IG156" s="18"/>
      <c r="IH156" s="18"/>
      <c r="II156" s="18"/>
    </row>
    <row r="157" spans="1:243" s="17" customFormat="1" ht="160.5" customHeight="1">
      <c r="A157" s="19">
        <v>2.44</v>
      </c>
      <c r="B157" s="31" t="s">
        <v>199</v>
      </c>
      <c r="C157" s="32" t="s">
        <v>244</v>
      </c>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IA157" s="17">
        <v>2.44</v>
      </c>
      <c r="IB157" s="17" t="s">
        <v>199</v>
      </c>
      <c r="IC157" s="17" t="s">
        <v>244</v>
      </c>
      <c r="IE157" s="18"/>
      <c r="IF157" s="18"/>
      <c r="IG157" s="18"/>
      <c r="IH157" s="18"/>
      <c r="II157" s="18"/>
    </row>
    <row r="158" spans="1:243" s="17" customFormat="1" ht="18.75">
      <c r="A158" s="19">
        <v>2.45</v>
      </c>
      <c r="B158" s="31" t="s">
        <v>200</v>
      </c>
      <c r="C158" s="32" t="s">
        <v>243</v>
      </c>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IA158" s="17">
        <v>2.45</v>
      </c>
      <c r="IB158" s="17" t="s">
        <v>200</v>
      </c>
      <c r="IC158" s="17" t="s">
        <v>243</v>
      </c>
      <c r="IE158" s="18"/>
      <c r="IF158" s="18"/>
      <c r="IG158" s="18"/>
      <c r="IH158" s="18"/>
      <c r="II158" s="18"/>
    </row>
    <row r="159" spans="1:243" s="17" customFormat="1" ht="56.25">
      <c r="A159" s="19">
        <v>2.46</v>
      </c>
      <c r="B159" s="31" t="s">
        <v>201</v>
      </c>
      <c r="C159" s="32" t="s">
        <v>242</v>
      </c>
      <c r="D159" s="33">
        <v>85</v>
      </c>
      <c r="E159" s="33" t="s">
        <v>384</v>
      </c>
      <c r="F159" s="34">
        <v>380.49</v>
      </c>
      <c r="G159" s="35"/>
      <c r="H159" s="35"/>
      <c r="I159" s="36" t="s">
        <v>34</v>
      </c>
      <c r="J159" s="37">
        <f t="shared" si="8"/>
        <v>1</v>
      </c>
      <c r="K159" s="35" t="s">
        <v>35</v>
      </c>
      <c r="L159" s="35" t="s">
        <v>4</v>
      </c>
      <c r="M159" s="38"/>
      <c r="N159" s="35"/>
      <c r="O159" s="35"/>
      <c r="P159" s="39"/>
      <c r="Q159" s="35"/>
      <c r="R159" s="35"/>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40">
        <f t="shared" si="9"/>
        <v>32341.65</v>
      </c>
      <c r="BB159" s="41">
        <f t="shared" si="10"/>
        <v>32341.65</v>
      </c>
      <c r="BC159" s="42" t="str">
        <f t="shared" si="11"/>
        <v>INR  Thirty Two Thousand Three Hundred &amp; Forty One  and Paise Sixty Five Only</v>
      </c>
      <c r="IA159" s="17">
        <v>2.46</v>
      </c>
      <c r="IB159" s="17" t="s">
        <v>201</v>
      </c>
      <c r="IC159" s="17" t="s">
        <v>242</v>
      </c>
      <c r="ID159" s="17">
        <v>85</v>
      </c>
      <c r="IE159" s="18" t="s">
        <v>384</v>
      </c>
      <c r="IF159" s="18"/>
      <c r="IG159" s="18"/>
      <c r="IH159" s="18"/>
      <c r="II159" s="18"/>
    </row>
    <row r="160" spans="1:243" s="17" customFormat="1" ht="57.75" customHeight="1">
      <c r="A160" s="19">
        <v>2.47</v>
      </c>
      <c r="B160" s="31" t="s">
        <v>202</v>
      </c>
      <c r="C160" s="32" t="s">
        <v>241</v>
      </c>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IA160" s="17">
        <v>2.47</v>
      </c>
      <c r="IB160" s="17" t="s">
        <v>202</v>
      </c>
      <c r="IC160" s="17" t="s">
        <v>241</v>
      </c>
      <c r="IE160" s="18"/>
      <c r="IF160" s="18"/>
      <c r="IG160" s="18"/>
      <c r="IH160" s="18"/>
      <c r="II160" s="18"/>
    </row>
    <row r="161" spans="1:243" s="17" customFormat="1" ht="56.25">
      <c r="A161" s="19">
        <v>2.48</v>
      </c>
      <c r="B161" s="31" t="s">
        <v>201</v>
      </c>
      <c r="C161" s="32" t="s">
        <v>240</v>
      </c>
      <c r="D161" s="33">
        <v>100</v>
      </c>
      <c r="E161" s="33" t="s">
        <v>384</v>
      </c>
      <c r="F161" s="34">
        <v>466.29</v>
      </c>
      <c r="G161" s="35"/>
      <c r="H161" s="35"/>
      <c r="I161" s="36" t="s">
        <v>34</v>
      </c>
      <c r="J161" s="37">
        <f t="shared" si="8"/>
        <v>1</v>
      </c>
      <c r="K161" s="35" t="s">
        <v>35</v>
      </c>
      <c r="L161" s="35" t="s">
        <v>4</v>
      </c>
      <c r="M161" s="38"/>
      <c r="N161" s="35"/>
      <c r="O161" s="35"/>
      <c r="P161" s="39"/>
      <c r="Q161" s="35"/>
      <c r="R161" s="35"/>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40">
        <f t="shared" si="9"/>
        <v>46629</v>
      </c>
      <c r="BB161" s="41">
        <f t="shared" si="10"/>
        <v>46629</v>
      </c>
      <c r="BC161" s="42" t="str">
        <f t="shared" si="11"/>
        <v>INR  Forty Six Thousand Six Hundred &amp; Twenty Nine  Only</v>
      </c>
      <c r="IA161" s="17">
        <v>2.48</v>
      </c>
      <c r="IB161" s="17" t="s">
        <v>201</v>
      </c>
      <c r="IC161" s="17" t="s">
        <v>240</v>
      </c>
      <c r="ID161" s="17">
        <v>100</v>
      </c>
      <c r="IE161" s="18" t="s">
        <v>384</v>
      </c>
      <c r="IF161" s="18"/>
      <c r="IG161" s="18"/>
      <c r="IH161" s="18"/>
      <c r="II161" s="18"/>
    </row>
    <row r="162" spans="1:243" s="17" customFormat="1" ht="82.5" customHeight="1">
      <c r="A162" s="19">
        <v>2.49</v>
      </c>
      <c r="B162" s="31" t="s">
        <v>203</v>
      </c>
      <c r="C162" s="32" t="s">
        <v>239</v>
      </c>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IA162" s="17">
        <v>2.49</v>
      </c>
      <c r="IB162" s="17" t="s">
        <v>203</v>
      </c>
      <c r="IC162" s="17" t="s">
        <v>239</v>
      </c>
      <c r="IE162" s="18"/>
      <c r="IF162" s="18"/>
      <c r="IG162" s="18"/>
      <c r="IH162" s="18"/>
      <c r="II162" s="18"/>
    </row>
    <row r="163" spans="1:243" s="17" customFormat="1" ht="37.5">
      <c r="A163" s="19">
        <v>2.5</v>
      </c>
      <c r="B163" s="31" t="s">
        <v>204</v>
      </c>
      <c r="C163" s="32" t="s">
        <v>238</v>
      </c>
      <c r="D163" s="33">
        <v>18</v>
      </c>
      <c r="E163" s="33" t="s">
        <v>214</v>
      </c>
      <c r="F163" s="34">
        <v>833.89</v>
      </c>
      <c r="G163" s="35"/>
      <c r="H163" s="35"/>
      <c r="I163" s="36" t="s">
        <v>34</v>
      </c>
      <c r="J163" s="37">
        <f t="shared" si="8"/>
        <v>1</v>
      </c>
      <c r="K163" s="35" t="s">
        <v>35</v>
      </c>
      <c r="L163" s="35" t="s">
        <v>4</v>
      </c>
      <c r="M163" s="38"/>
      <c r="N163" s="35"/>
      <c r="O163" s="35"/>
      <c r="P163" s="39"/>
      <c r="Q163" s="35"/>
      <c r="R163" s="35"/>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40">
        <f t="shared" si="9"/>
        <v>15010.02</v>
      </c>
      <c r="BB163" s="41">
        <f t="shared" si="10"/>
        <v>15010.02</v>
      </c>
      <c r="BC163" s="42" t="str">
        <f t="shared" si="11"/>
        <v>INR  Fifteen Thousand  &amp;Ten  and Paise Two Only</v>
      </c>
      <c r="IA163" s="17">
        <v>2.5</v>
      </c>
      <c r="IB163" s="17" t="s">
        <v>204</v>
      </c>
      <c r="IC163" s="17" t="s">
        <v>238</v>
      </c>
      <c r="ID163" s="17">
        <v>18</v>
      </c>
      <c r="IE163" s="18" t="s">
        <v>214</v>
      </c>
      <c r="IF163" s="18"/>
      <c r="IG163" s="18"/>
      <c r="IH163" s="18"/>
      <c r="II163" s="18"/>
    </row>
    <row r="164" spans="1:243" s="17" customFormat="1" ht="63" customHeight="1">
      <c r="A164" s="19">
        <v>2.51</v>
      </c>
      <c r="B164" s="31" t="s">
        <v>205</v>
      </c>
      <c r="C164" s="32" t="s">
        <v>237</v>
      </c>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IA164" s="17">
        <v>2.51</v>
      </c>
      <c r="IB164" s="17" t="s">
        <v>205</v>
      </c>
      <c r="IC164" s="17" t="s">
        <v>237</v>
      </c>
      <c r="IE164" s="18"/>
      <c r="IF164" s="18"/>
      <c r="IG164" s="18"/>
      <c r="IH164" s="18"/>
      <c r="II164" s="18"/>
    </row>
    <row r="165" spans="1:243" s="17" customFormat="1" ht="37.5">
      <c r="A165" s="19">
        <v>2.52</v>
      </c>
      <c r="B165" s="31" t="s">
        <v>206</v>
      </c>
      <c r="C165" s="32" t="s">
        <v>236</v>
      </c>
      <c r="D165" s="33">
        <v>6</v>
      </c>
      <c r="E165" s="33" t="s">
        <v>214</v>
      </c>
      <c r="F165" s="34">
        <v>1162.25</v>
      </c>
      <c r="G165" s="35"/>
      <c r="H165" s="35"/>
      <c r="I165" s="36" t="s">
        <v>34</v>
      </c>
      <c r="J165" s="37">
        <f t="shared" si="8"/>
        <v>1</v>
      </c>
      <c r="K165" s="35" t="s">
        <v>35</v>
      </c>
      <c r="L165" s="35" t="s">
        <v>4</v>
      </c>
      <c r="M165" s="38"/>
      <c r="N165" s="35"/>
      <c r="O165" s="35"/>
      <c r="P165" s="39"/>
      <c r="Q165" s="35"/>
      <c r="R165" s="35"/>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40">
        <f t="shared" si="9"/>
        <v>6973.5</v>
      </c>
      <c r="BB165" s="41">
        <f t="shared" si="10"/>
        <v>6973.5</v>
      </c>
      <c r="BC165" s="42" t="str">
        <f t="shared" si="11"/>
        <v>INR  Six Thousand Nine Hundred &amp; Seventy Three  and Paise Fifty Only</v>
      </c>
      <c r="IA165" s="17">
        <v>2.52</v>
      </c>
      <c r="IB165" s="17" t="s">
        <v>206</v>
      </c>
      <c r="IC165" s="17" t="s">
        <v>236</v>
      </c>
      <c r="ID165" s="17">
        <v>6</v>
      </c>
      <c r="IE165" s="18" t="s">
        <v>214</v>
      </c>
      <c r="IF165" s="18"/>
      <c r="IG165" s="18"/>
      <c r="IH165" s="18"/>
      <c r="II165" s="18"/>
    </row>
    <row r="166" spans="1:243" s="17" customFormat="1" ht="121.5" customHeight="1">
      <c r="A166" s="19">
        <v>2.53</v>
      </c>
      <c r="B166" s="31" t="s">
        <v>370</v>
      </c>
      <c r="C166" s="32" t="s">
        <v>235</v>
      </c>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IA166" s="17">
        <v>2.53</v>
      </c>
      <c r="IB166" s="17" t="s">
        <v>370</v>
      </c>
      <c r="IC166" s="17" t="s">
        <v>235</v>
      </c>
      <c r="IE166" s="18"/>
      <c r="IF166" s="18"/>
      <c r="IG166" s="18"/>
      <c r="IH166" s="18"/>
      <c r="II166" s="18"/>
    </row>
    <row r="167" spans="1:243" s="17" customFormat="1" ht="56.25">
      <c r="A167" s="19">
        <v>2.54</v>
      </c>
      <c r="B167" s="31" t="s">
        <v>371</v>
      </c>
      <c r="C167" s="32" t="s">
        <v>234</v>
      </c>
      <c r="D167" s="33">
        <v>4</v>
      </c>
      <c r="E167" s="33" t="s">
        <v>386</v>
      </c>
      <c r="F167" s="34">
        <v>2147.17</v>
      </c>
      <c r="G167" s="35"/>
      <c r="H167" s="35"/>
      <c r="I167" s="36" t="s">
        <v>34</v>
      </c>
      <c r="J167" s="37">
        <f t="shared" si="8"/>
        <v>1</v>
      </c>
      <c r="K167" s="35" t="s">
        <v>35</v>
      </c>
      <c r="L167" s="35" t="s">
        <v>4</v>
      </c>
      <c r="M167" s="38"/>
      <c r="N167" s="35"/>
      <c r="O167" s="35"/>
      <c r="P167" s="39"/>
      <c r="Q167" s="35"/>
      <c r="R167" s="35"/>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40">
        <f t="shared" si="9"/>
        <v>8588.68</v>
      </c>
      <c r="BB167" s="41">
        <f t="shared" si="10"/>
        <v>8588.68</v>
      </c>
      <c r="BC167" s="42" t="str">
        <f t="shared" si="11"/>
        <v>INR  Eight Thousand Five Hundred &amp; Eighty Eight  and Paise Sixty Eight Only</v>
      </c>
      <c r="IA167" s="17">
        <v>2.54</v>
      </c>
      <c r="IB167" s="17" t="s">
        <v>371</v>
      </c>
      <c r="IC167" s="17" t="s">
        <v>234</v>
      </c>
      <c r="ID167" s="17">
        <v>4</v>
      </c>
      <c r="IE167" s="18" t="s">
        <v>386</v>
      </c>
      <c r="IF167" s="18"/>
      <c r="IG167" s="18"/>
      <c r="IH167" s="18"/>
      <c r="II167" s="18"/>
    </row>
    <row r="168" spans="1:243" s="17" customFormat="1" ht="37.5">
      <c r="A168" s="19">
        <v>2.55</v>
      </c>
      <c r="B168" s="31" t="s">
        <v>207</v>
      </c>
      <c r="C168" s="32" t="s">
        <v>233</v>
      </c>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IA168" s="17">
        <v>2.55</v>
      </c>
      <c r="IB168" s="17" t="s">
        <v>207</v>
      </c>
      <c r="IC168" s="17" t="s">
        <v>233</v>
      </c>
      <c r="IE168" s="18"/>
      <c r="IF168" s="18"/>
      <c r="IG168" s="18"/>
      <c r="IH168" s="18"/>
      <c r="II168" s="18"/>
    </row>
    <row r="169" spans="1:243" s="17" customFormat="1" ht="37.5">
      <c r="A169" s="19">
        <v>2.56</v>
      </c>
      <c r="B169" s="31" t="s">
        <v>200</v>
      </c>
      <c r="C169" s="32" t="s">
        <v>232</v>
      </c>
      <c r="D169" s="33">
        <v>85</v>
      </c>
      <c r="E169" s="33" t="s">
        <v>384</v>
      </c>
      <c r="F169" s="34">
        <v>11.75</v>
      </c>
      <c r="G169" s="35"/>
      <c r="H169" s="35"/>
      <c r="I169" s="36" t="s">
        <v>34</v>
      </c>
      <c r="J169" s="37">
        <f t="shared" si="8"/>
        <v>1</v>
      </c>
      <c r="K169" s="35" t="s">
        <v>35</v>
      </c>
      <c r="L169" s="35" t="s">
        <v>4</v>
      </c>
      <c r="M169" s="38"/>
      <c r="N169" s="35"/>
      <c r="O169" s="35"/>
      <c r="P169" s="39"/>
      <c r="Q169" s="35"/>
      <c r="R169" s="35"/>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40">
        <f t="shared" si="9"/>
        <v>998.75</v>
      </c>
      <c r="BB169" s="41">
        <f t="shared" si="10"/>
        <v>998.75</v>
      </c>
      <c r="BC169" s="42" t="str">
        <f t="shared" si="11"/>
        <v>INR  Nine Hundred &amp; Ninety Eight  and Paise Seventy Five Only</v>
      </c>
      <c r="IA169" s="17">
        <v>2.56</v>
      </c>
      <c r="IB169" s="17" t="s">
        <v>200</v>
      </c>
      <c r="IC169" s="17" t="s">
        <v>232</v>
      </c>
      <c r="ID169" s="17">
        <v>85</v>
      </c>
      <c r="IE169" s="18" t="s">
        <v>384</v>
      </c>
      <c r="IF169" s="18"/>
      <c r="IG169" s="18"/>
      <c r="IH169" s="18"/>
      <c r="II169" s="18"/>
    </row>
    <row r="170" spans="1:243" s="17" customFormat="1" ht="37.5">
      <c r="A170" s="19">
        <v>2.57</v>
      </c>
      <c r="B170" s="31" t="s">
        <v>208</v>
      </c>
      <c r="C170" s="32" t="s">
        <v>231</v>
      </c>
      <c r="D170" s="33">
        <v>100</v>
      </c>
      <c r="E170" s="33" t="s">
        <v>384</v>
      </c>
      <c r="F170" s="34">
        <v>11.75</v>
      </c>
      <c r="G170" s="35"/>
      <c r="H170" s="35"/>
      <c r="I170" s="36" t="s">
        <v>34</v>
      </c>
      <c r="J170" s="37">
        <f t="shared" si="8"/>
        <v>1</v>
      </c>
      <c r="K170" s="35" t="s">
        <v>35</v>
      </c>
      <c r="L170" s="35" t="s">
        <v>4</v>
      </c>
      <c r="M170" s="38"/>
      <c r="N170" s="35"/>
      <c r="O170" s="35"/>
      <c r="P170" s="39"/>
      <c r="Q170" s="35"/>
      <c r="R170" s="35"/>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40">
        <f t="shared" si="9"/>
        <v>1175</v>
      </c>
      <c r="BB170" s="41">
        <f t="shared" si="10"/>
        <v>1175</v>
      </c>
      <c r="BC170" s="42" t="str">
        <f t="shared" si="11"/>
        <v>INR  One Thousand One Hundred &amp; Seventy Five  Only</v>
      </c>
      <c r="IA170" s="17">
        <v>2.57</v>
      </c>
      <c r="IB170" s="17" t="s">
        <v>208</v>
      </c>
      <c r="IC170" s="17" t="s">
        <v>231</v>
      </c>
      <c r="ID170" s="17">
        <v>100</v>
      </c>
      <c r="IE170" s="18" t="s">
        <v>384</v>
      </c>
      <c r="IF170" s="18"/>
      <c r="IG170" s="18"/>
      <c r="IH170" s="18"/>
      <c r="II170" s="18"/>
    </row>
    <row r="171" spans="1:243" s="17" customFormat="1" ht="56.25">
      <c r="A171" s="19">
        <v>2.58</v>
      </c>
      <c r="B171" s="31" t="s">
        <v>209</v>
      </c>
      <c r="C171" s="32" t="s">
        <v>230</v>
      </c>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IA171" s="17">
        <v>2.58</v>
      </c>
      <c r="IB171" s="17" t="s">
        <v>209</v>
      </c>
      <c r="IC171" s="17" t="s">
        <v>230</v>
      </c>
      <c r="IE171" s="18"/>
      <c r="IF171" s="18"/>
      <c r="IG171" s="18"/>
      <c r="IH171" s="18"/>
      <c r="II171" s="18"/>
    </row>
    <row r="172" spans="1:243" s="17" customFormat="1" ht="56.25">
      <c r="A172" s="19">
        <v>2.59</v>
      </c>
      <c r="B172" s="31" t="s">
        <v>210</v>
      </c>
      <c r="C172" s="32" t="s">
        <v>229</v>
      </c>
      <c r="D172" s="33">
        <v>7</v>
      </c>
      <c r="E172" s="33" t="s">
        <v>386</v>
      </c>
      <c r="F172" s="34">
        <v>449.98</v>
      </c>
      <c r="G172" s="35"/>
      <c r="H172" s="35"/>
      <c r="I172" s="36" t="s">
        <v>34</v>
      </c>
      <c r="J172" s="37">
        <f t="shared" si="8"/>
        <v>1</v>
      </c>
      <c r="K172" s="35" t="s">
        <v>35</v>
      </c>
      <c r="L172" s="35" t="s">
        <v>4</v>
      </c>
      <c r="M172" s="38"/>
      <c r="N172" s="35"/>
      <c r="O172" s="35"/>
      <c r="P172" s="39"/>
      <c r="Q172" s="35"/>
      <c r="R172" s="35"/>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40">
        <f t="shared" si="9"/>
        <v>3149.86</v>
      </c>
      <c r="BB172" s="41">
        <f t="shared" si="10"/>
        <v>3149.86</v>
      </c>
      <c r="BC172" s="42" t="str">
        <f t="shared" si="11"/>
        <v>INR  Three Thousand One Hundred &amp; Forty Nine  and Paise Eighty Six Only</v>
      </c>
      <c r="IA172" s="17">
        <v>2.59</v>
      </c>
      <c r="IB172" s="17" t="s">
        <v>210</v>
      </c>
      <c r="IC172" s="17" t="s">
        <v>229</v>
      </c>
      <c r="ID172" s="17">
        <v>7</v>
      </c>
      <c r="IE172" s="18" t="s">
        <v>386</v>
      </c>
      <c r="IF172" s="18"/>
      <c r="IG172" s="18"/>
      <c r="IH172" s="18"/>
      <c r="II172" s="18"/>
    </row>
    <row r="173" spans="1:243" s="17" customFormat="1" ht="75">
      <c r="A173" s="19">
        <v>2.6</v>
      </c>
      <c r="B173" s="31" t="s">
        <v>372</v>
      </c>
      <c r="C173" s="32" t="s">
        <v>228</v>
      </c>
      <c r="D173" s="33">
        <v>3</v>
      </c>
      <c r="E173" s="33" t="s">
        <v>386</v>
      </c>
      <c r="F173" s="34">
        <v>394.17</v>
      </c>
      <c r="G173" s="35"/>
      <c r="H173" s="35"/>
      <c r="I173" s="36" t="s">
        <v>34</v>
      </c>
      <c r="J173" s="37">
        <f t="shared" si="8"/>
        <v>1</v>
      </c>
      <c r="K173" s="35" t="s">
        <v>35</v>
      </c>
      <c r="L173" s="35" t="s">
        <v>4</v>
      </c>
      <c r="M173" s="38"/>
      <c r="N173" s="35"/>
      <c r="O173" s="35"/>
      <c r="P173" s="39"/>
      <c r="Q173" s="35"/>
      <c r="R173" s="35"/>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40">
        <f t="shared" si="9"/>
        <v>1182.51</v>
      </c>
      <c r="BB173" s="41">
        <f t="shared" si="10"/>
        <v>1182.51</v>
      </c>
      <c r="BC173" s="42" t="str">
        <f t="shared" si="11"/>
        <v>INR  One Thousand One Hundred &amp; Eighty Two  and Paise Fifty One Only</v>
      </c>
      <c r="IA173" s="17">
        <v>2.6</v>
      </c>
      <c r="IB173" s="17" t="s">
        <v>372</v>
      </c>
      <c r="IC173" s="17" t="s">
        <v>228</v>
      </c>
      <c r="ID173" s="17">
        <v>3</v>
      </c>
      <c r="IE173" s="18" t="s">
        <v>386</v>
      </c>
      <c r="IF173" s="18"/>
      <c r="IG173" s="18"/>
      <c r="IH173" s="18"/>
      <c r="II173" s="18"/>
    </row>
    <row r="174" spans="1:243" s="17" customFormat="1" ht="82.5" customHeight="1">
      <c r="A174" s="19">
        <v>2.61</v>
      </c>
      <c r="B174" s="31" t="s">
        <v>373</v>
      </c>
      <c r="C174" s="32" t="s">
        <v>227</v>
      </c>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IA174" s="17">
        <v>2.61</v>
      </c>
      <c r="IB174" s="17" t="s">
        <v>373</v>
      </c>
      <c r="IC174" s="17" t="s">
        <v>227</v>
      </c>
      <c r="IE174" s="18"/>
      <c r="IF174" s="18"/>
      <c r="IG174" s="18"/>
      <c r="IH174" s="18"/>
      <c r="II174" s="18"/>
    </row>
    <row r="175" spans="1:243" s="17" customFormat="1" ht="37.5">
      <c r="A175" s="19">
        <v>2.62</v>
      </c>
      <c r="B175" s="31" t="s">
        <v>374</v>
      </c>
      <c r="C175" s="32" t="s">
        <v>226</v>
      </c>
      <c r="D175" s="33">
        <v>5</v>
      </c>
      <c r="E175" s="33" t="s">
        <v>385</v>
      </c>
      <c r="F175" s="34">
        <v>114.16</v>
      </c>
      <c r="G175" s="35"/>
      <c r="H175" s="35"/>
      <c r="I175" s="36" t="s">
        <v>34</v>
      </c>
      <c r="J175" s="37">
        <f t="shared" si="8"/>
        <v>1</v>
      </c>
      <c r="K175" s="35" t="s">
        <v>35</v>
      </c>
      <c r="L175" s="35" t="s">
        <v>4</v>
      </c>
      <c r="M175" s="38"/>
      <c r="N175" s="35"/>
      <c r="O175" s="35"/>
      <c r="P175" s="39"/>
      <c r="Q175" s="35"/>
      <c r="R175" s="35"/>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40">
        <f t="shared" si="9"/>
        <v>570.8</v>
      </c>
      <c r="BB175" s="41">
        <f t="shared" si="10"/>
        <v>570.8</v>
      </c>
      <c r="BC175" s="42" t="str">
        <f t="shared" si="11"/>
        <v>INR  Five Hundred &amp; Seventy  and Paise Eighty Only</v>
      </c>
      <c r="IA175" s="17">
        <v>2.62</v>
      </c>
      <c r="IB175" s="17" t="s">
        <v>374</v>
      </c>
      <c r="IC175" s="17" t="s">
        <v>226</v>
      </c>
      <c r="ID175" s="17">
        <v>5</v>
      </c>
      <c r="IE175" s="18" t="s">
        <v>385</v>
      </c>
      <c r="IF175" s="18"/>
      <c r="IG175" s="18"/>
      <c r="IH175" s="18"/>
      <c r="II175" s="18"/>
    </row>
    <row r="176" spans="1:243" s="17" customFormat="1" ht="37.5">
      <c r="A176" s="19">
        <v>2.63</v>
      </c>
      <c r="B176" s="31" t="s">
        <v>375</v>
      </c>
      <c r="C176" s="32" t="s">
        <v>225</v>
      </c>
      <c r="D176" s="33">
        <v>67</v>
      </c>
      <c r="E176" s="33" t="s">
        <v>385</v>
      </c>
      <c r="F176" s="34">
        <v>155.2</v>
      </c>
      <c r="G176" s="35"/>
      <c r="H176" s="35"/>
      <c r="I176" s="36" t="s">
        <v>34</v>
      </c>
      <c r="J176" s="37">
        <f t="shared" si="8"/>
        <v>1</v>
      </c>
      <c r="K176" s="35" t="s">
        <v>35</v>
      </c>
      <c r="L176" s="35" t="s">
        <v>4</v>
      </c>
      <c r="M176" s="38"/>
      <c r="N176" s="35"/>
      <c r="O176" s="35"/>
      <c r="P176" s="39"/>
      <c r="Q176" s="35"/>
      <c r="R176" s="35"/>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40">
        <f t="shared" si="9"/>
        <v>10398.4</v>
      </c>
      <c r="BB176" s="41">
        <f t="shared" si="10"/>
        <v>10398.4</v>
      </c>
      <c r="BC176" s="42" t="str">
        <f t="shared" si="11"/>
        <v>INR  Ten Thousand Three Hundred &amp; Ninety Eight  and Paise Forty Only</v>
      </c>
      <c r="IA176" s="17">
        <v>2.63</v>
      </c>
      <c r="IB176" s="17" t="s">
        <v>375</v>
      </c>
      <c r="IC176" s="17" t="s">
        <v>225</v>
      </c>
      <c r="ID176" s="17">
        <v>67</v>
      </c>
      <c r="IE176" s="18" t="s">
        <v>385</v>
      </c>
      <c r="IF176" s="18"/>
      <c r="IG176" s="18"/>
      <c r="IH176" s="18"/>
      <c r="II176" s="18"/>
    </row>
    <row r="177" spans="1:243" s="17" customFormat="1" ht="18.75">
      <c r="A177" s="19">
        <v>2.64</v>
      </c>
      <c r="B177" s="31" t="s">
        <v>376</v>
      </c>
      <c r="C177" s="32" t="s">
        <v>224</v>
      </c>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IA177" s="17">
        <v>2.64</v>
      </c>
      <c r="IB177" s="17" t="s">
        <v>376</v>
      </c>
      <c r="IC177" s="17" t="s">
        <v>224</v>
      </c>
      <c r="IE177" s="18"/>
      <c r="IF177" s="18"/>
      <c r="IG177" s="18"/>
      <c r="IH177" s="18"/>
      <c r="II177" s="18"/>
    </row>
    <row r="178" spans="1:243" s="17" customFormat="1" ht="101.25" customHeight="1">
      <c r="A178" s="19">
        <v>2.65</v>
      </c>
      <c r="B178" s="31" t="s">
        <v>211</v>
      </c>
      <c r="C178" s="32" t="s">
        <v>223</v>
      </c>
      <c r="D178" s="33">
        <v>4.5</v>
      </c>
      <c r="E178" s="33" t="s">
        <v>387</v>
      </c>
      <c r="F178" s="34">
        <v>5268.92</v>
      </c>
      <c r="G178" s="35"/>
      <c r="H178" s="35"/>
      <c r="I178" s="36" t="s">
        <v>34</v>
      </c>
      <c r="J178" s="37">
        <f t="shared" si="8"/>
        <v>1</v>
      </c>
      <c r="K178" s="35" t="s">
        <v>35</v>
      </c>
      <c r="L178" s="35" t="s">
        <v>4</v>
      </c>
      <c r="M178" s="38"/>
      <c r="N178" s="35"/>
      <c r="O178" s="35"/>
      <c r="P178" s="39"/>
      <c r="Q178" s="35"/>
      <c r="R178" s="35"/>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40">
        <f t="shared" si="9"/>
        <v>23710.14</v>
      </c>
      <c r="BB178" s="41">
        <f t="shared" si="10"/>
        <v>23710.14</v>
      </c>
      <c r="BC178" s="42" t="str">
        <f t="shared" si="11"/>
        <v>INR  Twenty Three Thousand Seven Hundred &amp; Ten  and Paise Fourteen Only</v>
      </c>
      <c r="IA178" s="17">
        <v>2.65</v>
      </c>
      <c r="IB178" s="25" t="s">
        <v>211</v>
      </c>
      <c r="IC178" s="17" t="s">
        <v>223</v>
      </c>
      <c r="ID178" s="17">
        <v>4.5</v>
      </c>
      <c r="IE178" s="18" t="s">
        <v>387</v>
      </c>
      <c r="IF178" s="18"/>
      <c r="IG178" s="18"/>
      <c r="IH178" s="18"/>
      <c r="II178" s="18"/>
    </row>
    <row r="179" spans="1:243" s="17" customFormat="1" ht="56.25">
      <c r="A179" s="19">
        <v>2.66</v>
      </c>
      <c r="B179" s="31" t="s">
        <v>212</v>
      </c>
      <c r="C179" s="32" t="s">
        <v>222</v>
      </c>
      <c r="D179" s="33">
        <v>1</v>
      </c>
      <c r="E179" s="33" t="s">
        <v>388</v>
      </c>
      <c r="F179" s="34">
        <v>457.52</v>
      </c>
      <c r="G179" s="35"/>
      <c r="H179" s="35"/>
      <c r="I179" s="36" t="s">
        <v>34</v>
      </c>
      <c r="J179" s="37">
        <f t="shared" si="8"/>
        <v>1</v>
      </c>
      <c r="K179" s="35" t="s">
        <v>35</v>
      </c>
      <c r="L179" s="35" t="s">
        <v>4</v>
      </c>
      <c r="M179" s="38"/>
      <c r="N179" s="35"/>
      <c r="O179" s="35"/>
      <c r="P179" s="39"/>
      <c r="Q179" s="35"/>
      <c r="R179" s="35"/>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40">
        <f t="shared" si="9"/>
        <v>457.52</v>
      </c>
      <c r="BB179" s="41">
        <f t="shared" si="10"/>
        <v>457.52</v>
      </c>
      <c r="BC179" s="42" t="str">
        <f t="shared" si="11"/>
        <v>INR  Four Hundred &amp; Fifty Seven  and Paise Fifty Two Only</v>
      </c>
      <c r="IA179" s="17">
        <v>2.66</v>
      </c>
      <c r="IB179" s="17" t="s">
        <v>212</v>
      </c>
      <c r="IC179" s="17" t="s">
        <v>222</v>
      </c>
      <c r="ID179" s="17">
        <v>1</v>
      </c>
      <c r="IE179" s="18" t="s">
        <v>388</v>
      </c>
      <c r="IF179" s="18"/>
      <c r="IG179" s="18"/>
      <c r="IH179" s="18"/>
      <c r="II179" s="18"/>
    </row>
    <row r="180" spans="1:243" s="17" customFormat="1" ht="56.25">
      <c r="A180" s="19">
        <v>2.67</v>
      </c>
      <c r="B180" s="31" t="s">
        <v>213</v>
      </c>
      <c r="C180" s="32" t="s">
        <v>221</v>
      </c>
      <c r="D180" s="33">
        <v>1</v>
      </c>
      <c r="E180" s="33" t="s">
        <v>388</v>
      </c>
      <c r="F180" s="34">
        <v>6541.3</v>
      </c>
      <c r="G180" s="35"/>
      <c r="H180" s="35"/>
      <c r="I180" s="36" t="s">
        <v>34</v>
      </c>
      <c r="J180" s="37">
        <f t="shared" si="8"/>
        <v>1</v>
      </c>
      <c r="K180" s="35" t="s">
        <v>35</v>
      </c>
      <c r="L180" s="35" t="s">
        <v>4</v>
      </c>
      <c r="M180" s="38"/>
      <c r="N180" s="35"/>
      <c r="O180" s="35"/>
      <c r="P180" s="39"/>
      <c r="Q180" s="35"/>
      <c r="R180" s="35"/>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40">
        <f t="shared" si="9"/>
        <v>6541.3</v>
      </c>
      <c r="BB180" s="41">
        <f t="shared" si="10"/>
        <v>6541.3</v>
      </c>
      <c r="BC180" s="42" t="str">
        <f t="shared" si="11"/>
        <v>INR  Six Thousand Five Hundred &amp; Forty One  and Paise Thirty Only</v>
      </c>
      <c r="IA180" s="17">
        <v>2.67</v>
      </c>
      <c r="IB180" s="17" t="s">
        <v>213</v>
      </c>
      <c r="IC180" s="17" t="s">
        <v>221</v>
      </c>
      <c r="ID180" s="17">
        <v>1</v>
      </c>
      <c r="IE180" s="18" t="s">
        <v>388</v>
      </c>
      <c r="IF180" s="18"/>
      <c r="IG180" s="18"/>
      <c r="IH180" s="18"/>
      <c r="II180" s="18"/>
    </row>
    <row r="181" spans="1:243" s="17" customFormat="1" ht="76.5" customHeight="1">
      <c r="A181" s="19">
        <v>2.68</v>
      </c>
      <c r="B181" s="31" t="s">
        <v>377</v>
      </c>
      <c r="C181" s="32" t="s">
        <v>220</v>
      </c>
      <c r="D181" s="33">
        <v>2</v>
      </c>
      <c r="E181" s="33" t="s">
        <v>388</v>
      </c>
      <c r="F181" s="34">
        <v>4461.35</v>
      </c>
      <c r="G181" s="35"/>
      <c r="H181" s="35"/>
      <c r="I181" s="36" t="s">
        <v>34</v>
      </c>
      <c r="J181" s="37">
        <f t="shared" si="8"/>
        <v>1</v>
      </c>
      <c r="K181" s="35" t="s">
        <v>35</v>
      </c>
      <c r="L181" s="35" t="s">
        <v>4</v>
      </c>
      <c r="M181" s="38"/>
      <c r="N181" s="35"/>
      <c r="O181" s="35"/>
      <c r="P181" s="39"/>
      <c r="Q181" s="35"/>
      <c r="R181" s="35"/>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40">
        <f t="shared" si="9"/>
        <v>8922.7</v>
      </c>
      <c r="BB181" s="41">
        <f t="shared" si="10"/>
        <v>8922.7</v>
      </c>
      <c r="BC181" s="42" t="str">
        <f t="shared" si="11"/>
        <v>INR  Eight Thousand Nine Hundred &amp; Twenty Two  and Paise Seventy Only</v>
      </c>
      <c r="IA181" s="17">
        <v>2.68</v>
      </c>
      <c r="IB181" s="17" t="s">
        <v>377</v>
      </c>
      <c r="IC181" s="17" t="s">
        <v>220</v>
      </c>
      <c r="ID181" s="17">
        <v>2</v>
      </c>
      <c r="IE181" s="18" t="s">
        <v>388</v>
      </c>
      <c r="IF181" s="18"/>
      <c r="IG181" s="18"/>
      <c r="IH181" s="18"/>
      <c r="II181" s="18"/>
    </row>
    <row r="182" spans="1:243" s="17" customFormat="1" ht="37.5">
      <c r="A182" s="19">
        <v>2.69</v>
      </c>
      <c r="B182" s="31" t="s">
        <v>378</v>
      </c>
      <c r="C182" s="32" t="s">
        <v>219</v>
      </c>
      <c r="D182" s="33">
        <v>1</v>
      </c>
      <c r="E182" s="33" t="s">
        <v>388</v>
      </c>
      <c r="F182" s="34">
        <v>222.89</v>
      </c>
      <c r="G182" s="35"/>
      <c r="H182" s="35"/>
      <c r="I182" s="36" t="s">
        <v>34</v>
      </c>
      <c r="J182" s="37">
        <f t="shared" si="8"/>
        <v>1</v>
      </c>
      <c r="K182" s="35" t="s">
        <v>35</v>
      </c>
      <c r="L182" s="35" t="s">
        <v>4</v>
      </c>
      <c r="M182" s="38"/>
      <c r="N182" s="35"/>
      <c r="O182" s="35"/>
      <c r="P182" s="39"/>
      <c r="Q182" s="35"/>
      <c r="R182" s="35"/>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40">
        <f t="shared" si="9"/>
        <v>222.89</v>
      </c>
      <c r="BB182" s="41">
        <f t="shared" si="10"/>
        <v>222.89</v>
      </c>
      <c r="BC182" s="42" t="str">
        <f t="shared" si="11"/>
        <v>INR  Two Hundred &amp; Twenty Two  and Paise Eighty Nine Only</v>
      </c>
      <c r="IA182" s="17">
        <v>2.69</v>
      </c>
      <c r="IB182" s="17" t="s">
        <v>378</v>
      </c>
      <c r="IC182" s="17" t="s">
        <v>219</v>
      </c>
      <c r="ID182" s="17">
        <v>1</v>
      </c>
      <c r="IE182" s="18" t="s">
        <v>388</v>
      </c>
      <c r="IF182" s="18"/>
      <c r="IG182" s="18"/>
      <c r="IH182" s="18"/>
      <c r="II182" s="18"/>
    </row>
    <row r="183" spans="1:243" s="17" customFormat="1" ht="82.5" customHeight="1">
      <c r="A183" s="19">
        <v>2.7</v>
      </c>
      <c r="B183" s="31" t="s">
        <v>379</v>
      </c>
      <c r="C183" s="32" t="s">
        <v>218</v>
      </c>
      <c r="D183" s="33">
        <v>1</v>
      </c>
      <c r="E183" s="33" t="s">
        <v>388</v>
      </c>
      <c r="F183" s="34">
        <v>1730.35</v>
      </c>
      <c r="G183" s="35"/>
      <c r="H183" s="35"/>
      <c r="I183" s="36" t="s">
        <v>34</v>
      </c>
      <c r="J183" s="37">
        <f t="shared" si="8"/>
        <v>1</v>
      </c>
      <c r="K183" s="35" t="s">
        <v>35</v>
      </c>
      <c r="L183" s="35" t="s">
        <v>4</v>
      </c>
      <c r="M183" s="38"/>
      <c r="N183" s="35"/>
      <c r="O183" s="35"/>
      <c r="P183" s="39"/>
      <c r="Q183" s="35"/>
      <c r="R183" s="35"/>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40">
        <f t="shared" si="9"/>
        <v>1730.35</v>
      </c>
      <c r="BB183" s="41">
        <f t="shared" si="10"/>
        <v>1730.35</v>
      </c>
      <c r="BC183" s="42" t="str">
        <f t="shared" si="11"/>
        <v>INR  One Thousand Seven Hundred &amp; Thirty  and Paise Thirty Five Only</v>
      </c>
      <c r="IA183" s="17">
        <v>2.7</v>
      </c>
      <c r="IB183" s="25" t="s">
        <v>379</v>
      </c>
      <c r="IC183" s="17" t="s">
        <v>218</v>
      </c>
      <c r="ID183" s="17">
        <v>1</v>
      </c>
      <c r="IE183" s="18" t="s">
        <v>388</v>
      </c>
      <c r="IF183" s="18"/>
      <c r="IG183" s="18"/>
      <c r="IH183" s="18"/>
      <c r="II183" s="18"/>
    </row>
    <row r="184" spans="1:243" s="17" customFormat="1" ht="37.5">
      <c r="A184" s="19">
        <v>2.71</v>
      </c>
      <c r="B184" s="31" t="s">
        <v>380</v>
      </c>
      <c r="C184" s="32" t="s">
        <v>217</v>
      </c>
      <c r="D184" s="33">
        <v>2</v>
      </c>
      <c r="E184" s="33" t="s">
        <v>386</v>
      </c>
      <c r="F184" s="34">
        <v>1396.01</v>
      </c>
      <c r="G184" s="35"/>
      <c r="H184" s="35"/>
      <c r="I184" s="36" t="s">
        <v>34</v>
      </c>
      <c r="J184" s="37">
        <f t="shared" si="8"/>
        <v>1</v>
      </c>
      <c r="K184" s="35" t="s">
        <v>35</v>
      </c>
      <c r="L184" s="35" t="s">
        <v>4</v>
      </c>
      <c r="M184" s="38"/>
      <c r="N184" s="35"/>
      <c r="O184" s="35"/>
      <c r="P184" s="39"/>
      <c r="Q184" s="35"/>
      <c r="R184" s="35"/>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40">
        <f t="shared" si="9"/>
        <v>2792.02</v>
      </c>
      <c r="BB184" s="41">
        <f t="shared" si="10"/>
        <v>2792.02</v>
      </c>
      <c r="BC184" s="42" t="str">
        <f t="shared" si="11"/>
        <v>INR  Two Thousand Seven Hundred &amp; Ninety Two  and Paise Two Only</v>
      </c>
      <c r="IA184" s="17">
        <v>2.71</v>
      </c>
      <c r="IB184" s="17" t="s">
        <v>380</v>
      </c>
      <c r="IC184" s="17" t="s">
        <v>217</v>
      </c>
      <c r="ID184" s="17">
        <v>2</v>
      </c>
      <c r="IE184" s="18" t="s">
        <v>386</v>
      </c>
      <c r="IF184" s="18"/>
      <c r="IG184" s="18"/>
      <c r="IH184" s="18"/>
      <c r="II184" s="18"/>
    </row>
    <row r="185" spans="1:243" s="17" customFormat="1" ht="56.25">
      <c r="A185" s="19">
        <v>2.72</v>
      </c>
      <c r="B185" s="31" t="s">
        <v>381</v>
      </c>
      <c r="C185" s="32" t="s">
        <v>216</v>
      </c>
      <c r="D185" s="33">
        <v>1</v>
      </c>
      <c r="E185" s="33" t="s">
        <v>386</v>
      </c>
      <c r="F185" s="34">
        <v>2288.44</v>
      </c>
      <c r="G185" s="35"/>
      <c r="H185" s="35"/>
      <c r="I185" s="36" t="s">
        <v>34</v>
      </c>
      <c r="J185" s="37">
        <f t="shared" si="8"/>
        <v>1</v>
      </c>
      <c r="K185" s="35" t="s">
        <v>35</v>
      </c>
      <c r="L185" s="35" t="s">
        <v>4</v>
      </c>
      <c r="M185" s="38"/>
      <c r="N185" s="35"/>
      <c r="O185" s="35"/>
      <c r="P185" s="39"/>
      <c r="Q185" s="35"/>
      <c r="R185" s="35"/>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40">
        <f t="shared" si="9"/>
        <v>2288.44</v>
      </c>
      <c r="BB185" s="41">
        <f t="shared" si="10"/>
        <v>2288.44</v>
      </c>
      <c r="BC185" s="42" t="str">
        <f t="shared" si="11"/>
        <v>INR  Two Thousand Two Hundred &amp; Eighty Eight  and Paise Forty Four Only</v>
      </c>
      <c r="IA185" s="17">
        <v>2.72</v>
      </c>
      <c r="IB185" s="17" t="s">
        <v>381</v>
      </c>
      <c r="IC185" s="17" t="s">
        <v>216</v>
      </c>
      <c r="ID185" s="17">
        <v>1</v>
      </c>
      <c r="IE185" s="18" t="s">
        <v>386</v>
      </c>
      <c r="IF185" s="18"/>
      <c r="IG185" s="18"/>
      <c r="IH185" s="18"/>
      <c r="II185" s="18"/>
    </row>
    <row r="186" spans="1:243" s="17" customFormat="1" ht="346.5" customHeight="1">
      <c r="A186" s="19">
        <v>2.73</v>
      </c>
      <c r="B186" s="31" t="s">
        <v>382</v>
      </c>
      <c r="C186" s="32" t="s">
        <v>215</v>
      </c>
      <c r="D186" s="33">
        <v>63</v>
      </c>
      <c r="E186" s="33" t="s">
        <v>214</v>
      </c>
      <c r="F186" s="34">
        <v>3573.31</v>
      </c>
      <c r="G186" s="35"/>
      <c r="H186" s="35"/>
      <c r="I186" s="36" t="s">
        <v>34</v>
      </c>
      <c r="J186" s="37">
        <f t="shared" si="8"/>
        <v>1</v>
      </c>
      <c r="K186" s="35" t="s">
        <v>35</v>
      </c>
      <c r="L186" s="35" t="s">
        <v>4</v>
      </c>
      <c r="M186" s="38"/>
      <c r="N186" s="35"/>
      <c r="O186" s="35"/>
      <c r="P186" s="39"/>
      <c r="Q186" s="35"/>
      <c r="R186" s="35"/>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40">
        <f t="shared" si="9"/>
        <v>225118.53</v>
      </c>
      <c r="BB186" s="41">
        <f t="shared" si="10"/>
        <v>225118.53</v>
      </c>
      <c r="BC186" s="42" t="str">
        <f t="shared" si="11"/>
        <v>INR  Two Lakh Twenty Five Thousand One Hundred &amp; Eighteen  and Paise Fifty Three Only</v>
      </c>
      <c r="IA186" s="17">
        <v>2.73</v>
      </c>
      <c r="IB186" s="17" t="s">
        <v>382</v>
      </c>
      <c r="IC186" s="17" t="s">
        <v>215</v>
      </c>
      <c r="ID186" s="17">
        <v>63</v>
      </c>
      <c r="IE186" s="18" t="s">
        <v>214</v>
      </c>
      <c r="IF186" s="18"/>
      <c r="IG186" s="18"/>
      <c r="IH186" s="18"/>
      <c r="II186" s="18"/>
    </row>
    <row r="187" spans="1:55" ht="56.25">
      <c r="A187" s="23" t="s">
        <v>36</v>
      </c>
      <c r="B187" s="43"/>
      <c r="C187" s="44"/>
      <c r="D187" s="45"/>
      <c r="E187" s="45"/>
      <c r="F187" s="45"/>
      <c r="G187" s="45"/>
      <c r="H187" s="26"/>
      <c r="I187" s="26"/>
      <c r="J187" s="26"/>
      <c r="K187" s="26"/>
      <c r="L187" s="45"/>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27">
        <f>ROUND(SUM(BA15:BA186),0)</f>
        <v>1189335</v>
      </c>
      <c r="BB187" s="28">
        <f>SUM(BB15:BB186)</f>
        <v>1189334.52</v>
      </c>
      <c r="BC187" s="47" t="str">
        <f>SpellNumber(L187,BB187)</f>
        <v>  Eleven Lakh Eighty Nine Thousand Three Hundred &amp; Thirty Four  and Paise Fifty Two Only</v>
      </c>
    </row>
    <row r="188" spans="1:55" ht="36.75" customHeight="1">
      <c r="A188" s="23" t="s">
        <v>37</v>
      </c>
      <c r="B188" s="43"/>
      <c r="C188" s="48"/>
      <c r="D188" s="49"/>
      <c r="E188" s="50" t="s">
        <v>42</v>
      </c>
      <c r="F188" s="51"/>
      <c r="G188" s="52"/>
      <c r="H188" s="53"/>
      <c r="I188" s="53"/>
      <c r="J188" s="53"/>
      <c r="K188" s="49"/>
      <c r="L188" s="54"/>
      <c r="M188" s="55"/>
      <c r="N188" s="53"/>
      <c r="O188" s="56"/>
      <c r="P188" s="56"/>
      <c r="Q188" s="56"/>
      <c r="R188" s="56"/>
      <c r="S188" s="56"/>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29">
        <f>IF(ISBLANK(F188),0,IF(E188="Excess (+)",ROUND(BA187+(BA187*F188),0),IF(E188="Less (-)",ROUND(BA187+(BA187*F188*(-1)),0),IF(E188="At Par",BA187,0))))</f>
        <v>0</v>
      </c>
      <c r="BB188" s="30">
        <f>ROUND(BA188,0)</f>
        <v>0</v>
      </c>
      <c r="BC188" s="57" t="str">
        <f>SpellNumber($E$2,BB188)</f>
        <v>INR Zero Only</v>
      </c>
    </row>
    <row r="189" spans="1:55" ht="33.75" customHeight="1">
      <c r="A189" s="23" t="s">
        <v>38</v>
      </c>
      <c r="B189" s="23"/>
      <c r="C189" s="63" t="str">
        <f>SpellNumber($E$2,BB188)</f>
        <v>INR Zero Only</v>
      </c>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row>
  </sheetData>
  <sheetProtection password="D850" sheet="1"/>
  <autoFilter ref="A11:BC189"/>
  <mergeCells count="90">
    <mergeCell ref="D177:BC177"/>
    <mergeCell ref="D154:BC154"/>
    <mergeCell ref="D157:BC157"/>
    <mergeCell ref="D162:BC162"/>
    <mergeCell ref="D164:BC164"/>
    <mergeCell ref="D158:BC158"/>
    <mergeCell ref="D160:BC160"/>
    <mergeCell ref="D145:BC145"/>
    <mergeCell ref="D147:BC147"/>
    <mergeCell ref="D150:BC150"/>
    <mergeCell ref="D168:BC168"/>
    <mergeCell ref="D171:BC171"/>
    <mergeCell ref="D174:BC174"/>
    <mergeCell ref="D166:BC166"/>
    <mergeCell ref="D156:BC156"/>
    <mergeCell ref="D100:BC100"/>
    <mergeCell ref="D102:BC102"/>
    <mergeCell ref="D114:BC114"/>
    <mergeCell ref="D118:BC118"/>
    <mergeCell ref="D121:BC121"/>
    <mergeCell ref="D128:BC128"/>
    <mergeCell ref="D115:BC115"/>
    <mergeCell ref="D117:BC117"/>
    <mergeCell ref="D120:BC120"/>
    <mergeCell ref="D123:BC123"/>
    <mergeCell ref="D74:BC74"/>
    <mergeCell ref="D80:BC80"/>
    <mergeCell ref="D91:BC91"/>
    <mergeCell ref="D95:BC95"/>
    <mergeCell ref="D89:BC89"/>
    <mergeCell ref="D92:BC92"/>
    <mergeCell ref="D77:BC77"/>
    <mergeCell ref="D78:BC78"/>
    <mergeCell ref="D36:BC36"/>
    <mergeCell ref="D38:BC38"/>
    <mergeCell ref="D48:BC48"/>
    <mergeCell ref="D50:BC50"/>
    <mergeCell ref="D52:BC52"/>
    <mergeCell ref="D54:BC54"/>
    <mergeCell ref="D43:BC43"/>
    <mergeCell ref="D45:BC45"/>
    <mergeCell ref="D15:BC15"/>
    <mergeCell ref="C189:BC189"/>
    <mergeCell ref="A9:BC9"/>
    <mergeCell ref="D13:BC13"/>
    <mergeCell ref="D28:BC28"/>
    <mergeCell ref="D22:BC22"/>
    <mergeCell ref="D35:BC35"/>
    <mergeCell ref="D42:BC42"/>
    <mergeCell ref="D32:BC32"/>
    <mergeCell ref="D34:BC34"/>
    <mergeCell ref="B8:BC8"/>
    <mergeCell ref="D14:BC14"/>
    <mergeCell ref="A1:L1"/>
    <mergeCell ref="A4:BC4"/>
    <mergeCell ref="A5:BC5"/>
    <mergeCell ref="A6:BC6"/>
    <mergeCell ref="A7:BC7"/>
    <mergeCell ref="D17:BC17"/>
    <mergeCell ref="D18:BC18"/>
    <mergeCell ref="D20:BC20"/>
    <mergeCell ref="D25:BC25"/>
    <mergeCell ref="D27:BC27"/>
    <mergeCell ref="D30:BC30"/>
    <mergeCell ref="D58:BC58"/>
    <mergeCell ref="D61:BC61"/>
    <mergeCell ref="D64:BC64"/>
    <mergeCell ref="D65:BC65"/>
    <mergeCell ref="D56:BC56"/>
    <mergeCell ref="D72:BC72"/>
    <mergeCell ref="D69:BC69"/>
    <mergeCell ref="D70:BC70"/>
    <mergeCell ref="D109:BC109"/>
    <mergeCell ref="D124:BC124"/>
    <mergeCell ref="D126:BC126"/>
    <mergeCell ref="D131:BC131"/>
    <mergeCell ref="D135:BC135"/>
    <mergeCell ref="D142:BC142"/>
    <mergeCell ref="D137:BC137"/>
    <mergeCell ref="D140:BC140"/>
    <mergeCell ref="D112:BC112"/>
    <mergeCell ref="D144:BC144"/>
    <mergeCell ref="D153:BC153"/>
    <mergeCell ref="D129:BC129"/>
    <mergeCell ref="D134:BC134"/>
    <mergeCell ref="D82:BC82"/>
    <mergeCell ref="D84:BC84"/>
    <mergeCell ref="D86:BC86"/>
    <mergeCell ref="D96:BC96"/>
    <mergeCell ref="D104:BC104"/>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8">
      <formula1>IF(E188="Select",-1,IF(E188="At Par",0,0))</formula1>
      <formula2>IF(E188="Select",-1,IF(E188="At Par",0,0.99))</formula2>
    </dataValidation>
    <dataValidation type="list" allowBlank="1" showErrorMessage="1" sqref="E18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8">
      <formula1>0</formula1>
      <formula2>99.9</formula2>
    </dataValidation>
    <dataValidation type="list" allowBlank="1" showErrorMessage="1" sqref="D13:D15 K16 D17:D18 K19 D20 K21 D22 K23:K24 D25 K26 D27:D28 K29 D30 K31 D32 K33 D34:D36 K37 D38 K39:K41 D42:D43 K44 D45 K46:K47 D48 K49 D50 K51 D52 K53 D54 K55 D56 K57 D58 K59:K60 D61 K62:K63 D64:D65 K66:K68 D69:D70 K71 D72 K73 D74 K75:K76 D77:D78 K79 D80 K81 D82 K83 D84 K85 D86 K87:K88 D89 K90 D91:D92 K93:K94 D95:D96 K97:K99 D100 K101 D102 K103 D104 K105:K108 D109 K110:K111 D112 K113 D114:D115 K116 D117:D118 K119 D120:D121 K122 D123:D124 K125 D126 K127 D128:D129 K130 D131 K132:K133 D134:D135 K136 D137 K138:K139 D140 K141 D142 K143 D144:D145 K146 D147 K148:K149 D150 K151:K152">
      <formula1>"Partial Conversion,Full Conversion"</formula1>
      <formula2>0</formula2>
    </dataValidation>
    <dataValidation type="list" allowBlank="1" showErrorMessage="1" sqref="D153:D154 D177 D156:D158 K159 D160 K161 D162 K163 D164 K165 D166 K167 D168 K169:K170 D171 K172:K173 D174 K175:K176 K178:K186 K15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9:H19 G21:H21 G23:H24 G26:H26 G29:H29 G31:H31 G33:H33 G37:H37 G39:H41 G44:H44 G46:H47 G49:H49 G51:H51 G53:H53 G55:H55 G57:H57 G59:H60 G62:H63 G66:H68 G71:H71 G73:H73 G75:H76 G79:H79 G81:H81 G83:H83 G85:H85 G87:H88 G90:H90 G93:H94 G97:H99 G101:H101 G103:H103 G105:H108 G110:H111 G113:H113 G116:H116 G119:H119 G122:H122 G125:H125 G127:H127 G130:H130 G132:H133 G136:H136 G138:H139 G141:H141 G143:H143 G146:H146 G148:H149 G151:H152 G178:H186 G159:H159 G161:H161 G163:H163 G165:H165 G167:H167 G169:H170 G172:H173 G175:H176 G155:H155">
      <formula1>0</formula1>
      <formula2>999999999999999</formula2>
    </dataValidation>
    <dataValidation allowBlank="1" showInputMessage="1" showErrorMessage="1" promptTitle="Addition / Deduction" prompt="Please Choose the correct One" sqref="J16 J19 J21 J23:J24 J26 J29 J31 J33 J37 J39:J41 J44 J46:J47 J49 J51 J53 J55 J57 J59:J60 J62:J63 J66:J68 J71 J73 J75:J76 J79 J81 J83 J85 J87:J88 J90 J93:J94 J97:J99 J101 J103 J105:J108 J110:J111 J113 J116 J119 J122 J125 J127 J130 J132:J133 J136 J138:J139 J141 J143 J146 J148:J149 J151:J152 J178:J186 J159 J161 J163 J165 J167 J169:J170 J172:J173 J175:J176 J155">
      <formula1>0</formula1>
      <formula2>0</formula2>
    </dataValidation>
    <dataValidation type="list" showErrorMessage="1" sqref="I16 I19 I21 I23:I24 I26 I29 I31 I33 I37 I39:I41 I44 I46:I47 I49 I51 I53 I55 I57 I59:I60 I62:I63 I66:I68 I71 I73 I75:I76 I79 I81 I83 I85 I87:I88 I90 I93:I94 I97:I99 I101 I103 I105:I108 I110:I111 I113 I116 I119 I122 I125 I127 I130 I132:I133 I136 I138:I139 I141 I143 I146 I148:I149 I151:I152 I178:I186 I159 I161 I163 I165 I167 I169:I170 I172:I173 I175:I176 I15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1:O21 N23:O24 N26:O26 N29:O29 N31:O31 N33:O33 N37:O37 N39:O41 N44:O44 N46:O47 N49:O49 N51:O51 N53:O53 N55:O55 N57:O57 N59:O60 N62:O63 N66:O68 N71:O71 N73:O73 N75:O76 N79:O79 N81:O81 N83:O83 N85:O85 N87:O88 N90:O90 N93:O94 N97:O99 N101:O101 N103:O103 N105:O108 N110:O111 N113:O113 N116:O116 N119:O119 N122:O122 N125:O125 N127:O127 N130:O130 N132:O133 N136:O136 N138:O139 N141:O141 N143:O143 N146:O146 N148:O149 N151:O152 N178:O186 N159:O159 N161:O161 N163:O163 N165:O165 N167:O167 N169:O170 N172:O173 N175:O176 N155:O1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1 R23:R24 R26 R29 R31 R33 R37 R39:R41 R44 R46:R47 R49 R51 R53 R55 R57 R59:R60 R62:R63 R66:R68 R71 R73 R75:R76 R79 R81 R83 R85 R87:R88 R90 R93:R94 R97:R99 R101 R103 R105:R108 R110:R111 R113 R116 R119 R122 R125 R127 R130 R132:R133 R136 R138:R139 R141 R143 R146 R148:R149 R151:R152 R178:R186 R159 R161 R163 R165 R167 R169:R170 R172:R173 R175:R176 R1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1 Q23:Q24 Q26 Q29 Q31 Q33 Q37 Q39:Q41 Q44 Q46:Q47 Q49 Q51 Q53 Q55 Q57 Q59:Q60 Q62:Q63 Q66:Q68 Q71 Q73 Q75:Q76 Q79 Q81 Q83 Q85 Q87:Q88 Q90 Q93:Q94 Q97:Q99 Q101 Q103 Q105:Q108 Q110:Q111 Q113 Q116 Q119 Q122 Q125 Q127 Q130 Q132:Q133 Q136 Q138:Q139 Q141 Q143 Q146 Q148:Q149 Q151:Q152 Q178:Q186 Q159 Q161 Q163 Q165 Q167 Q169:Q170 Q172:Q173 Q175:Q176 Q15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1 M23:M24 M26 M29 M31 M33 M37 M39:M41 M44 M46:M47 M49 M51 M53 M55 M57 M59:M60 M62:M63 M66:M68 M71 M73 M75:M76 M79 M81 M83 M85 M87:M88 M90 M93:M94 M97:M99 M101 M103 M105:M108 M110:M111 M113 M116 M119 M122 M125 M127 M130 M132:M133 M136 M138:M139 M141 M143 M146 M148:M149 M151:M152 M178:M186 M159 M161 M163 M165 M167 M169:M170 M172:M173 M175:M176 M155">
      <formula1>0</formula1>
      <formula2>999999999999999</formula2>
    </dataValidation>
    <dataValidation allowBlank="1" showInputMessage="1" showErrorMessage="1" promptTitle="Itemcode/Make" prompt="Please enter text" sqref="C13:C186">
      <formula1>0</formula1>
      <formula2>0</formula2>
    </dataValidation>
    <dataValidation type="list" allowBlank="1" showInputMessage="1" showErrorMessage="1" sqref="L173 L174 L175 L176 L177 L178 L179 L180 L181 L182 L183 L18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formula1>"INR"</formula1>
    </dataValidation>
    <dataValidation type="list" allowBlank="1" showInputMessage="1" showErrorMessage="1" sqref="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86 L185">
      <formula1>"INR"</formula1>
    </dataValidation>
  </dataValidations>
  <printOptions/>
  <pageMargins left="0.45" right="0.2" top="0.25" bottom="0.25" header="0.511805555555556" footer="0.511805555555556"/>
  <pageSetup fitToHeight="0" fitToWidth="1" horizontalDpi="300" verticalDpi="300" orientation="portrait" paperSize="9" scale="5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6" t="s">
        <v>39</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2024-01-19T08:03:03Z</cp:lastPrinted>
  <dcterms:created xsi:type="dcterms:W3CDTF">2009-01-30T06:42:42Z</dcterms:created>
  <dcterms:modified xsi:type="dcterms:W3CDTF">2024-01-24T07:20:20Z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