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<sst xmlns="http://schemas.openxmlformats.org/spreadsheetml/2006/main" count="1148" uniqueCount="376">
  <si>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</si>
  <si>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</si>
  <si>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</si>
  <si>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</si>
  <si>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</si>
  <si>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</si>
  <si>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</si>
  <si>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</si>
  <si>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</si>
  <si>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</si>
  <si>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</si>
  <si>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</si>
  <si>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</si>
  <si>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</si>
  <si>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</si>
  <si>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</si>
  <si>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</si>
  <si>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</si>
  <si>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</si>
  <si>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</si>
  <si>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</si>
  <si>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</si>
  <si>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</si>
  <si>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</si>
  <si>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</si>
  <si>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</si>
  <si>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</si>
  <si>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</si>
  <si>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</si>
  <si>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</si>
  <si>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</si>
  <si>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</si>
  <si>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</si>
  <si>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</si>
  <si>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</si>
  <si>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</si>
  <si>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</si>
  <si>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</si>
  <si>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</si>
  <si>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</si>
  <si>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</si>
  <si>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</si>
  <si>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</si>
  <si>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</si>
  <si>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</si>
  <si>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</si>
  <si>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</si>
  <si>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</si>
  <si>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</si>
  <si>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</si>
  <si>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</si>
  <si>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</si>
  <si>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</si>
  <si>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</si>
  <si>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</si>
  <si>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</si>
  <si>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</si>
  <si>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</si>
  <si>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</si>
  <si>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</si>
  <si>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</si>
  <si>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</si>
  <si>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</si>
  <si>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</si>
  <si>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</si>
  <si>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</si>
  <si>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</si>
  <si>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</si>
  <si>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</si>
  <si>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</si>
  <si>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</si>
  <si>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</si>
  <si>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</si>
  <si>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</si>
  <si>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</si>
  <si>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</si>
  <si>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</si>
  <si>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</si>
  <si>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</si>
  <si>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</si>
  <si>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</si>
  <si>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</si>
  <si>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</si>
  <si>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</si>
  <si>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</si>
  <si>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</si>
  <si>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</si>
  <si>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</si>
  <si>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</si>
  <si>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</si>
  <si>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</si>
  <si>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</si>
  <si>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</si>
  <si>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</si>
  <si>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</si>
  <si>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</si>
  <si>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</si>
  <si>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</si>
  <si>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</si>
  <si>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</si>
  <si>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</si>
  <si>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</si>
  <si>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</si>
  <si>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</si>
  <si>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</si>
  <si>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</si>
  <si>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</si>
  <si>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</si>
  <si>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</si>
  <si>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</si>
  <si>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</si>
  <si>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</si>
  <si>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</si>
  <si>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</si>
  <si>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</si>
  <si>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</si>
  <si>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</si>
  <si>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</si>
  <si>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</si>
  <si>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</si>
  <si>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</si>
  <si>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</si>
  <si>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</si>
  <si>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</si>
  <si>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</si>
  <si>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</si>
  <si>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</si>
  <si>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</si>
  <si>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</si>
  <si>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</si>
  <si>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</si>
  <si>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</si>
  <si>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</si>
  <si>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</si>
  <si>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</si>
  <si>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</si>
  <si>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</si>
  <si>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</si>
  <si>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</si>
  <si>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</si>
  <si>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</si>
  <si>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</si>
  <si>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</si>
  <si>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</si>
  <si>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</si>
  <si>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</si>
  <si>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</si>
  <si>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</si>
  <si>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</si>
  <si>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</si>
  <si>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</si>
  <si>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</si>
  <si>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</si>
  <si>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</si>
  <si>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</si>
  <si>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</si>
  <si>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</si>
  <si>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</si>
  <si>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</si>
  <si>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</si>
  <si>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</si>
  <si>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</si>
  <si>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</si>
  <si>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</si>
  <si>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</si>
  <si>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</si>
  <si>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</si>
  <si>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</si>
  <si>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</si>
  <si>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</si>
  <si>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</si>
  <si>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</si>
  <si>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</si>
  <si>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</si>
  <si>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</si>
  <si>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</si>
  <si>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</si>
  <si>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</si>
  <si>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</si>
  <si>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</si>
  <si>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</si>
  <si>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</si>
  <si>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</si>
  <si>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</si>
  <si>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</si>
  <si>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</si>
  <si>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</si>
  <si>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</si>
  <si>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</si>
  <si>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</si>
  <si>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</si>
  <si>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</si>
  <si>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</si>
  <si>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</si>
  <si>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</si>
  <si>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</si>
  <si>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</si>
  <si>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</si>
  <si>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</si>
  <si>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</si>
  <si>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</si>
  <si>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</si>
  <si>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</si>
  <si>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</si>
  <si>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</si>
  <si>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</si>
  <si>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</si>
  <si>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</si>
  <si>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</si>
  <si>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</si>
  <si>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</si>
  <si>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</si>
  <si>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</si>
  <si>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</si>
  <si>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sqm</t>
  </si>
  <si>
    <t>100 mm</t>
  </si>
  <si>
    <t>Cum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</si>
  <si>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</si>
  <si>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</si>
  <si>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</si>
  <si>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</si>
  <si>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</si>
  <si>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</si>
  <si>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</si>
  <si>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</si>
  <si>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</si>
  <si>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Lintels, beams, plinth beams, girders, bressumers and cantilevers</t>
  </si>
  <si>
    <t>Thermo-Mechanically Treated bars of grade Fe-500D or more.</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</si>
  <si>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</si>
  <si>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</si>
  <si>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</si>
  <si>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</si>
  <si>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</si>
  <si>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</si>
  <si>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</si>
  <si>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WOOD AND P. V. C. WORK</t>
  </si>
  <si>
    <t>Extra for cutting rebate in flush door shutters (Total area of the shutter to be measured).</t>
  </si>
  <si>
    <t>250x16 mm</t>
  </si>
  <si>
    <t>250x10 mm</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</si>
  <si>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</si>
  <si>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</si>
  <si>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</si>
  <si>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</si>
  <si>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FLOORING</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</si>
  <si>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</si>
  <si>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</si>
  <si>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</si>
  <si>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</si>
  <si>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</si>
  <si>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</si>
  <si>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</si>
  <si>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</si>
  <si>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</si>
  <si>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SANITARY INSTALLATIONS</t>
  </si>
  <si>
    <t>Providing and fixing soil, waste and vent pipes :</t>
  </si>
  <si>
    <t>100 mm dia</t>
  </si>
  <si>
    <t>100 mm inlet and 100 mm outlet</t>
  </si>
  <si>
    <t>Sand cast iron S&amp;S as per IS: 3989</t>
  </si>
  <si>
    <t>WATER SUPPLY</t>
  </si>
  <si>
    <t>Making connection of G.I. distribution branch with G.I. main of following sizes by providing and fixing tee, including cutting and threading the pipe etc. complete :</t>
  </si>
  <si>
    <t>25 to 40 mm nominal bore</t>
  </si>
  <si>
    <t>15 mm nominal bore</t>
  </si>
  <si>
    <t>Providing and fixing gun metal gate valve with C.I. wheel of approved quality (screwed end) :</t>
  </si>
  <si>
    <t>Providing and fixing uplasticised PVC connection pipe with brass unions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</si>
  <si>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</si>
  <si>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</si>
  <si>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</si>
  <si>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cum</t>
  </si>
  <si>
    <t>metre</t>
  </si>
  <si>
    <t>each</t>
  </si>
  <si>
    <t>kg</t>
  </si>
  <si>
    <t>Supplying and filling in plinth with  sand under floors, including watering, ramming, consolidating and dressing complete.</t>
  </si>
  <si>
    <t>35 mm thick including ISI marked Stainless Steel butt hinges with necessary screws</t>
  </si>
  <si>
    <t>200x10 mm</t>
  </si>
  <si>
    <t>Providing and fixing aluminium die cast body tubular type universal hydraulic door closer (having brand logo with ISI, IS : 3564, embossed on the body, door weight upto 35 kg and door width upto 700 mm), with necessary accessories and screws etc. complete.</t>
  </si>
  <si>
    <t>ROOFING</t>
  </si>
  <si>
    <t>Finishing walls with Acrylic Smooth exterior paint of required shade :</t>
  </si>
  <si>
    <t>New work (Two or more coat applied @ 1.67 ltr/10 sqm over and including priming coat of exterior primer applied @ 2.20 kg/10 sqm)</t>
  </si>
  <si>
    <t>Providing and fixing toilet paper holder :</t>
  </si>
  <si>
    <t>C.P. brass</t>
  </si>
  <si>
    <t>Tender Inviting Authority: DOIP, IIT Kanpur</t>
  </si>
  <si>
    <t>Name of Work: Construction of unisex toilet near UAV Lab and temporary shed with associated works at Aerospace Engineering Department, IIT Kanpur</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</si>
  <si>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</si>
  <si>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</si>
  <si>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</si>
  <si>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</si>
  <si>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</si>
  <si>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</si>
  <si>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Supplying chemical emulsion in sealed containers including delivery as
specified</t>
  </si>
  <si>
    <t>Chlorpyriphos/ Lindane emulsifiable concentrate of 20%</t>
  </si>
  <si>
    <t>Diluting and injecting chemical emulsion for POST-CONSTRUCTIONAL anti-termite treatment (excluding the cost of chemical emulsion) :</t>
  </si>
  <si>
    <t>Along external wall where the apron is not provided using chemical emulsion @ 7.5 litres / sqm of the vertical surface of the substructure to a depth of 300mm including excavation channel along the wall &amp; rodding etc. complete:</t>
  </si>
  <si>
    <t>With Chlorpyriphos/ Lindane E.C. 20% with 1% concentration</t>
  </si>
  <si>
    <t>1:5:10 (1 cement : 5 fine sand derived from natural sources : 10 graded stone aggregate 40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</si>
  <si>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</si>
  <si>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</si>
  <si>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</si>
  <si>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</si>
  <si>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</si>
  <si>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Suspended floors, roofs, landings, balconies and access platform</t>
  </si>
  <si>
    <t>Edges of slabs and breaks in floors and walls</t>
  </si>
  <si>
    <t>Under 20 cm wide</t>
  </si>
  <si>
    <t>Weather shade, Chajjas, corbels etc., including edges</t>
  </si>
  <si>
    <t>Sub-Total</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</si>
  <si>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</si>
  <si>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</si>
  <si>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</si>
  <si>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 (weight not less than 10kg/sqm).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</si>
  <si>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</si>
  <si>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</si>
  <si>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</si>
  <si>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handles conforming to IS:4992 with necessary screws etc. complete :</t>
  </si>
  <si>
    <t>300x16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</si>
  <si>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</si>
  <si>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</si>
  <si>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</si>
  <si>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</si>
  <si>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</si>
  <si>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</si>
  <si>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</si>
  <si>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</si>
  <si>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</si>
  <si>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</si>
  <si>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</si>
  <si>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</si>
  <si>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</si>
  <si>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</si>
  <si>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</si>
  <si>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</si>
  <si>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</si>
  <si>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</si>
  <si>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</si>
  <si>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</si>
  <si>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</si>
  <si>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Painting with synthetic enamel paint of approved brand and manufacture to give an even shade :</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</si>
  <si>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</si>
  <si>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</si>
  <si>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</si>
  <si>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</si>
  <si>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</si>
  <si>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Wash basin size 630x450 mm with a pair of 15 mm C.P. brass pillar taps</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</si>
  <si>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</si>
  <si>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</si>
  <si>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Flexible pipe</t>
  </si>
  <si>
    <t>32 mm dia</t>
  </si>
  <si>
    <t>Providing and fixing mirror of superior glass (of approved quality) and of required shape and size with plastic moulded frame of approved make and shade with 6 mm thick hard board backing :</t>
  </si>
  <si>
    <t>Rectangular shape 453x357 mm</t>
  </si>
  <si>
    <t>Sand cast iron S&amp;S pipe as per IS: 1729</t>
  </si>
  <si>
    <t>Providing and fixing plain bend of required degree</t>
  </si>
  <si>
    <t>Sand cast iron S&amp;S as per IS - 1729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</si>
  <si>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</si>
  <si>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</si>
  <si>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Providing &amp; fixing white vitreous china water less urinal of size 600 x 330 x 315 mm having antibacterial /germs free ceramic surface, fixed with cartridge having debris catcher and hygiene seal.</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</si>
  <si>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</si>
  <si>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</si>
  <si>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</si>
  <si>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20 mm nominal bore</t>
  </si>
  <si>
    <t>30 cm length</t>
  </si>
  <si>
    <t>Providing and fixing G.I. Union in G.I. pipe including cutting and threading the pipe and making long screws etc. complete (New work) :</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</si>
  <si>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</si>
  <si>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</si>
  <si>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</si>
  <si>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</si>
  <si>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</si>
  <si>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</si>
  <si>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</si>
  <si>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</si>
  <si>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</si>
  <si>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</si>
  <si>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MINOR CIVIL MAINTENANCE WORK</t>
  </si>
  <si>
    <t>Providing and laying  in position cement concrete of specified grade excluding the cost of centering and shuttering-All work upto plinth level: 1:5:10 (1 cement:5 coarse sand (zone III) derived from natural sources :10graded brick aggregate 40 mm nominal size derived from natural sources)</t>
  </si>
  <si>
    <t>litre</t>
  </si>
  <si>
    <t xml:space="preserve">cum </t>
  </si>
  <si>
    <t>per 50kg
cement</t>
  </si>
  <si>
    <t xml:space="preserve">each </t>
  </si>
  <si>
    <t>NIT No:  Civil/01/03/2024-2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</si>
</sst>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13" xfId="59" applyNumberFormat="1" applyFont="1" applyFill="1" applyBorder="1" applyAlignment="1">
      <alignment horizontal="center"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5"/>
  <sheetViews>
    <sheetView showGridLines="0" zoomScale="75" zoomScaleNormal="75" zoomScalePageLayoutView="0" workbookViewId="0" topLeftCell="A1">
      <selection activeCell="B15" sqref="B15"/>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280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281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375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72</v>
      </c>
      <c r="C13" s="29"/>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IA13" s="17">
        <v>1</v>
      </c>
      <c r="IB13" s="17" t="s">
        <v>72</v>
      </c>
      <c r="IE13" s="18"/>
      <c r="IF13" s="18"/>
      <c r="IG13" s="18"/>
      <c r="IH13" s="18"/>
      <c r="II13" s="18"/>
    </row>
    <row r="14" spans="1:243" s="21" customFormat="1" ht="15.75">
      <c r="A14" s="37">
        <v>1.01</v>
      </c>
      <c r="B14" s="38" t="s">
        <v>217</v>
      </c>
      <c r="C14" s="33" t="s">
        <v>53</v>
      </c>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IA14" s="21">
        <v>1.01</v>
      </c>
      <c r="IB14" s="21" t="s">
        <v>217</v>
      </c>
      <c r="IC14" s="21" t="s">
        <v>53</v>
      </c>
      <c r="IE14" s="22"/>
      <c r="IF14" s="22" t="s">
        <v>34</v>
      </c>
      <c r="IG14" s="22" t="s">
        <v>35</v>
      </c>
      <c r="IH14" s="22">
        <v>10</v>
      </c>
      <c r="II14" s="22" t="s">
        <v>36</v>
      </c>
    </row>
    <row r="15" spans="1:243" s="21" customFormat="1" ht="94.5">
      <c r="A15" s="36">
        <v>1.02</v>
      </c>
      <c r="B15" s="38" t="s">
        <v>282</v>
      </c>
      <c r="C15" s="33" t="s">
        <v>54</v>
      </c>
      <c r="D15" s="7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IA15" s="21">
        <v>1.02</v>
      </c>
      <c r="IB15" s="21" t="s">
        <v>282</v>
      </c>
      <c r="IC15" s="21" t="s">
        <v>54</v>
      </c>
      <c r="IE15" s="22"/>
      <c r="IF15" s="22" t="s">
        <v>40</v>
      </c>
      <c r="IG15" s="22" t="s">
        <v>35</v>
      </c>
      <c r="IH15" s="22">
        <v>123.223</v>
      </c>
      <c r="II15" s="22" t="s">
        <v>37</v>
      </c>
    </row>
    <row r="16" spans="1:243" s="21" customFormat="1" ht="31.5">
      <c r="A16" s="37">
        <v>1.03</v>
      </c>
      <c r="B16" s="38" t="s">
        <v>218</v>
      </c>
      <c r="C16" s="39" t="s">
        <v>55</v>
      </c>
      <c r="D16" s="39">
        <v>14</v>
      </c>
      <c r="E16" s="40" t="s">
        <v>214</v>
      </c>
      <c r="F16" s="41">
        <v>93.82</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1313</v>
      </c>
      <c r="BB16" s="48">
        <f>BA16+SUM(N16:AZ16)</f>
        <v>1313</v>
      </c>
      <c r="BC16" s="49" t="str">
        <f>SpellNumber(L16,BB16)</f>
        <v>INR  One Thousand Three Hundred &amp; Thirteen  Only</v>
      </c>
      <c r="IA16" s="21">
        <v>1.03</v>
      </c>
      <c r="IB16" s="21" t="s">
        <v>218</v>
      </c>
      <c r="IC16" s="21" t="s">
        <v>55</v>
      </c>
      <c r="ID16" s="21">
        <v>14</v>
      </c>
      <c r="IE16" s="22" t="s">
        <v>214</v>
      </c>
      <c r="IF16" s="22" t="s">
        <v>41</v>
      </c>
      <c r="IG16" s="22" t="s">
        <v>42</v>
      </c>
      <c r="IH16" s="22">
        <v>213</v>
      </c>
      <c r="II16" s="22" t="s">
        <v>37</v>
      </c>
    </row>
    <row r="17" spans="1:243" s="21" customFormat="1" ht="126">
      <c r="A17" s="36">
        <v>1.04</v>
      </c>
      <c r="B17" s="38" t="s">
        <v>283</v>
      </c>
      <c r="C17" s="39" t="s">
        <v>61</v>
      </c>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A17" s="21">
        <v>1.04</v>
      </c>
      <c r="IB17" s="21" t="s">
        <v>283</v>
      </c>
      <c r="IC17" s="21" t="s">
        <v>61</v>
      </c>
      <c r="IE17" s="22"/>
      <c r="IF17" s="22"/>
      <c r="IG17" s="22"/>
      <c r="IH17" s="22"/>
      <c r="II17" s="22"/>
    </row>
    <row r="18" spans="1:243" s="21" customFormat="1" ht="31.5">
      <c r="A18" s="37">
        <v>1.05</v>
      </c>
      <c r="B18" s="38" t="s">
        <v>284</v>
      </c>
      <c r="C18" s="39" t="s">
        <v>56</v>
      </c>
      <c r="D18" s="39">
        <v>15.5</v>
      </c>
      <c r="E18" s="40" t="s">
        <v>267</v>
      </c>
      <c r="F18" s="41">
        <v>251.51</v>
      </c>
      <c r="G18" s="42"/>
      <c r="H18" s="42"/>
      <c r="I18" s="43" t="s">
        <v>38</v>
      </c>
      <c r="J18" s="44">
        <f aca="true" t="shared" si="0" ref="J18:J80">IF(I18="Less(-)",-1,1)</f>
        <v>1</v>
      </c>
      <c r="K18" s="42" t="s">
        <v>39</v>
      </c>
      <c r="L18" s="42" t="s">
        <v>4</v>
      </c>
      <c r="M18" s="45"/>
      <c r="N18" s="42"/>
      <c r="O18" s="42"/>
      <c r="P18" s="46"/>
      <c r="Q18" s="42"/>
      <c r="R18" s="42"/>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aca="true" t="shared" si="1" ref="BA18:BA80">ROUND(total_amount_ba($B$2,$D$2,D18,F18,J18,K18,M18),0)</f>
        <v>3898</v>
      </c>
      <c r="BB18" s="48">
        <f aca="true" t="shared" si="2" ref="BB18:BB80">BA18+SUM(N18:AZ18)</f>
        <v>3898</v>
      </c>
      <c r="BC18" s="49" t="str">
        <f aca="true" t="shared" si="3" ref="BC18:BC80">SpellNumber(L18,BB18)</f>
        <v>INR  Three Thousand Eight Hundred &amp; Ninety Eight  Only</v>
      </c>
      <c r="IA18" s="21">
        <v>1.05</v>
      </c>
      <c r="IB18" s="21" t="s">
        <v>284</v>
      </c>
      <c r="IC18" s="21" t="s">
        <v>56</v>
      </c>
      <c r="ID18" s="21">
        <v>15.5</v>
      </c>
      <c r="IE18" s="22" t="s">
        <v>267</v>
      </c>
      <c r="IF18" s="22"/>
      <c r="IG18" s="22"/>
      <c r="IH18" s="22"/>
      <c r="II18" s="22"/>
    </row>
    <row r="19" spans="1:243" s="21" customFormat="1" ht="67.5" customHeight="1">
      <c r="A19" s="37">
        <v>1.06</v>
      </c>
      <c r="B19" s="38" t="s">
        <v>219</v>
      </c>
      <c r="C19" s="39" t="s">
        <v>62</v>
      </c>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IA19" s="21">
        <v>1.06</v>
      </c>
      <c r="IB19" s="28" t="s">
        <v>219</v>
      </c>
      <c r="IC19" s="21" t="s">
        <v>62</v>
      </c>
      <c r="IE19" s="22"/>
      <c r="IF19" s="22"/>
      <c r="IG19" s="22"/>
      <c r="IH19" s="22"/>
      <c r="II19" s="22"/>
    </row>
    <row r="20" spans="1:243" s="21" customFormat="1" ht="15.75">
      <c r="A20" s="36">
        <v>1.07</v>
      </c>
      <c r="B20" s="38" t="s">
        <v>218</v>
      </c>
      <c r="C20" s="39" t="s">
        <v>63</v>
      </c>
      <c r="D20" s="7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IA20" s="21">
        <v>1.07</v>
      </c>
      <c r="IB20" s="21" t="s">
        <v>218</v>
      </c>
      <c r="IC20" s="21" t="s">
        <v>63</v>
      </c>
      <c r="IE20" s="22"/>
      <c r="IF20" s="22" t="s">
        <v>34</v>
      </c>
      <c r="IG20" s="22" t="s">
        <v>43</v>
      </c>
      <c r="IH20" s="22">
        <v>10</v>
      </c>
      <c r="II20" s="22" t="s">
        <v>37</v>
      </c>
    </row>
    <row r="21" spans="1:243" s="21" customFormat="1" ht="31.5">
      <c r="A21" s="37">
        <v>1.08</v>
      </c>
      <c r="B21" s="38" t="s">
        <v>285</v>
      </c>
      <c r="C21" s="39" t="s">
        <v>57</v>
      </c>
      <c r="D21" s="39">
        <v>20</v>
      </c>
      <c r="E21" s="40" t="s">
        <v>268</v>
      </c>
      <c r="F21" s="41">
        <v>365.94</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7319</v>
      </c>
      <c r="BB21" s="48">
        <f t="shared" si="2"/>
        <v>7319</v>
      </c>
      <c r="BC21" s="49" t="str">
        <f t="shared" si="3"/>
        <v>INR  Seven Thousand Three Hundred &amp; Nineteen  Only</v>
      </c>
      <c r="IA21" s="21">
        <v>1.08</v>
      </c>
      <c r="IB21" s="21" t="s">
        <v>285</v>
      </c>
      <c r="IC21" s="21" t="s">
        <v>57</v>
      </c>
      <c r="ID21" s="21">
        <v>20</v>
      </c>
      <c r="IE21" s="22" t="s">
        <v>268</v>
      </c>
      <c r="IF21" s="22"/>
      <c r="IG21" s="22"/>
      <c r="IH21" s="22"/>
      <c r="II21" s="22"/>
    </row>
    <row r="22" spans="1:243" s="21" customFormat="1" ht="94.5">
      <c r="A22" s="36">
        <v>1.09</v>
      </c>
      <c r="B22" s="38" t="s">
        <v>286</v>
      </c>
      <c r="C22" s="39" t="s">
        <v>64</v>
      </c>
      <c r="D22" s="39">
        <v>13</v>
      </c>
      <c r="E22" s="40" t="s">
        <v>267</v>
      </c>
      <c r="F22" s="41">
        <v>222.67</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2895</v>
      </c>
      <c r="BB22" s="48">
        <f t="shared" si="2"/>
        <v>2895</v>
      </c>
      <c r="BC22" s="49" t="str">
        <f t="shared" si="3"/>
        <v>INR  Two Thousand Eight Hundred &amp; Ninety Five  Only</v>
      </c>
      <c r="IA22" s="21">
        <v>1.09</v>
      </c>
      <c r="IB22" s="21" t="s">
        <v>286</v>
      </c>
      <c r="IC22" s="21" t="s">
        <v>64</v>
      </c>
      <c r="ID22" s="21">
        <v>13</v>
      </c>
      <c r="IE22" s="22" t="s">
        <v>267</v>
      </c>
      <c r="IF22" s="22" t="s">
        <v>40</v>
      </c>
      <c r="IG22" s="22" t="s">
        <v>35</v>
      </c>
      <c r="IH22" s="22">
        <v>123.223</v>
      </c>
      <c r="II22" s="22" t="s">
        <v>37</v>
      </c>
    </row>
    <row r="23" spans="1:243" s="21" customFormat="1" ht="47.25">
      <c r="A23" s="37">
        <v>1.1</v>
      </c>
      <c r="B23" s="38" t="s">
        <v>271</v>
      </c>
      <c r="C23" s="39" t="s">
        <v>58</v>
      </c>
      <c r="D23" s="39">
        <v>2.5</v>
      </c>
      <c r="E23" s="40" t="s">
        <v>267</v>
      </c>
      <c r="F23" s="41">
        <v>1894.96</v>
      </c>
      <c r="G23" s="42"/>
      <c r="H23" s="42"/>
      <c r="I23" s="43" t="s">
        <v>38</v>
      </c>
      <c r="J23" s="44">
        <f t="shared" si="0"/>
        <v>1</v>
      </c>
      <c r="K23" s="42" t="s">
        <v>39</v>
      </c>
      <c r="L23" s="42" t="s">
        <v>4</v>
      </c>
      <c r="M23" s="45"/>
      <c r="N23" s="42"/>
      <c r="O23" s="42"/>
      <c r="P23" s="46"/>
      <c r="Q23" s="42"/>
      <c r="R23" s="42"/>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4737</v>
      </c>
      <c r="BB23" s="48">
        <f t="shared" si="2"/>
        <v>4737</v>
      </c>
      <c r="BC23" s="49" t="str">
        <f t="shared" si="3"/>
        <v>INR  Four Thousand Seven Hundred &amp; Thirty Seven  Only</v>
      </c>
      <c r="IA23" s="21">
        <v>1.1</v>
      </c>
      <c r="IB23" s="21" t="s">
        <v>271</v>
      </c>
      <c r="IC23" s="21" t="s">
        <v>58</v>
      </c>
      <c r="ID23" s="21">
        <v>2.5</v>
      </c>
      <c r="IE23" s="22" t="s">
        <v>267</v>
      </c>
      <c r="IF23" s="22" t="s">
        <v>44</v>
      </c>
      <c r="IG23" s="22" t="s">
        <v>45</v>
      </c>
      <c r="IH23" s="22">
        <v>10</v>
      </c>
      <c r="II23" s="22" t="s">
        <v>37</v>
      </c>
    </row>
    <row r="24" spans="1:243" s="21" customFormat="1" ht="63">
      <c r="A24" s="37">
        <v>1.11</v>
      </c>
      <c r="B24" s="38" t="s">
        <v>287</v>
      </c>
      <c r="C24" s="39" t="s">
        <v>65</v>
      </c>
      <c r="D24" s="7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IA24" s="21">
        <v>1.11</v>
      </c>
      <c r="IB24" s="21" t="s">
        <v>287</v>
      </c>
      <c r="IC24" s="21" t="s">
        <v>65</v>
      </c>
      <c r="IE24" s="22"/>
      <c r="IF24" s="22" t="s">
        <v>41</v>
      </c>
      <c r="IG24" s="22" t="s">
        <v>42</v>
      </c>
      <c r="IH24" s="22">
        <v>213</v>
      </c>
      <c r="II24" s="22" t="s">
        <v>37</v>
      </c>
    </row>
    <row r="25" spans="1:243" s="21" customFormat="1" ht="31.5">
      <c r="A25" s="36">
        <v>1.12</v>
      </c>
      <c r="B25" s="38" t="s">
        <v>218</v>
      </c>
      <c r="C25" s="39" t="s">
        <v>66</v>
      </c>
      <c r="D25" s="39">
        <v>9</v>
      </c>
      <c r="E25" s="40" t="s">
        <v>214</v>
      </c>
      <c r="F25" s="41">
        <v>24.68</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222</v>
      </c>
      <c r="BB25" s="48">
        <f t="shared" si="2"/>
        <v>222</v>
      </c>
      <c r="BC25" s="49" t="str">
        <f t="shared" si="3"/>
        <v>INR  Two Hundred &amp; Twenty Two  Only</v>
      </c>
      <c r="IA25" s="21">
        <v>1.12</v>
      </c>
      <c r="IB25" s="21" t="s">
        <v>218</v>
      </c>
      <c r="IC25" s="21" t="s">
        <v>66</v>
      </c>
      <c r="ID25" s="21">
        <v>9</v>
      </c>
      <c r="IE25" s="22" t="s">
        <v>214</v>
      </c>
      <c r="IF25" s="22"/>
      <c r="IG25" s="22"/>
      <c r="IH25" s="22"/>
      <c r="II25" s="22"/>
    </row>
    <row r="26" spans="1:243" s="21" customFormat="1" ht="228">
      <c r="A26" s="37">
        <v>1.13</v>
      </c>
      <c r="B26" s="38" t="s">
        <v>288</v>
      </c>
      <c r="C26" s="39" t="s">
        <v>67</v>
      </c>
      <c r="D26" s="7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8"/>
      <c r="IA26" s="21">
        <v>1.13</v>
      </c>
      <c r="IB26" s="28" t="s">
        <v>288</v>
      </c>
      <c r="IC26" s="21" t="s">
        <v>67</v>
      </c>
      <c r="IE26" s="22"/>
      <c r="IF26" s="22"/>
      <c r="IG26" s="22"/>
      <c r="IH26" s="22"/>
      <c r="II26" s="22"/>
    </row>
    <row r="27" spans="1:243" s="21" customFormat="1" ht="31.5">
      <c r="A27" s="36">
        <v>1.14</v>
      </c>
      <c r="B27" s="38" t="s">
        <v>289</v>
      </c>
      <c r="C27" s="39" t="s">
        <v>68</v>
      </c>
      <c r="D27" s="39">
        <v>11</v>
      </c>
      <c r="E27" s="40" t="s">
        <v>371</v>
      </c>
      <c r="F27" s="41">
        <v>176.15</v>
      </c>
      <c r="G27" s="42"/>
      <c r="H27" s="42"/>
      <c r="I27" s="43" t="s">
        <v>38</v>
      </c>
      <c r="J27" s="44">
        <f t="shared" si="0"/>
        <v>1</v>
      </c>
      <c r="K27" s="42" t="s">
        <v>39</v>
      </c>
      <c r="L27" s="42" t="s">
        <v>4</v>
      </c>
      <c r="M27" s="45"/>
      <c r="N27" s="42"/>
      <c r="O27" s="42"/>
      <c r="P27" s="46"/>
      <c r="Q27" s="42"/>
      <c r="R27" s="42"/>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1"/>
        <v>1938</v>
      </c>
      <c r="BB27" s="48">
        <f t="shared" si="2"/>
        <v>1938</v>
      </c>
      <c r="BC27" s="49" t="str">
        <f t="shared" si="3"/>
        <v>INR  One Thousand Nine Hundred &amp; Thirty Eight  Only</v>
      </c>
      <c r="IA27" s="21">
        <v>1.14</v>
      </c>
      <c r="IB27" s="21" t="s">
        <v>289</v>
      </c>
      <c r="IC27" s="21" t="s">
        <v>68</v>
      </c>
      <c r="ID27" s="21">
        <v>11</v>
      </c>
      <c r="IE27" s="22" t="s">
        <v>371</v>
      </c>
      <c r="IF27" s="22"/>
      <c r="IG27" s="22"/>
      <c r="IH27" s="22"/>
      <c r="II27" s="22"/>
    </row>
    <row r="28" spans="1:243" s="21" customFormat="1" ht="47.25">
      <c r="A28" s="37">
        <v>1.15</v>
      </c>
      <c r="B28" s="38" t="s">
        <v>290</v>
      </c>
      <c r="C28" s="39" t="s">
        <v>69</v>
      </c>
      <c r="D28" s="7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IA28" s="21">
        <v>1.15</v>
      </c>
      <c r="IB28" s="21" t="s">
        <v>290</v>
      </c>
      <c r="IC28" s="21" t="s">
        <v>69</v>
      </c>
      <c r="IE28" s="22"/>
      <c r="IF28" s="22"/>
      <c r="IG28" s="22"/>
      <c r="IH28" s="22"/>
      <c r="II28" s="22"/>
    </row>
    <row r="29" spans="1:243" s="21" customFormat="1" ht="78.75">
      <c r="A29" s="37">
        <v>1.16</v>
      </c>
      <c r="B29" s="38" t="s">
        <v>291</v>
      </c>
      <c r="C29" s="39" t="s">
        <v>70</v>
      </c>
      <c r="D29" s="7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IA29" s="21">
        <v>1.16</v>
      </c>
      <c r="IB29" s="21" t="s">
        <v>291</v>
      </c>
      <c r="IC29" s="21" t="s">
        <v>70</v>
      </c>
      <c r="IE29" s="22"/>
      <c r="IF29" s="22"/>
      <c r="IG29" s="22"/>
      <c r="IH29" s="22"/>
      <c r="II29" s="22"/>
    </row>
    <row r="30" spans="1:243" s="21" customFormat="1" ht="47.25">
      <c r="A30" s="36">
        <v>1.17</v>
      </c>
      <c r="B30" s="38" t="s">
        <v>292</v>
      </c>
      <c r="C30" s="39" t="s">
        <v>71</v>
      </c>
      <c r="D30" s="39">
        <v>52</v>
      </c>
      <c r="E30" s="40" t="s">
        <v>268</v>
      </c>
      <c r="F30" s="41">
        <v>28.32</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1473</v>
      </c>
      <c r="BB30" s="48">
        <f t="shared" si="2"/>
        <v>1473</v>
      </c>
      <c r="BC30" s="49" t="str">
        <f t="shared" si="3"/>
        <v>INR  One Thousand Four Hundred &amp; Seventy Three  Only</v>
      </c>
      <c r="IA30" s="21">
        <v>1.17</v>
      </c>
      <c r="IB30" s="21" t="s">
        <v>292</v>
      </c>
      <c r="IC30" s="21" t="s">
        <v>71</v>
      </c>
      <c r="ID30" s="21">
        <v>52</v>
      </c>
      <c r="IE30" s="22" t="s">
        <v>268</v>
      </c>
      <c r="IF30" s="22"/>
      <c r="IG30" s="22"/>
      <c r="IH30" s="22"/>
      <c r="II30" s="22"/>
    </row>
    <row r="31" spans="1:243" s="21" customFormat="1" ht="15.75">
      <c r="A31" s="37">
        <v>1.18</v>
      </c>
      <c r="B31" s="38" t="s">
        <v>220</v>
      </c>
      <c r="C31" s="39" t="s">
        <v>59</v>
      </c>
      <c r="D31" s="7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8"/>
      <c r="IA31" s="21">
        <v>1.18</v>
      </c>
      <c r="IB31" s="21" t="s">
        <v>220</v>
      </c>
      <c r="IC31" s="21" t="s">
        <v>59</v>
      </c>
      <c r="IE31" s="22"/>
      <c r="IF31" s="22"/>
      <c r="IG31" s="22"/>
      <c r="IH31" s="22"/>
      <c r="II31" s="22"/>
    </row>
    <row r="32" spans="1:243" s="21" customFormat="1" ht="63">
      <c r="A32" s="36">
        <v>1.19</v>
      </c>
      <c r="B32" s="38" t="s">
        <v>221</v>
      </c>
      <c r="C32" s="39" t="s">
        <v>73</v>
      </c>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8"/>
      <c r="IA32" s="21">
        <v>1.19</v>
      </c>
      <c r="IB32" s="21" t="s">
        <v>221</v>
      </c>
      <c r="IC32" s="21" t="s">
        <v>73</v>
      </c>
      <c r="IE32" s="22"/>
      <c r="IF32" s="22"/>
      <c r="IG32" s="22"/>
      <c r="IH32" s="22"/>
      <c r="II32" s="22"/>
    </row>
    <row r="33" spans="1:243" s="21" customFormat="1" ht="63">
      <c r="A33" s="37">
        <v>1.2</v>
      </c>
      <c r="B33" s="38" t="s">
        <v>222</v>
      </c>
      <c r="C33" s="39" t="s">
        <v>74</v>
      </c>
      <c r="D33" s="39">
        <v>3.3</v>
      </c>
      <c r="E33" s="40" t="s">
        <v>267</v>
      </c>
      <c r="F33" s="41">
        <v>6457.83</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21311</v>
      </c>
      <c r="BB33" s="48">
        <f t="shared" si="2"/>
        <v>21311</v>
      </c>
      <c r="BC33" s="49" t="str">
        <f t="shared" si="3"/>
        <v>INR  Twenty One Thousand Three Hundred &amp; Eleven  Only</v>
      </c>
      <c r="IA33" s="21">
        <v>1.2</v>
      </c>
      <c r="IB33" s="21" t="s">
        <v>222</v>
      </c>
      <c r="IC33" s="21" t="s">
        <v>74</v>
      </c>
      <c r="ID33" s="21">
        <v>3.3</v>
      </c>
      <c r="IE33" s="22" t="s">
        <v>267</v>
      </c>
      <c r="IF33" s="22"/>
      <c r="IG33" s="22"/>
      <c r="IH33" s="22"/>
      <c r="II33" s="22"/>
    </row>
    <row r="34" spans="1:243" s="21" customFormat="1" ht="47.25">
      <c r="A34" s="37">
        <v>1.21</v>
      </c>
      <c r="B34" s="38" t="s">
        <v>293</v>
      </c>
      <c r="C34" s="39" t="s">
        <v>75</v>
      </c>
      <c r="D34" s="39">
        <v>4</v>
      </c>
      <c r="E34" s="40" t="s">
        <v>372</v>
      </c>
      <c r="F34" s="41">
        <v>4963.13</v>
      </c>
      <c r="G34" s="42"/>
      <c r="H34" s="42"/>
      <c r="I34" s="43" t="s">
        <v>38</v>
      </c>
      <c r="J34" s="44">
        <f t="shared" si="0"/>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1"/>
        <v>19853</v>
      </c>
      <c r="BB34" s="48">
        <f t="shared" si="2"/>
        <v>19853</v>
      </c>
      <c r="BC34" s="49" t="str">
        <f t="shared" si="3"/>
        <v>INR  Nineteen Thousand Eight Hundred &amp; Fifty Three  Only</v>
      </c>
      <c r="IA34" s="21">
        <v>1.21</v>
      </c>
      <c r="IB34" s="21" t="s">
        <v>293</v>
      </c>
      <c r="IC34" s="21" t="s">
        <v>75</v>
      </c>
      <c r="ID34" s="21">
        <v>4</v>
      </c>
      <c r="IE34" s="22" t="s">
        <v>372</v>
      </c>
      <c r="IF34" s="22"/>
      <c r="IG34" s="22"/>
      <c r="IH34" s="22"/>
      <c r="II34" s="22"/>
    </row>
    <row r="35" spans="1:243" s="21" customFormat="1" ht="78.75">
      <c r="A35" s="36">
        <v>1.22</v>
      </c>
      <c r="B35" s="38" t="s">
        <v>294</v>
      </c>
      <c r="C35" s="39" t="s">
        <v>76</v>
      </c>
      <c r="D35" s="39">
        <v>6.5</v>
      </c>
      <c r="E35" s="40" t="s">
        <v>214</v>
      </c>
      <c r="F35" s="41">
        <v>325.16</v>
      </c>
      <c r="G35" s="42"/>
      <c r="H35" s="42"/>
      <c r="I35" s="43" t="s">
        <v>38</v>
      </c>
      <c r="J35" s="44">
        <f t="shared" si="0"/>
        <v>1</v>
      </c>
      <c r="K35" s="42" t="s">
        <v>39</v>
      </c>
      <c r="L35" s="42" t="s">
        <v>4</v>
      </c>
      <c r="M35" s="45"/>
      <c r="N35" s="42"/>
      <c r="O35" s="42"/>
      <c r="P35" s="46"/>
      <c r="Q35" s="42"/>
      <c r="R35" s="42"/>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1"/>
        <v>2114</v>
      </c>
      <c r="BB35" s="48">
        <f t="shared" si="2"/>
        <v>2114</v>
      </c>
      <c r="BC35" s="49" t="str">
        <f t="shared" si="3"/>
        <v>INR  Two Thousand One Hundred &amp; Fourteen  Only</v>
      </c>
      <c r="IA35" s="21">
        <v>1.22</v>
      </c>
      <c r="IB35" s="21" t="s">
        <v>294</v>
      </c>
      <c r="IC35" s="21" t="s">
        <v>76</v>
      </c>
      <c r="ID35" s="21">
        <v>6.5</v>
      </c>
      <c r="IE35" s="22" t="s">
        <v>214</v>
      </c>
      <c r="IF35" s="22"/>
      <c r="IG35" s="22"/>
      <c r="IH35" s="22"/>
      <c r="II35" s="22"/>
    </row>
    <row r="36" spans="1:243" s="21" customFormat="1" ht="63">
      <c r="A36" s="37">
        <v>1.23</v>
      </c>
      <c r="B36" s="38" t="s">
        <v>295</v>
      </c>
      <c r="C36" s="39" t="s">
        <v>77</v>
      </c>
      <c r="D36" s="39">
        <v>1</v>
      </c>
      <c r="E36" s="40" t="s">
        <v>373</v>
      </c>
      <c r="F36" s="41">
        <v>50.11</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50</v>
      </c>
      <c r="BB36" s="48">
        <f t="shared" si="2"/>
        <v>50</v>
      </c>
      <c r="BC36" s="49" t="str">
        <f t="shared" si="3"/>
        <v>INR  Fifty Only</v>
      </c>
      <c r="IA36" s="21">
        <v>1.23</v>
      </c>
      <c r="IB36" s="21" t="s">
        <v>295</v>
      </c>
      <c r="IC36" s="21" t="s">
        <v>77</v>
      </c>
      <c r="ID36" s="21">
        <v>1</v>
      </c>
      <c r="IE36" s="34" t="s">
        <v>373</v>
      </c>
      <c r="IF36" s="22"/>
      <c r="IG36" s="22"/>
      <c r="IH36" s="22"/>
      <c r="II36" s="22"/>
    </row>
    <row r="37" spans="1:243" s="21" customFormat="1" ht="94.5">
      <c r="A37" s="36">
        <v>1.24</v>
      </c>
      <c r="B37" s="38" t="s">
        <v>296</v>
      </c>
      <c r="C37" s="39" t="s">
        <v>78</v>
      </c>
      <c r="D37" s="39">
        <v>6.5</v>
      </c>
      <c r="E37" s="40" t="s">
        <v>214</v>
      </c>
      <c r="F37" s="41">
        <v>99.82</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649</v>
      </c>
      <c r="BB37" s="48">
        <f t="shared" si="2"/>
        <v>649</v>
      </c>
      <c r="BC37" s="49" t="str">
        <f t="shared" si="3"/>
        <v>INR  Six Hundred &amp; Forty Nine  Only</v>
      </c>
      <c r="IA37" s="21">
        <v>1.24</v>
      </c>
      <c r="IB37" s="21" t="s">
        <v>296</v>
      </c>
      <c r="IC37" s="21" t="s">
        <v>78</v>
      </c>
      <c r="ID37" s="21">
        <v>6.5</v>
      </c>
      <c r="IE37" s="22" t="s">
        <v>214</v>
      </c>
      <c r="IF37" s="22"/>
      <c r="IG37" s="22"/>
      <c r="IH37" s="22"/>
      <c r="II37" s="22"/>
    </row>
    <row r="38" spans="1:243" s="21" customFormat="1" ht="15.75">
      <c r="A38" s="37">
        <v>1.25</v>
      </c>
      <c r="B38" s="38" t="s">
        <v>223</v>
      </c>
      <c r="C38" s="39" t="s">
        <v>79</v>
      </c>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IA38" s="21">
        <v>1.25</v>
      </c>
      <c r="IB38" s="21" t="s">
        <v>223</v>
      </c>
      <c r="IC38" s="21" t="s">
        <v>79</v>
      </c>
      <c r="IE38" s="22"/>
      <c r="IF38" s="22"/>
      <c r="IG38" s="22"/>
      <c r="IH38" s="22"/>
      <c r="II38" s="22"/>
    </row>
    <row r="39" spans="1:243" s="21" customFormat="1" ht="63">
      <c r="A39" s="37">
        <v>1.26</v>
      </c>
      <c r="B39" s="38" t="s">
        <v>297</v>
      </c>
      <c r="C39" s="39" t="s">
        <v>80</v>
      </c>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IA39" s="21">
        <v>1.26</v>
      </c>
      <c r="IB39" s="21" t="s">
        <v>297</v>
      </c>
      <c r="IC39" s="21" t="s">
        <v>80</v>
      </c>
      <c r="IE39" s="22"/>
      <c r="IF39" s="22"/>
      <c r="IG39" s="22"/>
      <c r="IH39" s="22"/>
      <c r="II39" s="22"/>
    </row>
    <row r="40" spans="1:243" s="21" customFormat="1" ht="63">
      <c r="A40" s="36">
        <v>1.27</v>
      </c>
      <c r="B40" s="38" t="s">
        <v>298</v>
      </c>
      <c r="C40" s="39" t="s">
        <v>81</v>
      </c>
      <c r="D40" s="39">
        <v>1.5</v>
      </c>
      <c r="E40" s="40" t="s">
        <v>372</v>
      </c>
      <c r="F40" s="41">
        <v>7333.8</v>
      </c>
      <c r="G40" s="42"/>
      <c r="H40" s="42"/>
      <c r="I40" s="43" t="s">
        <v>38</v>
      </c>
      <c r="J40" s="44">
        <f t="shared" si="0"/>
        <v>1</v>
      </c>
      <c r="K40" s="42" t="s">
        <v>39</v>
      </c>
      <c r="L40" s="42" t="s">
        <v>4</v>
      </c>
      <c r="M40" s="45"/>
      <c r="N40" s="42"/>
      <c r="O40" s="42"/>
      <c r="P40" s="46"/>
      <c r="Q40" s="42"/>
      <c r="R40" s="42"/>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1"/>
        <v>11001</v>
      </c>
      <c r="BB40" s="48">
        <f t="shared" si="2"/>
        <v>11001</v>
      </c>
      <c r="BC40" s="49" t="str">
        <f t="shared" si="3"/>
        <v>INR  Eleven Thousand  &amp;One  Only</v>
      </c>
      <c r="IA40" s="21">
        <v>1.27</v>
      </c>
      <c r="IB40" s="21" t="s">
        <v>298</v>
      </c>
      <c r="IC40" s="21" t="s">
        <v>81</v>
      </c>
      <c r="ID40" s="21">
        <v>1.5</v>
      </c>
      <c r="IE40" s="22" t="s">
        <v>372</v>
      </c>
      <c r="IF40" s="22"/>
      <c r="IG40" s="22"/>
      <c r="IH40" s="22"/>
      <c r="II40" s="22"/>
    </row>
    <row r="41" spans="1:243" s="21" customFormat="1" ht="173.25">
      <c r="A41" s="37">
        <v>1.28</v>
      </c>
      <c r="B41" s="38" t="s">
        <v>224</v>
      </c>
      <c r="C41" s="39" t="s">
        <v>82</v>
      </c>
      <c r="D41" s="39">
        <v>0.6</v>
      </c>
      <c r="E41" s="40" t="s">
        <v>267</v>
      </c>
      <c r="F41" s="41">
        <v>9398.77</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5639</v>
      </c>
      <c r="BB41" s="48">
        <f t="shared" si="2"/>
        <v>5639</v>
      </c>
      <c r="BC41" s="49" t="str">
        <f t="shared" si="3"/>
        <v>INR  Five Thousand Six Hundred &amp; Thirty Nine  Only</v>
      </c>
      <c r="IA41" s="21">
        <v>1.28</v>
      </c>
      <c r="IB41" s="21" t="s">
        <v>224</v>
      </c>
      <c r="IC41" s="21" t="s">
        <v>82</v>
      </c>
      <c r="ID41" s="21">
        <v>0.6</v>
      </c>
      <c r="IE41" s="22" t="s">
        <v>267</v>
      </c>
      <c r="IF41" s="22"/>
      <c r="IG41" s="22"/>
      <c r="IH41" s="22"/>
      <c r="II41" s="22"/>
    </row>
    <row r="42" spans="1:243" s="21" customFormat="1" ht="31.5">
      <c r="A42" s="36">
        <v>1.29</v>
      </c>
      <c r="B42" s="38" t="s">
        <v>225</v>
      </c>
      <c r="C42" s="39" t="s">
        <v>83</v>
      </c>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IA42" s="21">
        <v>1.29</v>
      </c>
      <c r="IB42" s="21" t="s">
        <v>225</v>
      </c>
      <c r="IC42" s="21" t="s">
        <v>83</v>
      </c>
      <c r="IE42" s="22"/>
      <c r="IF42" s="22"/>
      <c r="IG42" s="22"/>
      <c r="IH42" s="22"/>
      <c r="II42" s="22"/>
    </row>
    <row r="43" spans="1:243" s="21" customFormat="1" ht="31.5">
      <c r="A43" s="37">
        <v>1.3</v>
      </c>
      <c r="B43" s="38" t="s">
        <v>299</v>
      </c>
      <c r="C43" s="39" t="s">
        <v>84</v>
      </c>
      <c r="D43" s="39">
        <v>9</v>
      </c>
      <c r="E43" s="40" t="s">
        <v>214</v>
      </c>
      <c r="F43" s="41">
        <v>672.12</v>
      </c>
      <c r="G43" s="42"/>
      <c r="H43" s="42"/>
      <c r="I43" s="43" t="s">
        <v>38</v>
      </c>
      <c r="J43" s="44">
        <f t="shared" si="0"/>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1"/>
        <v>6049</v>
      </c>
      <c r="BB43" s="48">
        <f t="shared" si="2"/>
        <v>6049</v>
      </c>
      <c r="BC43" s="49" t="str">
        <f t="shared" si="3"/>
        <v>INR  Six Thousand  &amp;Forty Nine  Only</v>
      </c>
      <c r="IA43" s="21">
        <v>1.3</v>
      </c>
      <c r="IB43" s="21" t="s">
        <v>299</v>
      </c>
      <c r="IC43" s="21" t="s">
        <v>84</v>
      </c>
      <c r="ID43" s="21">
        <v>9</v>
      </c>
      <c r="IE43" s="34" t="s">
        <v>214</v>
      </c>
      <c r="IF43" s="22"/>
      <c r="IG43" s="22"/>
      <c r="IH43" s="22"/>
      <c r="II43" s="22"/>
    </row>
    <row r="44" spans="1:243" s="21" customFormat="1" ht="31.5">
      <c r="A44" s="37">
        <v>1.31</v>
      </c>
      <c r="B44" s="38" t="s">
        <v>226</v>
      </c>
      <c r="C44" s="39" t="s">
        <v>85</v>
      </c>
      <c r="D44" s="39">
        <v>4.5</v>
      </c>
      <c r="E44" s="40" t="s">
        <v>214</v>
      </c>
      <c r="F44" s="41">
        <v>533.41</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2400</v>
      </c>
      <c r="BB44" s="48">
        <f t="shared" si="2"/>
        <v>2400</v>
      </c>
      <c r="BC44" s="49" t="str">
        <f t="shared" si="3"/>
        <v>INR  Two Thousand Four Hundred    Only</v>
      </c>
      <c r="IA44" s="21">
        <v>1.31</v>
      </c>
      <c r="IB44" s="21" t="s">
        <v>226</v>
      </c>
      <c r="IC44" s="21" t="s">
        <v>85</v>
      </c>
      <c r="ID44" s="21">
        <v>4.5</v>
      </c>
      <c r="IE44" s="22" t="s">
        <v>214</v>
      </c>
      <c r="IF44" s="22"/>
      <c r="IG44" s="22"/>
      <c r="IH44" s="22"/>
      <c r="II44" s="22"/>
    </row>
    <row r="45" spans="1:243" s="21" customFormat="1" ht="15.75">
      <c r="A45" s="36">
        <v>1.32</v>
      </c>
      <c r="B45" s="38" t="s">
        <v>300</v>
      </c>
      <c r="C45" s="39" t="s">
        <v>86</v>
      </c>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IA45" s="21">
        <v>1.32</v>
      </c>
      <c r="IB45" s="21" t="s">
        <v>300</v>
      </c>
      <c r="IC45" s="21" t="s">
        <v>86</v>
      </c>
      <c r="IE45" s="22"/>
      <c r="IF45" s="22"/>
      <c r="IG45" s="22"/>
      <c r="IH45" s="22"/>
      <c r="II45" s="22"/>
    </row>
    <row r="46" spans="1:243" s="21" customFormat="1" ht="31.5">
      <c r="A46" s="37">
        <v>1.33</v>
      </c>
      <c r="B46" s="38" t="s">
        <v>301</v>
      </c>
      <c r="C46" s="39" t="s">
        <v>87</v>
      </c>
      <c r="D46" s="39">
        <v>13</v>
      </c>
      <c r="E46" s="40" t="s">
        <v>268</v>
      </c>
      <c r="F46" s="41">
        <v>159.49</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2073</v>
      </c>
      <c r="BB46" s="48">
        <f t="shared" si="2"/>
        <v>2073</v>
      </c>
      <c r="BC46" s="49" t="str">
        <f t="shared" si="3"/>
        <v>INR  Two Thousand  &amp;Seventy Three  Only</v>
      </c>
      <c r="IA46" s="21">
        <v>1.33</v>
      </c>
      <c r="IB46" s="21" t="s">
        <v>301</v>
      </c>
      <c r="IC46" s="21" t="s">
        <v>87</v>
      </c>
      <c r="ID46" s="21">
        <v>13</v>
      </c>
      <c r="IE46" s="22" t="s">
        <v>268</v>
      </c>
      <c r="IF46" s="22"/>
      <c r="IG46" s="22"/>
      <c r="IH46" s="22"/>
      <c r="II46" s="22"/>
    </row>
    <row r="47" spans="1:243" s="21" customFormat="1" ht="31.5">
      <c r="A47" s="36">
        <v>1.34</v>
      </c>
      <c r="B47" s="38" t="s">
        <v>302</v>
      </c>
      <c r="C47" s="39" t="s">
        <v>88</v>
      </c>
      <c r="D47" s="39">
        <v>3</v>
      </c>
      <c r="E47" s="40" t="s">
        <v>214</v>
      </c>
      <c r="F47" s="41">
        <v>714.56</v>
      </c>
      <c r="G47" s="42"/>
      <c r="H47" s="42"/>
      <c r="I47" s="43" t="s">
        <v>38</v>
      </c>
      <c r="J47" s="44">
        <f t="shared" si="0"/>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1"/>
        <v>2144</v>
      </c>
      <c r="BB47" s="48">
        <f t="shared" si="2"/>
        <v>2144</v>
      </c>
      <c r="BC47" s="49" t="str">
        <f t="shared" si="3"/>
        <v>INR  Two Thousand One Hundred &amp; Forty Four  Only</v>
      </c>
      <c r="IA47" s="21">
        <v>1.34</v>
      </c>
      <c r="IB47" s="21" t="s">
        <v>302</v>
      </c>
      <c r="IC47" s="21" t="s">
        <v>88</v>
      </c>
      <c r="ID47" s="21">
        <v>3</v>
      </c>
      <c r="IE47" s="22" t="s">
        <v>214</v>
      </c>
      <c r="IF47" s="22"/>
      <c r="IG47" s="22"/>
      <c r="IH47" s="22"/>
      <c r="II47" s="22"/>
    </row>
    <row r="48" spans="1:243" s="21" customFormat="1" ht="63">
      <c r="A48" s="37">
        <v>1.35</v>
      </c>
      <c r="B48" s="38" t="s">
        <v>228</v>
      </c>
      <c r="C48" s="39" t="s">
        <v>89</v>
      </c>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IA48" s="21">
        <v>1.35</v>
      </c>
      <c r="IB48" s="21" t="s">
        <v>228</v>
      </c>
      <c r="IC48" s="21" t="s">
        <v>89</v>
      </c>
      <c r="IE48" s="22"/>
      <c r="IF48" s="22"/>
      <c r="IG48" s="22"/>
      <c r="IH48" s="22"/>
      <c r="II48" s="22"/>
    </row>
    <row r="49" spans="1:243" s="21" customFormat="1" ht="31.5">
      <c r="A49" s="37">
        <v>1.36</v>
      </c>
      <c r="B49" s="38" t="s">
        <v>227</v>
      </c>
      <c r="C49" s="39" t="s">
        <v>90</v>
      </c>
      <c r="D49" s="39">
        <v>174</v>
      </c>
      <c r="E49" s="40" t="s">
        <v>270</v>
      </c>
      <c r="F49" s="41">
        <v>78.61</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13678</v>
      </c>
      <c r="BB49" s="48">
        <f t="shared" si="2"/>
        <v>13678</v>
      </c>
      <c r="BC49" s="49" t="str">
        <f t="shared" si="3"/>
        <v>INR  Thirteen Thousand Six Hundred &amp; Seventy Eight  Only</v>
      </c>
      <c r="IA49" s="21">
        <v>1.36</v>
      </c>
      <c r="IB49" s="21" t="s">
        <v>227</v>
      </c>
      <c r="IC49" s="21" t="s">
        <v>90</v>
      </c>
      <c r="ID49" s="21">
        <v>174</v>
      </c>
      <c r="IE49" s="22" t="s">
        <v>270</v>
      </c>
      <c r="IF49" s="22"/>
      <c r="IG49" s="22"/>
      <c r="IH49" s="22"/>
      <c r="II49" s="22"/>
    </row>
    <row r="50" spans="1:243" s="21" customFormat="1" ht="15.75">
      <c r="A50" s="36">
        <v>1.37</v>
      </c>
      <c r="B50" s="38" t="s">
        <v>303</v>
      </c>
      <c r="C50" s="39" t="s">
        <v>91</v>
      </c>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IA50" s="21">
        <v>1.37</v>
      </c>
      <c r="IB50" s="21" t="s">
        <v>303</v>
      </c>
      <c r="IC50" s="21" t="s">
        <v>91</v>
      </c>
      <c r="IE50" s="22"/>
      <c r="IF50" s="22"/>
      <c r="IG50" s="22"/>
      <c r="IH50" s="22"/>
      <c r="II50" s="22"/>
    </row>
    <row r="51" spans="1:243" s="21" customFormat="1" ht="15.75">
      <c r="A51" s="37">
        <v>1.38</v>
      </c>
      <c r="B51" s="38" t="s">
        <v>229</v>
      </c>
      <c r="C51" s="39" t="s">
        <v>92</v>
      </c>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IA51" s="21">
        <v>1.38</v>
      </c>
      <c r="IB51" s="21" t="s">
        <v>229</v>
      </c>
      <c r="IC51" s="21" t="s">
        <v>92</v>
      </c>
      <c r="IE51" s="22"/>
      <c r="IF51" s="22"/>
      <c r="IG51" s="22"/>
      <c r="IH51" s="22"/>
      <c r="II51" s="22"/>
    </row>
    <row r="52" spans="1:243" s="21" customFormat="1" ht="47.25">
      <c r="A52" s="36">
        <v>1.39</v>
      </c>
      <c r="B52" s="38" t="s">
        <v>230</v>
      </c>
      <c r="C52" s="39" t="s">
        <v>93</v>
      </c>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IA52" s="21">
        <v>1.39</v>
      </c>
      <c r="IB52" s="21" t="s">
        <v>230</v>
      </c>
      <c r="IC52" s="21" t="s">
        <v>93</v>
      </c>
      <c r="IE52" s="22"/>
      <c r="IF52" s="22"/>
      <c r="IG52" s="22"/>
      <c r="IH52" s="22"/>
      <c r="II52" s="22"/>
    </row>
    <row r="53" spans="1:243" s="21" customFormat="1" ht="31.5">
      <c r="A53" s="37">
        <v>1.4</v>
      </c>
      <c r="B53" s="38" t="s">
        <v>231</v>
      </c>
      <c r="C53" s="39" t="s">
        <v>94</v>
      </c>
      <c r="D53" s="39">
        <v>7.3</v>
      </c>
      <c r="E53" s="40" t="s">
        <v>267</v>
      </c>
      <c r="F53" s="41">
        <v>5838.01</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42617</v>
      </c>
      <c r="BB53" s="48">
        <f t="shared" si="2"/>
        <v>42617</v>
      </c>
      <c r="BC53" s="49" t="str">
        <f t="shared" si="3"/>
        <v>INR  Forty Two Thousand Six Hundred &amp; Seventeen  Only</v>
      </c>
      <c r="IA53" s="21">
        <v>1.4</v>
      </c>
      <c r="IB53" s="21" t="s">
        <v>231</v>
      </c>
      <c r="IC53" s="21" t="s">
        <v>94</v>
      </c>
      <c r="ID53" s="21">
        <v>7.3</v>
      </c>
      <c r="IE53" s="22" t="s">
        <v>267</v>
      </c>
      <c r="IF53" s="22"/>
      <c r="IG53" s="22"/>
      <c r="IH53" s="22"/>
      <c r="II53" s="22"/>
    </row>
    <row r="54" spans="1:243" s="21" customFormat="1" ht="63">
      <c r="A54" s="37">
        <v>1.41</v>
      </c>
      <c r="B54" s="38" t="s">
        <v>232</v>
      </c>
      <c r="C54" s="39" t="s">
        <v>95</v>
      </c>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8"/>
      <c r="IA54" s="21">
        <v>1.41</v>
      </c>
      <c r="IB54" s="21" t="s">
        <v>232</v>
      </c>
      <c r="IC54" s="21" t="s">
        <v>95</v>
      </c>
      <c r="IE54" s="22"/>
      <c r="IF54" s="22"/>
      <c r="IG54" s="22"/>
      <c r="IH54" s="22"/>
      <c r="II54" s="22"/>
    </row>
    <row r="55" spans="1:243" s="21" customFormat="1" ht="47.25">
      <c r="A55" s="36">
        <v>1.42</v>
      </c>
      <c r="B55" s="38" t="s">
        <v>231</v>
      </c>
      <c r="C55" s="39" t="s">
        <v>96</v>
      </c>
      <c r="D55" s="39">
        <v>18.5</v>
      </c>
      <c r="E55" s="40" t="s">
        <v>267</v>
      </c>
      <c r="F55" s="41">
        <v>7267.3</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134445</v>
      </c>
      <c r="BB55" s="48">
        <f t="shared" si="2"/>
        <v>134445</v>
      </c>
      <c r="BC55" s="49" t="str">
        <f t="shared" si="3"/>
        <v>INR  One Lakh Thirty Four Thousand Four Hundred &amp; Forty Five  Only</v>
      </c>
      <c r="IA55" s="21">
        <v>1.42</v>
      </c>
      <c r="IB55" s="21" t="s">
        <v>231</v>
      </c>
      <c r="IC55" s="21" t="s">
        <v>96</v>
      </c>
      <c r="ID55" s="21">
        <v>18.5</v>
      </c>
      <c r="IE55" s="22" t="s">
        <v>267</v>
      </c>
      <c r="IF55" s="22"/>
      <c r="IG55" s="22"/>
      <c r="IH55" s="22"/>
      <c r="II55" s="22"/>
    </row>
    <row r="56" spans="1:243" s="21" customFormat="1" ht="78.75">
      <c r="A56" s="37">
        <v>1.43</v>
      </c>
      <c r="B56" s="38" t="s">
        <v>233</v>
      </c>
      <c r="C56" s="39" t="s">
        <v>99</v>
      </c>
      <c r="D56" s="39">
        <v>12</v>
      </c>
      <c r="E56" s="40" t="s">
        <v>268</v>
      </c>
      <c r="F56" s="41">
        <v>48.93</v>
      </c>
      <c r="G56" s="42"/>
      <c r="H56" s="42"/>
      <c r="I56" s="43" t="s">
        <v>38</v>
      </c>
      <c r="J56" s="44">
        <f>IF(I56="Less(-)",-1,1)</f>
        <v>1</v>
      </c>
      <c r="K56" s="42" t="s">
        <v>39</v>
      </c>
      <c r="L56" s="42" t="s">
        <v>4</v>
      </c>
      <c r="M56" s="45"/>
      <c r="N56" s="42"/>
      <c r="O56" s="42"/>
      <c r="P56" s="46"/>
      <c r="Q56" s="42"/>
      <c r="R56" s="42"/>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ROUND(total_amount_ba($B$2,$D$2,D56,F56,J56,K56,M56),0)</f>
        <v>587</v>
      </c>
      <c r="BB56" s="48">
        <f>BA56+SUM(N56:AZ56)</f>
        <v>587</v>
      </c>
      <c r="BC56" s="49" t="str">
        <f>SpellNumber(L56,BB56)</f>
        <v>INR  Five Hundred &amp; Eighty Seven  Only</v>
      </c>
      <c r="IA56" s="21">
        <v>1.43</v>
      </c>
      <c r="IB56" s="21" t="s">
        <v>233</v>
      </c>
      <c r="IC56" s="21" t="s">
        <v>99</v>
      </c>
      <c r="ID56" s="21">
        <v>12</v>
      </c>
      <c r="IE56" s="22" t="s">
        <v>268</v>
      </c>
      <c r="IF56" s="22"/>
      <c r="IG56" s="22"/>
      <c r="IH56" s="22"/>
      <c r="II56" s="22"/>
    </row>
    <row r="57" spans="1:243" s="21" customFormat="1" ht="15.75">
      <c r="A57" s="36">
        <v>1.44</v>
      </c>
      <c r="B57" s="38" t="s">
        <v>234</v>
      </c>
      <c r="C57" s="39" t="s">
        <v>97</v>
      </c>
      <c r="D57" s="7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8"/>
      <c r="IA57" s="21">
        <v>1.44</v>
      </c>
      <c r="IB57" s="21" t="s">
        <v>234</v>
      </c>
      <c r="IC57" s="21" t="s">
        <v>97</v>
      </c>
      <c r="IE57" s="22"/>
      <c r="IF57" s="22"/>
      <c r="IG57" s="22"/>
      <c r="IH57" s="22"/>
      <c r="II57" s="22"/>
    </row>
    <row r="58" spans="1:243" s="21" customFormat="1" ht="173.25">
      <c r="A58" s="37">
        <v>1.45</v>
      </c>
      <c r="B58" s="38" t="s">
        <v>304</v>
      </c>
      <c r="C58" s="39" t="s">
        <v>98</v>
      </c>
      <c r="D58" s="39">
        <v>25</v>
      </c>
      <c r="E58" s="40" t="s">
        <v>214</v>
      </c>
      <c r="F58" s="41">
        <v>932.44</v>
      </c>
      <c r="G58" s="42"/>
      <c r="H58" s="42"/>
      <c r="I58" s="43" t="s">
        <v>38</v>
      </c>
      <c r="J58" s="44">
        <f t="shared" si="0"/>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1"/>
        <v>23311</v>
      </c>
      <c r="BB58" s="48">
        <f t="shared" si="2"/>
        <v>23311</v>
      </c>
      <c r="BC58" s="49" t="str">
        <f t="shared" si="3"/>
        <v>INR  Twenty Three Thousand Three Hundred &amp; Eleven  Only</v>
      </c>
      <c r="IA58" s="21">
        <v>1.45</v>
      </c>
      <c r="IB58" s="21" t="s">
        <v>304</v>
      </c>
      <c r="IC58" s="21" t="s">
        <v>98</v>
      </c>
      <c r="ID58" s="21">
        <v>25</v>
      </c>
      <c r="IE58" s="22" t="s">
        <v>214</v>
      </c>
      <c r="IF58" s="22"/>
      <c r="IG58" s="22"/>
      <c r="IH58" s="22"/>
      <c r="II58" s="22"/>
    </row>
    <row r="59" spans="1:243" s="21" customFormat="1" ht="15.75">
      <c r="A59" s="37">
        <v>1.46</v>
      </c>
      <c r="B59" s="38" t="s">
        <v>235</v>
      </c>
      <c r="C59" s="39" t="s">
        <v>100</v>
      </c>
      <c r="D59" s="7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8"/>
      <c r="IA59" s="21">
        <v>1.46</v>
      </c>
      <c r="IB59" s="21" t="s">
        <v>235</v>
      </c>
      <c r="IC59" s="21" t="s">
        <v>100</v>
      </c>
      <c r="IE59" s="22"/>
      <c r="IF59" s="22"/>
      <c r="IG59" s="22"/>
      <c r="IH59" s="22"/>
      <c r="II59" s="22"/>
    </row>
    <row r="60" spans="1:243" s="21" customFormat="1" ht="126">
      <c r="A60" s="36">
        <v>1.47</v>
      </c>
      <c r="B60" s="38" t="s">
        <v>305</v>
      </c>
      <c r="C60" s="39" t="s">
        <v>101</v>
      </c>
      <c r="D60" s="7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c r="IA60" s="21">
        <v>1.47</v>
      </c>
      <c r="IB60" s="21" t="s">
        <v>305</v>
      </c>
      <c r="IC60" s="21" t="s">
        <v>101</v>
      </c>
      <c r="IE60" s="22"/>
      <c r="IF60" s="22"/>
      <c r="IG60" s="22"/>
      <c r="IH60" s="22"/>
      <c r="II60" s="22"/>
    </row>
    <row r="61" spans="1:243" s="21" customFormat="1" ht="15.75">
      <c r="A61" s="37">
        <v>1.48</v>
      </c>
      <c r="B61" s="38" t="s">
        <v>306</v>
      </c>
      <c r="C61" s="39" t="s">
        <v>102</v>
      </c>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IA61" s="21">
        <v>1.48</v>
      </c>
      <c r="IB61" s="21" t="s">
        <v>306</v>
      </c>
      <c r="IC61" s="21" t="s">
        <v>102</v>
      </c>
      <c r="IE61" s="22"/>
      <c r="IF61" s="22"/>
      <c r="IG61" s="22"/>
      <c r="IH61" s="22"/>
      <c r="II61" s="22"/>
    </row>
    <row r="62" spans="1:243" s="21" customFormat="1" ht="31.5">
      <c r="A62" s="36">
        <v>1.49</v>
      </c>
      <c r="B62" s="38" t="s">
        <v>307</v>
      </c>
      <c r="C62" s="39" t="s">
        <v>103</v>
      </c>
      <c r="D62" s="39">
        <v>2</v>
      </c>
      <c r="E62" s="40" t="s">
        <v>214</v>
      </c>
      <c r="F62" s="41">
        <v>1663.39</v>
      </c>
      <c r="G62" s="42"/>
      <c r="H62" s="42"/>
      <c r="I62" s="43" t="s">
        <v>38</v>
      </c>
      <c r="J62" s="44">
        <f t="shared" si="0"/>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1"/>
        <v>3327</v>
      </c>
      <c r="BB62" s="48">
        <f t="shared" si="2"/>
        <v>3327</v>
      </c>
      <c r="BC62" s="49" t="str">
        <f t="shared" si="3"/>
        <v>INR  Three Thousand Three Hundred &amp; Twenty Seven  Only</v>
      </c>
      <c r="IA62" s="21">
        <v>1.49</v>
      </c>
      <c r="IB62" s="21" t="s">
        <v>307</v>
      </c>
      <c r="IC62" s="21" t="s">
        <v>103</v>
      </c>
      <c r="ID62" s="21">
        <v>2</v>
      </c>
      <c r="IE62" s="22" t="s">
        <v>214</v>
      </c>
      <c r="IF62" s="22"/>
      <c r="IG62" s="22"/>
      <c r="IH62" s="22"/>
      <c r="II62" s="22"/>
    </row>
    <row r="63" spans="1:243" s="21" customFormat="1" ht="110.25">
      <c r="A63" s="37">
        <v>1.5</v>
      </c>
      <c r="B63" s="38" t="s">
        <v>308</v>
      </c>
      <c r="C63" s="39" t="s">
        <v>104</v>
      </c>
      <c r="D63" s="7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IA63" s="21">
        <v>1.5</v>
      </c>
      <c r="IB63" s="21" t="s">
        <v>308</v>
      </c>
      <c r="IC63" s="21" t="s">
        <v>104</v>
      </c>
      <c r="IE63" s="22"/>
      <c r="IF63" s="22"/>
      <c r="IG63" s="22"/>
      <c r="IH63" s="22"/>
      <c r="II63" s="22"/>
    </row>
    <row r="64" spans="1:243" s="21" customFormat="1" ht="31.5">
      <c r="A64" s="37">
        <v>1.51</v>
      </c>
      <c r="B64" s="38" t="s">
        <v>272</v>
      </c>
      <c r="C64" s="39" t="s">
        <v>105</v>
      </c>
      <c r="D64" s="39">
        <v>7.5</v>
      </c>
      <c r="E64" s="40" t="s">
        <v>214</v>
      </c>
      <c r="F64" s="41">
        <v>1767.43</v>
      </c>
      <c r="G64" s="42"/>
      <c r="H64" s="42"/>
      <c r="I64" s="43" t="s">
        <v>38</v>
      </c>
      <c r="J64" s="44">
        <f t="shared" si="0"/>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1"/>
        <v>13256</v>
      </c>
      <c r="BB64" s="48">
        <f t="shared" si="2"/>
        <v>13256</v>
      </c>
      <c r="BC64" s="49" t="str">
        <f t="shared" si="3"/>
        <v>INR  Thirteen Thousand Two Hundred &amp; Fifty Six  Only</v>
      </c>
      <c r="IA64" s="21">
        <v>1.51</v>
      </c>
      <c r="IB64" s="21" t="s">
        <v>272</v>
      </c>
      <c r="IC64" s="21" t="s">
        <v>105</v>
      </c>
      <c r="ID64" s="21">
        <v>7.5</v>
      </c>
      <c r="IE64" s="22" t="s">
        <v>214</v>
      </c>
      <c r="IF64" s="22"/>
      <c r="IG64" s="22"/>
      <c r="IH64" s="22"/>
      <c r="II64" s="22"/>
    </row>
    <row r="65" spans="1:243" s="21" customFormat="1" ht="15.75" customHeight="1">
      <c r="A65" s="36">
        <v>1.52</v>
      </c>
      <c r="B65" s="38" t="s">
        <v>236</v>
      </c>
      <c r="C65" s="39" t="s">
        <v>106</v>
      </c>
      <c r="D65" s="39">
        <v>3.2</v>
      </c>
      <c r="E65" s="40" t="s">
        <v>214</v>
      </c>
      <c r="F65" s="41">
        <v>82.11</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263</v>
      </c>
      <c r="BB65" s="48">
        <f t="shared" si="2"/>
        <v>263</v>
      </c>
      <c r="BC65" s="49" t="str">
        <f t="shared" si="3"/>
        <v>INR  Two Hundred &amp; Sixty Three  Only</v>
      </c>
      <c r="IA65" s="21">
        <v>1.52</v>
      </c>
      <c r="IB65" s="21" t="s">
        <v>236</v>
      </c>
      <c r="IC65" s="21" t="s">
        <v>106</v>
      </c>
      <c r="ID65" s="21">
        <v>3.2</v>
      </c>
      <c r="IE65" s="22" t="s">
        <v>214</v>
      </c>
      <c r="IF65" s="22"/>
      <c r="IG65" s="22"/>
      <c r="IH65" s="22"/>
      <c r="II65" s="22"/>
    </row>
    <row r="66" spans="1:243" s="21" customFormat="1" ht="78.75">
      <c r="A66" s="37">
        <v>1.53</v>
      </c>
      <c r="B66" s="38" t="s">
        <v>309</v>
      </c>
      <c r="C66" s="39" t="s">
        <v>107</v>
      </c>
      <c r="D66" s="7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8"/>
      <c r="IA66" s="21">
        <v>1.53</v>
      </c>
      <c r="IB66" s="21" t="s">
        <v>309</v>
      </c>
      <c r="IC66" s="21" t="s">
        <v>107</v>
      </c>
      <c r="IE66" s="22"/>
      <c r="IF66" s="22"/>
      <c r="IG66" s="22"/>
      <c r="IH66" s="22"/>
      <c r="II66" s="22"/>
    </row>
    <row r="67" spans="1:243" s="21" customFormat="1" ht="31.5">
      <c r="A67" s="37">
        <v>1.54</v>
      </c>
      <c r="B67" s="38" t="s">
        <v>310</v>
      </c>
      <c r="C67" s="39" t="s">
        <v>108</v>
      </c>
      <c r="D67" s="39">
        <v>20</v>
      </c>
      <c r="E67" s="40" t="s">
        <v>270</v>
      </c>
      <c r="F67" s="41">
        <v>158.7</v>
      </c>
      <c r="G67" s="42"/>
      <c r="H67" s="42"/>
      <c r="I67" s="43" t="s">
        <v>38</v>
      </c>
      <c r="J67" s="44">
        <f t="shared" si="0"/>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1"/>
        <v>3174</v>
      </c>
      <c r="BB67" s="48">
        <f t="shared" si="2"/>
        <v>3174</v>
      </c>
      <c r="BC67" s="49" t="str">
        <f t="shared" si="3"/>
        <v>INR  Three Thousand One Hundred &amp; Seventy Four  Only</v>
      </c>
      <c r="IA67" s="21">
        <v>1.54</v>
      </c>
      <c r="IB67" s="21" t="s">
        <v>310</v>
      </c>
      <c r="IC67" s="21" t="s">
        <v>108</v>
      </c>
      <c r="ID67" s="21">
        <v>20</v>
      </c>
      <c r="IE67" s="22" t="s">
        <v>270</v>
      </c>
      <c r="IF67" s="22"/>
      <c r="IG67" s="22"/>
      <c r="IH67" s="22"/>
      <c r="II67" s="22"/>
    </row>
    <row r="68" spans="1:243" s="21" customFormat="1" ht="47.25">
      <c r="A68" s="36">
        <v>1.55</v>
      </c>
      <c r="B68" s="38" t="s">
        <v>311</v>
      </c>
      <c r="C68" s="39" t="s">
        <v>109</v>
      </c>
      <c r="D68" s="7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8"/>
      <c r="IA68" s="21">
        <v>1.55</v>
      </c>
      <c r="IB68" s="21" t="s">
        <v>311</v>
      </c>
      <c r="IC68" s="21" t="s">
        <v>109</v>
      </c>
      <c r="IE68" s="22"/>
      <c r="IF68" s="22"/>
      <c r="IG68" s="22"/>
      <c r="IH68" s="22"/>
      <c r="II68" s="22"/>
    </row>
    <row r="69" spans="1:243" s="21" customFormat="1" ht="15.75">
      <c r="A69" s="37">
        <v>1.56</v>
      </c>
      <c r="B69" s="38" t="s">
        <v>215</v>
      </c>
      <c r="C69" s="39" t="s">
        <v>110</v>
      </c>
      <c r="D69" s="39">
        <v>2</v>
      </c>
      <c r="E69" s="40" t="s">
        <v>269</v>
      </c>
      <c r="F69" s="41">
        <v>24.77</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50</v>
      </c>
      <c r="BB69" s="48">
        <f t="shared" si="2"/>
        <v>50</v>
      </c>
      <c r="BC69" s="49" t="str">
        <f t="shared" si="3"/>
        <v>INR  Fifty Only</v>
      </c>
      <c r="IA69" s="21">
        <v>1.56</v>
      </c>
      <c r="IB69" s="21" t="s">
        <v>215</v>
      </c>
      <c r="IC69" s="21" t="s">
        <v>110</v>
      </c>
      <c r="ID69" s="21">
        <v>2</v>
      </c>
      <c r="IE69" s="22" t="s">
        <v>269</v>
      </c>
      <c r="IF69" s="22"/>
      <c r="IG69" s="22"/>
      <c r="IH69" s="22"/>
      <c r="II69" s="22"/>
    </row>
    <row r="70" spans="1:243" s="21" customFormat="1" ht="94.5">
      <c r="A70" s="36">
        <v>1.57</v>
      </c>
      <c r="B70" s="38" t="s">
        <v>274</v>
      </c>
      <c r="C70" s="39" t="s">
        <v>111</v>
      </c>
      <c r="D70" s="39">
        <v>3</v>
      </c>
      <c r="E70" s="40" t="s">
        <v>269</v>
      </c>
      <c r="F70" s="41">
        <v>899.3</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2698</v>
      </c>
      <c r="BB70" s="48">
        <f t="shared" si="2"/>
        <v>2698</v>
      </c>
      <c r="BC70" s="49" t="str">
        <f t="shared" si="3"/>
        <v>INR  Two Thousand Six Hundred &amp; Ninety Eight  Only</v>
      </c>
      <c r="IA70" s="21">
        <v>1.57</v>
      </c>
      <c r="IB70" s="21" t="s">
        <v>274</v>
      </c>
      <c r="IC70" s="21" t="s">
        <v>111</v>
      </c>
      <c r="ID70" s="21">
        <v>3</v>
      </c>
      <c r="IE70" s="22" t="s">
        <v>269</v>
      </c>
      <c r="IF70" s="22"/>
      <c r="IG70" s="22"/>
      <c r="IH70" s="22"/>
      <c r="II70" s="22"/>
    </row>
    <row r="71" spans="1:243" s="21" customFormat="1" ht="78.75">
      <c r="A71" s="37">
        <v>1.58</v>
      </c>
      <c r="B71" s="38" t="s">
        <v>240</v>
      </c>
      <c r="C71" s="39" t="s">
        <v>112</v>
      </c>
      <c r="D71" s="7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8"/>
      <c r="IA71" s="21">
        <v>1.58</v>
      </c>
      <c r="IB71" s="21" t="s">
        <v>240</v>
      </c>
      <c r="IC71" s="21" t="s">
        <v>112</v>
      </c>
      <c r="IE71" s="22"/>
      <c r="IF71" s="22"/>
      <c r="IG71" s="22"/>
      <c r="IH71" s="22"/>
      <c r="II71" s="22"/>
    </row>
    <row r="72" spans="1:243" s="21" customFormat="1" ht="31.5">
      <c r="A72" s="37">
        <v>1.59</v>
      </c>
      <c r="B72" s="38" t="s">
        <v>312</v>
      </c>
      <c r="C72" s="39" t="s">
        <v>113</v>
      </c>
      <c r="D72" s="39">
        <v>1</v>
      </c>
      <c r="E72" s="40" t="s">
        <v>269</v>
      </c>
      <c r="F72" s="41">
        <v>228.23</v>
      </c>
      <c r="G72" s="42"/>
      <c r="H72" s="42"/>
      <c r="I72" s="43" t="s">
        <v>38</v>
      </c>
      <c r="J72" s="44">
        <f t="shared" si="0"/>
        <v>1</v>
      </c>
      <c r="K72" s="42" t="s">
        <v>39</v>
      </c>
      <c r="L72" s="42" t="s">
        <v>4</v>
      </c>
      <c r="M72" s="45"/>
      <c r="N72" s="42"/>
      <c r="O72" s="42"/>
      <c r="P72" s="46"/>
      <c r="Q72" s="42"/>
      <c r="R72" s="42"/>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
        <v>228</v>
      </c>
      <c r="BB72" s="48">
        <f t="shared" si="2"/>
        <v>228</v>
      </c>
      <c r="BC72" s="49" t="str">
        <f t="shared" si="3"/>
        <v>INR  Two Hundred &amp; Twenty Eight  Only</v>
      </c>
      <c r="IA72" s="21">
        <v>1.59</v>
      </c>
      <c r="IB72" s="21" t="s">
        <v>312</v>
      </c>
      <c r="IC72" s="21" t="s">
        <v>113</v>
      </c>
      <c r="ID72" s="21">
        <v>1</v>
      </c>
      <c r="IE72" s="22" t="s">
        <v>269</v>
      </c>
      <c r="IF72" s="22"/>
      <c r="IG72" s="22"/>
      <c r="IH72" s="22"/>
      <c r="II72" s="22"/>
    </row>
    <row r="73" spans="1:243" s="21" customFormat="1" ht="31.5">
      <c r="A73" s="36">
        <v>1.6</v>
      </c>
      <c r="B73" s="38" t="s">
        <v>237</v>
      </c>
      <c r="C73" s="39" t="s">
        <v>114</v>
      </c>
      <c r="D73" s="39">
        <v>3</v>
      </c>
      <c r="E73" s="40" t="s">
        <v>269</v>
      </c>
      <c r="F73" s="41">
        <v>205.96</v>
      </c>
      <c r="G73" s="42"/>
      <c r="H73" s="42"/>
      <c r="I73" s="43" t="s">
        <v>38</v>
      </c>
      <c r="J73" s="44">
        <f t="shared" si="0"/>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
        <v>618</v>
      </c>
      <c r="BB73" s="48">
        <f t="shared" si="2"/>
        <v>618</v>
      </c>
      <c r="BC73" s="49" t="str">
        <f t="shared" si="3"/>
        <v>INR  Six Hundred &amp; Eighteen  Only</v>
      </c>
      <c r="IA73" s="21">
        <v>1.6</v>
      </c>
      <c r="IB73" s="21" t="s">
        <v>237</v>
      </c>
      <c r="IC73" s="21" t="s">
        <v>114</v>
      </c>
      <c r="ID73" s="21">
        <v>3</v>
      </c>
      <c r="IE73" s="22" t="s">
        <v>269</v>
      </c>
      <c r="IF73" s="22"/>
      <c r="IG73" s="22"/>
      <c r="IH73" s="22"/>
      <c r="II73" s="22"/>
    </row>
    <row r="74" spans="1:243" s="21" customFormat="1" ht="78.75">
      <c r="A74" s="37">
        <v>1.61</v>
      </c>
      <c r="B74" s="38" t="s">
        <v>241</v>
      </c>
      <c r="C74" s="39" t="s">
        <v>115</v>
      </c>
      <c r="D74" s="7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8"/>
      <c r="IA74" s="21">
        <v>1.61</v>
      </c>
      <c r="IB74" s="21" t="s">
        <v>241</v>
      </c>
      <c r="IC74" s="21" t="s">
        <v>115</v>
      </c>
      <c r="IE74" s="22"/>
      <c r="IF74" s="22"/>
      <c r="IG74" s="22"/>
      <c r="IH74" s="22"/>
      <c r="II74" s="22"/>
    </row>
    <row r="75" spans="1:243" s="21" customFormat="1" ht="31.5">
      <c r="A75" s="36">
        <v>1.62</v>
      </c>
      <c r="B75" s="38" t="s">
        <v>238</v>
      </c>
      <c r="C75" s="39" t="s">
        <v>116</v>
      </c>
      <c r="D75" s="39">
        <v>2</v>
      </c>
      <c r="E75" s="40" t="s">
        <v>269</v>
      </c>
      <c r="F75" s="41">
        <v>91.54</v>
      </c>
      <c r="G75" s="42"/>
      <c r="H75" s="42"/>
      <c r="I75" s="43" t="s">
        <v>38</v>
      </c>
      <c r="J75" s="44">
        <f t="shared" si="0"/>
        <v>1</v>
      </c>
      <c r="K75" s="42" t="s">
        <v>39</v>
      </c>
      <c r="L75" s="42" t="s">
        <v>4</v>
      </c>
      <c r="M75" s="45"/>
      <c r="N75" s="42"/>
      <c r="O75" s="42"/>
      <c r="P75" s="46"/>
      <c r="Q75" s="42"/>
      <c r="R75" s="42"/>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
        <v>183</v>
      </c>
      <c r="BB75" s="48">
        <f t="shared" si="2"/>
        <v>183</v>
      </c>
      <c r="BC75" s="49" t="str">
        <f t="shared" si="3"/>
        <v>INR  One Hundred &amp; Eighty Three  Only</v>
      </c>
      <c r="IA75" s="21">
        <v>1.62</v>
      </c>
      <c r="IB75" s="21" t="s">
        <v>238</v>
      </c>
      <c r="IC75" s="21" t="s">
        <v>116</v>
      </c>
      <c r="ID75" s="21">
        <v>2</v>
      </c>
      <c r="IE75" s="22" t="s">
        <v>269</v>
      </c>
      <c r="IF75" s="22"/>
      <c r="IG75" s="22"/>
      <c r="IH75" s="22"/>
      <c r="II75" s="22"/>
    </row>
    <row r="76" spans="1:243" s="21" customFormat="1" ht="31.5">
      <c r="A76" s="37">
        <v>1.63</v>
      </c>
      <c r="B76" s="38" t="s">
        <v>273</v>
      </c>
      <c r="C76" s="39" t="s">
        <v>117</v>
      </c>
      <c r="D76" s="39">
        <v>3</v>
      </c>
      <c r="E76" s="40" t="s">
        <v>269</v>
      </c>
      <c r="F76" s="41">
        <v>79.61</v>
      </c>
      <c r="G76" s="42"/>
      <c r="H76" s="42"/>
      <c r="I76" s="43" t="s">
        <v>38</v>
      </c>
      <c r="J76" s="44">
        <f t="shared" si="0"/>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
        <v>239</v>
      </c>
      <c r="BB76" s="48">
        <f t="shared" si="2"/>
        <v>239</v>
      </c>
      <c r="BC76" s="49" t="str">
        <f t="shared" si="3"/>
        <v>INR  Two Hundred &amp; Thirty Nine  Only</v>
      </c>
      <c r="IA76" s="21">
        <v>1.63</v>
      </c>
      <c r="IB76" s="21" t="s">
        <v>273</v>
      </c>
      <c r="IC76" s="21" t="s">
        <v>117</v>
      </c>
      <c r="ID76" s="21">
        <v>3</v>
      </c>
      <c r="IE76" s="22" t="s">
        <v>269</v>
      </c>
      <c r="IF76" s="22"/>
      <c r="IG76" s="22"/>
      <c r="IH76" s="22"/>
      <c r="II76" s="22"/>
    </row>
    <row r="77" spans="1:243" s="21" customFormat="1" ht="78.75">
      <c r="A77" s="37">
        <v>1.64</v>
      </c>
      <c r="B77" s="38" t="s">
        <v>242</v>
      </c>
      <c r="C77" s="39" t="s">
        <v>118</v>
      </c>
      <c r="D77" s="7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IA77" s="21">
        <v>1.64</v>
      </c>
      <c r="IB77" s="21" t="s">
        <v>242</v>
      </c>
      <c r="IC77" s="21" t="s">
        <v>118</v>
      </c>
      <c r="IE77" s="22"/>
      <c r="IF77" s="22"/>
      <c r="IG77" s="22"/>
      <c r="IH77" s="22"/>
      <c r="II77" s="22"/>
    </row>
    <row r="78" spans="1:243" s="21" customFormat="1" ht="31.5">
      <c r="A78" s="36">
        <v>1.65</v>
      </c>
      <c r="B78" s="38" t="s">
        <v>239</v>
      </c>
      <c r="C78" s="39" t="s">
        <v>119</v>
      </c>
      <c r="D78" s="39">
        <v>8</v>
      </c>
      <c r="E78" s="40" t="s">
        <v>269</v>
      </c>
      <c r="F78" s="41">
        <v>52.65</v>
      </c>
      <c r="G78" s="42"/>
      <c r="H78" s="42"/>
      <c r="I78" s="43" t="s">
        <v>38</v>
      </c>
      <c r="J78" s="44">
        <f t="shared" si="0"/>
        <v>1</v>
      </c>
      <c r="K78" s="42" t="s">
        <v>39</v>
      </c>
      <c r="L78" s="42" t="s">
        <v>4</v>
      </c>
      <c r="M78" s="45"/>
      <c r="N78" s="42"/>
      <c r="O78" s="42"/>
      <c r="P78" s="46"/>
      <c r="Q78" s="42"/>
      <c r="R78" s="42"/>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
        <v>421</v>
      </c>
      <c r="BB78" s="48">
        <f t="shared" si="2"/>
        <v>421</v>
      </c>
      <c r="BC78" s="49" t="str">
        <f t="shared" si="3"/>
        <v>INR  Four Hundred &amp; Twenty One  Only</v>
      </c>
      <c r="IA78" s="21">
        <v>1.65</v>
      </c>
      <c r="IB78" s="21" t="s">
        <v>239</v>
      </c>
      <c r="IC78" s="21" t="s">
        <v>119</v>
      </c>
      <c r="ID78" s="21">
        <v>8</v>
      </c>
      <c r="IE78" s="22" t="s">
        <v>269</v>
      </c>
      <c r="IF78" s="22"/>
      <c r="IG78" s="22"/>
      <c r="IH78" s="22"/>
      <c r="II78" s="22"/>
    </row>
    <row r="79" spans="1:243" s="21" customFormat="1" ht="94.5">
      <c r="A79" s="37">
        <v>1.66</v>
      </c>
      <c r="B79" s="38" t="s">
        <v>313</v>
      </c>
      <c r="C79" s="39" t="s">
        <v>120</v>
      </c>
      <c r="D79" s="7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8"/>
      <c r="IA79" s="21">
        <v>1.66</v>
      </c>
      <c r="IB79" s="21" t="s">
        <v>313</v>
      </c>
      <c r="IC79" s="21" t="s">
        <v>120</v>
      </c>
      <c r="IE79" s="22"/>
      <c r="IF79" s="22"/>
      <c r="IG79" s="22"/>
      <c r="IH79" s="22"/>
      <c r="II79" s="22"/>
    </row>
    <row r="80" spans="1:243" s="21" customFormat="1" ht="31.5">
      <c r="A80" s="36">
        <v>1.67</v>
      </c>
      <c r="B80" s="38" t="s">
        <v>314</v>
      </c>
      <c r="C80" s="39" t="s">
        <v>121</v>
      </c>
      <c r="D80" s="39">
        <v>3</v>
      </c>
      <c r="E80" s="40" t="s">
        <v>269</v>
      </c>
      <c r="F80" s="41">
        <v>54.58</v>
      </c>
      <c r="G80" s="42"/>
      <c r="H80" s="42"/>
      <c r="I80" s="43" t="s">
        <v>38</v>
      </c>
      <c r="J80" s="44">
        <f t="shared" si="0"/>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
        <v>164</v>
      </c>
      <c r="BB80" s="48">
        <f t="shared" si="2"/>
        <v>164</v>
      </c>
      <c r="BC80" s="49" t="str">
        <f t="shared" si="3"/>
        <v>INR  One Hundred &amp; Sixty Four  Only</v>
      </c>
      <c r="IA80" s="21">
        <v>1.67</v>
      </c>
      <c r="IB80" s="21" t="s">
        <v>314</v>
      </c>
      <c r="IC80" s="21" t="s">
        <v>121</v>
      </c>
      <c r="ID80" s="21">
        <v>3</v>
      </c>
      <c r="IE80" s="22" t="s">
        <v>269</v>
      </c>
      <c r="IF80" s="22"/>
      <c r="IG80" s="22"/>
      <c r="IH80" s="22"/>
      <c r="II80" s="22"/>
    </row>
    <row r="81" spans="1:243" s="21" customFormat="1" ht="15.75">
      <c r="A81" s="37">
        <v>1.68</v>
      </c>
      <c r="B81" s="38" t="s">
        <v>315</v>
      </c>
      <c r="C81" s="39" t="s">
        <v>122</v>
      </c>
      <c r="D81" s="7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8"/>
      <c r="IA81" s="21">
        <v>1.68</v>
      </c>
      <c r="IB81" s="21" t="s">
        <v>315</v>
      </c>
      <c r="IC81" s="21" t="s">
        <v>122</v>
      </c>
      <c r="IE81" s="22"/>
      <c r="IF81" s="22"/>
      <c r="IG81" s="22"/>
      <c r="IH81" s="22"/>
      <c r="II81" s="22"/>
    </row>
    <row r="82" spans="1:243" s="21" customFormat="1" ht="78.75">
      <c r="A82" s="37">
        <v>1.69</v>
      </c>
      <c r="B82" s="38" t="s">
        <v>316</v>
      </c>
      <c r="C82" s="39" t="s">
        <v>123</v>
      </c>
      <c r="D82" s="39">
        <v>81</v>
      </c>
      <c r="E82" s="40" t="s">
        <v>270</v>
      </c>
      <c r="F82" s="41">
        <v>68.57</v>
      </c>
      <c r="G82" s="42"/>
      <c r="H82" s="42"/>
      <c r="I82" s="43" t="s">
        <v>38</v>
      </c>
      <c r="J82" s="44">
        <f>IF(I82="Less(-)",-1,1)</f>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ROUND(total_amount_ba($B$2,$D$2,D82,F82,J82,K82,M82),0)</f>
        <v>5554</v>
      </c>
      <c r="BB82" s="48">
        <f>BA82+SUM(N82:AZ82)</f>
        <v>5554</v>
      </c>
      <c r="BC82" s="49" t="str">
        <f>SpellNumber(L82,BB82)</f>
        <v>INR  Five Thousand Five Hundred &amp; Fifty Four  Only</v>
      </c>
      <c r="IA82" s="21">
        <v>1.69</v>
      </c>
      <c r="IB82" s="21" t="s">
        <v>316</v>
      </c>
      <c r="IC82" s="21" t="s">
        <v>123</v>
      </c>
      <c r="ID82" s="21">
        <v>81</v>
      </c>
      <c r="IE82" s="22" t="s">
        <v>270</v>
      </c>
      <c r="IF82" s="22"/>
      <c r="IG82" s="22"/>
      <c r="IH82" s="22"/>
      <c r="II82" s="22"/>
    </row>
    <row r="83" spans="1:243" s="21" customFormat="1" ht="189">
      <c r="A83" s="36">
        <v>1.7</v>
      </c>
      <c r="B83" s="38" t="s">
        <v>317</v>
      </c>
      <c r="C83" s="39" t="s">
        <v>124</v>
      </c>
      <c r="D83" s="7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8"/>
      <c r="IA83" s="21">
        <v>1.7</v>
      </c>
      <c r="IB83" s="21" t="s">
        <v>317</v>
      </c>
      <c r="IC83" s="21" t="s">
        <v>124</v>
      </c>
      <c r="IE83" s="22"/>
      <c r="IF83" s="22"/>
      <c r="IG83" s="22"/>
      <c r="IH83" s="22"/>
      <c r="II83" s="22"/>
    </row>
    <row r="84" spans="1:243" s="21" customFormat="1" ht="15.75" customHeight="1">
      <c r="A84" s="37">
        <v>1.71</v>
      </c>
      <c r="B84" s="38" t="s">
        <v>318</v>
      </c>
      <c r="C84" s="39" t="s">
        <v>125</v>
      </c>
      <c r="D84" s="39">
        <v>20</v>
      </c>
      <c r="E84" s="40" t="s">
        <v>270</v>
      </c>
      <c r="F84" s="41">
        <v>154.01</v>
      </c>
      <c r="G84" s="42"/>
      <c r="H84" s="42"/>
      <c r="I84" s="43" t="s">
        <v>38</v>
      </c>
      <c r="J84" s="44">
        <f>IF(I84="Less(-)",-1,1)</f>
        <v>1</v>
      </c>
      <c r="K84" s="42" t="s">
        <v>39</v>
      </c>
      <c r="L84" s="42" t="s">
        <v>4</v>
      </c>
      <c r="M84" s="45"/>
      <c r="N84" s="42"/>
      <c r="O84" s="42"/>
      <c r="P84" s="46"/>
      <c r="Q84" s="42"/>
      <c r="R84" s="42"/>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ROUND(total_amount_ba($B$2,$D$2,D84,F84,J84,K84,M84),0)</f>
        <v>3080</v>
      </c>
      <c r="BB84" s="48">
        <f>BA84+SUM(N84:AZ84)</f>
        <v>3080</v>
      </c>
      <c r="BC84" s="49" t="str">
        <f>SpellNumber(L84,BB84)</f>
        <v>INR  Three Thousand  &amp;Eighty  Only</v>
      </c>
      <c r="IA84" s="21">
        <v>1.71</v>
      </c>
      <c r="IB84" s="21" t="s">
        <v>318</v>
      </c>
      <c r="IC84" s="21" t="s">
        <v>125</v>
      </c>
      <c r="ID84" s="21">
        <v>20</v>
      </c>
      <c r="IE84" s="22" t="s">
        <v>270</v>
      </c>
      <c r="IF84" s="22"/>
      <c r="IG84" s="22"/>
      <c r="IH84" s="22"/>
      <c r="II84" s="22"/>
    </row>
    <row r="85" spans="1:243" s="21" customFormat="1" ht="94.5">
      <c r="A85" s="36">
        <v>1.72</v>
      </c>
      <c r="B85" s="38" t="s">
        <v>319</v>
      </c>
      <c r="C85" s="39" t="s">
        <v>126</v>
      </c>
      <c r="D85" s="7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IA85" s="21">
        <v>1.72</v>
      </c>
      <c r="IB85" s="21" t="s">
        <v>319</v>
      </c>
      <c r="IC85" s="21" t="s">
        <v>126</v>
      </c>
      <c r="IE85" s="22"/>
      <c r="IF85" s="22"/>
      <c r="IG85" s="22"/>
      <c r="IH85" s="22"/>
      <c r="II85" s="22"/>
    </row>
    <row r="86" spans="1:243" s="21" customFormat="1" ht="63">
      <c r="A86" s="37">
        <v>1.73</v>
      </c>
      <c r="B86" s="38" t="s">
        <v>320</v>
      </c>
      <c r="C86" s="39" t="s">
        <v>127</v>
      </c>
      <c r="D86" s="39">
        <v>40</v>
      </c>
      <c r="E86" s="40" t="s">
        <v>270</v>
      </c>
      <c r="F86" s="41">
        <v>100.53</v>
      </c>
      <c r="G86" s="42"/>
      <c r="H86" s="42"/>
      <c r="I86" s="43" t="s">
        <v>38</v>
      </c>
      <c r="J86" s="44">
        <f>IF(I86="Less(-)",-1,1)</f>
        <v>1</v>
      </c>
      <c r="K86" s="42" t="s">
        <v>39</v>
      </c>
      <c r="L86" s="42" t="s">
        <v>4</v>
      </c>
      <c r="M86" s="45"/>
      <c r="N86" s="42"/>
      <c r="O86" s="42"/>
      <c r="P86" s="46"/>
      <c r="Q86" s="42"/>
      <c r="R86" s="42"/>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ROUND(total_amount_ba($B$2,$D$2,D86,F86,J86,K86,M86),0)</f>
        <v>4021</v>
      </c>
      <c r="BB86" s="48">
        <f>BA86+SUM(N86:AZ86)</f>
        <v>4021</v>
      </c>
      <c r="BC86" s="49" t="str">
        <f>SpellNumber(L86,BB86)</f>
        <v>INR  Four Thousand  &amp;Twenty One  Only</v>
      </c>
      <c r="IA86" s="21">
        <v>1.73</v>
      </c>
      <c r="IB86" s="21" t="s">
        <v>320</v>
      </c>
      <c r="IC86" s="21" t="s">
        <v>127</v>
      </c>
      <c r="ID86" s="21">
        <v>40</v>
      </c>
      <c r="IE86" s="22" t="s">
        <v>270</v>
      </c>
      <c r="IF86" s="22"/>
      <c r="IG86" s="22"/>
      <c r="IH86" s="22"/>
      <c r="II86" s="22"/>
    </row>
    <row r="87" spans="1:243" s="21" customFormat="1" ht="78.75">
      <c r="A87" s="37">
        <v>1.74</v>
      </c>
      <c r="B87" s="38" t="s">
        <v>321</v>
      </c>
      <c r="C87" s="39" t="s">
        <v>128</v>
      </c>
      <c r="D87" s="7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IA87" s="21">
        <v>1.74</v>
      </c>
      <c r="IB87" s="21" t="s">
        <v>321</v>
      </c>
      <c r="IC87" s="21" t="s">
        <v>128</v>
      </c>
      <c r="IE87" s="22"/>
      <c r="IF87" s="22"/>
      <c r="IG87" s="22"/>
      <c r="IH87" s="22"/>
      <c r="II87" s="22"/>
    </row>
    <row r="88" spans="1:243" s="21" customFormat="1" ht="31.5">
      <c r="A88" s="36">
        <v>1.75</v>
      </c>
      <c r="B88" s="38" t="s">
        <v>322</v>
      </c>
      <c r="C88" s="39" t="s">
        <v>129</v>
      </c>
      <c r="D88" s="39">
        <v>41</v>
      </c>
      <c r="E88" s="40" t="s">
        <v>270</v>
      </c>
      <c r="F88" s="41">
        <v>124.77</v>
      </c>
      <c r="G88" s="42"/>
      <c r="H88" s="42"/>
      <c r="I88" s="43" t="s">
        <v>38</v>
      </c>
      <c r="J88" s="44">
        <f>IF(I88="Less(-)",-1,1)</f>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ROUND(total_amount_ba($B$2,$D$2,D88,F88,J88,K88,M88),0)</f>
        <v>5116</v>
      </c>
      <c r="BB88" s="48">
        <f>BA88+SUM(N88:AZ88)</f>
        <v>5116</v>
      </c>
      <c r="BC88" s="49" t="str">
        <f>SpellNumber(L88,BB88)</f>
        <v>INR  Five Thousand One Hundred &amp; Sixteen  Only</v>
      </c>
      <c r="IA88" s="21">
        <v>1.75</v>
      </c>
      <c r="IB88" s="21" t="s">
        <v>322</v>
      </c>
      <c r="IC88" s="21" t="s">
        <v>129</v>
      </c>
      <c r="ID88" s="21">
        <v>41</v>
      </c>
      <c r="IE88" s="22" t="s">
        <v>270</v>
      </c>
      <c r="IF88" s="22"/>
      <c r="IG88" s="22"/>
      <c r="IH88" s="22"/>
      <c r="II88" s="22"/>
    </row>
    <row r="89" spans="1:243" s="21" customFormat="1" ht="15.75">
      <c r="A89" s="37">
        <v>1.76</v>
      </c>
      <c r="B89" s="38" t="s">
        <v>243</v>
      </c>
      <c r="C89" s="39" t="s">
        <v>130</v>
      </c>
      <c r="D89" s="7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8"/>
      <c r="IA89" s="21">
        <v>1.76</v>
      </c>
      <c r="IB89" s="21" t="s">
        <v>243</v>
      </c>
      <c r="IC89" s="21" t="s">
        <v>130</v>
      </c>
      <c r="IE89" s="22"/>
      <c r="IF89" s="22"/>
      <c r="IG89" s="22"/>
      <c r="IH89" s="22"/>
      <c r="II89" s="22"/>
    </row>
    <row r="90" spans="1:243" s="21" customFormat="1" ht="78.75">
      <c r="A90" s="36">
        <v>1.77</v>
      </c>
      <c r="B90" s="38" t="s">
        <v>323</v>
      </c>
      <c r="C90" s="39" t="s">
        <v>131</v>
      </c>
      <c r="D90" s="7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8"/>
      <c r="IA90" s="21">
        <v>1.77</v>
      </c>
      <c r="IB90" s="21" t="s">
        <v>323</v>
      </c>
      <c r="IC90" s="21" t="s">
        <v>131</v>
      </c>
      <c r="IE90" s="22"/>
      <c r="IF90" s="22"/>
      <c r="IG90" s="22"/>
      <c r="IH90" s="22"/>
      <c r="II90" s="22"/>
    </row>
    <row r="91" spans="1:243" s="21" customFormat="1" ht="31.5">
      <c r="A91" s="37">
        <v>1.78</v>
      </c>
      <c r="B91" s="38" t="s">
        <v>324</v>
      </c>
      <c r="C91" s="39" t="s">
        <v>132</v>
      </c>
      <c r="D91" s="39">
        <v>10</v>
      </c>
      <c r="E91" s="40" t="s">
        <v>214</v>
      </c>
      <c r="F91" s="41">
        <v>477.86</v>
      </c>
      <c r="G91" s="42"/>
      <c r="H91" s="42"/>
      <c r="I91" s="43" t="s">
        <v>38</v>
      </c>
      <c r="J91" s="44">
        <f>IF(I91="Less(-)",-1,1)</f>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ROUND(total_amount_ba($B$2,$D$2,D91,F91,J91,K91,M91),0)</f>
        <v>4779</v>
      </c>
      <c r="BB91" s="48">
        <f>BA91+SUM(N91:AZ91)</f>
        <v>4779</v>
      </c>
      <c r="BC91" s="49" t="str">
        <f>SpellNumber(L91,BB91)</f>
        <v>INR  Four Thousand Seven Hundred &amp; Seventy Nine  Only</v>
      </c>
      <c r="IA91" s="21">
        <v>1.78</v>
      </c>
      <c r="IB91" s="21" t="s">
        <v>324</v>
      </c>
      <c r="IC91" s="21" t="s">
        <v>132</v>
      </c>
      <c r="ID91" s="21">
        <v>10</v>
      </c>
      <c r="IE91" s="22" t="s">
        <v>214</v>
      </c>
      <c r="IF91" s="22"/>
      <c r="IG91" s="22"/>
      <c r="IH91" s="22"/>
      <c r="II91" s="22"/>
    </row>
    <row r="92" spans="1:243" s="21" customFormat="1" ht="47.25" customHeight="1">
      <c r="A92" s="37">
        <v>1.79</v>
      </c>
      <c r="B92" s="38" t="s">
        <v>325</v>
      </c>
      <c r="C92" s="39" t="s">
        <v>133</v>
      </c>
      <c r="D92" s="7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8"/>
      <c r="IA92" s="21">
        <v>1.79</v>
      </c>
      <c r="IB92" s="21" t="s">
        <v>325</v>
      </c>
      <c r="IC92" s="21" t="s">
        <v>133</v>
      </c>
      <c r="IE92" s="22"/>
      <c r="IF92" s="22"/>
      <c r="IG92" s="22"/>
      <c r="IH92" s="22"/>
      <c r="II92" s="22"/>
    </row>
    <row r="93" spans="1:243" s="21" customFormat="1" ht="42" customHeight="1">
      <c r="A93" s="36">
        <v>1.8</v>
      </c>
      <c r="B93" s="38" t="s">
        <v>326</v>
      </c>
      <c r="C93" s="39" t="s">
        <v>134</v>
      </c>
      <c r="D93" s="39">
        <v>1.1</v>
      </c>
      <c r="E93" s="40" t="s">
        <v>214</v>
      </c>
      <c r="F93" s="41">
        <v>500.44</v>
      </c>
      <c r="G93" s="42"/>
      <c r="H93" s="42"/>
      <c r="I93" s="43" t="s">
        <v>38</v>
      </c>
      <c r="J93" s="44">
        <f>IF(I93="Less(-)",-1,1)</f>
        <v>1</v>
      </c>
      <c r="K93" s="42" t="s">
        <v>39</v>
      </c>
      <c r="L93" s="42" t="s">
        <v>4</v>
      </c>
      <c r="M93" s="45"/>
      <c r="N93" s="42"/>
      <c r="O93" s="42"/>
      <c r="P93" s="46"/>
      <c r="Q93" s="42"/>
      <c r="R93" s="42"/>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f>ROUND(total_amount_ba($B$2,$D$2,D93,F93,J93,K93,M93),0)</f>
        <v>550</v>
      </c>
      <c r="BB93" s="48">
        <f>BA93+SUM(N93:AZ93)</f>
        <v>550</v>
      </c>
      <c r="BC93" s="49" t="str">
        <f>SpellNumber(L93,BB93)</f>
        <v>INR  Five Hundred &amp; Fifty  Only</v>
      </c>
      <c r="IA93" s="21">
        <v>1.8</v>
      </c>
      <c r="IB93" s="21" t="s">
        <v>326</v>
      </c>
      <c r="IC93" s="21" t="s">
        <v>134</v>
      </c>
      <c r="ID93" s="21">
        <v>1.1</v>
      </c>
      <c r="IE93" s="22" t="s">
        <v>214</v>
      </c>
      <c r="IF93" s="22"/>
      <c r="IG93" s="22"/>
      <c r="IH93" s="22"/>
      <c r="II93" s="22"/>
    </row>
    <row r="94" spans="1:243" s="21" customFormat="1" ht="63">
      <c r="A94" s="37">
        <v>1.81</v>
      </c>
      <c r="B94" s="38" t="s">
        <v>327</v>
      </c>
      <c r="C94" s="39" t="s">
        <v>135</v>
      </c>
      <c r="D94" s="39">
        <v>1</v>
      </c>
      <c r="E94" s="40" t="s">
        <v>267</v>
      </c>
      <c r="F94" s="41">
        <v>6978.21</v>
      </c>
      <c r="G94" s="42"/>
      <c r="H94" s="42"/>
      <c r="I94" s="43" t="s">
        <v>38</v>
      </c>
      <c r="J94" s="44">
        <f>IF(I94="Less(-)",-1,1)</f>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ROUND(total_amount_ba($B$2,$D$2,D94,F94,J94,K94,M94),0)</f>
        <v>6978</v>
      </c>
      <c r="BB94" s="48">
        <f>BA94+SUM(N94:AZ94)</f>
        <v>6978</v>
      </c>
      <c r="BC94" s="49" t="str">
        <f>SpellNumber(L94,BB94)</f>
        <v>INR  Six Thousand Nine Hundred &amp; Seventy Eight  Only</v>
      </c>
      <c r="IA94" s="21">
        <v>1.81</v>
      </c>
      <c r="IB94" s="21" t="s">
        <v>327</v>
      </c>
      <c r="IC94" s="21" t="s">
        <v>135</v>
      </c>
      <c r="ID94" s="21">
        <v>1</v>
      </c>
      <c r="IE94" s="22" t="s">
        <v>267</v>
      </c>
      <c r="IF94" s="22"/>
      <c r="IG94" s="22"/>
      <c r="IH94" s="22"/>
      <c r="II94" s="22"/>
    </row>
    <row r="95" spans="1:243" s="21" customFormat="1" ht="31.5">
      <c r="A95" s="36">
        <v>1.82</v>
      </c>
      <c r="B95" s="38" t="s">
        <v>328</v>
      </c>
      <c r="C95" s="39" t="s">
        <v>136</v>
      </c>
      <c r="D95" s="7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8"/>
      <c r="IA95" s="21">
        <v>1.82</v>
      </c>
      <c r="IB95" s="21" t="s">
        <v>328</v>
      </c>
      <c r="IC95" s="21" t="s">
        <v>136</v>
      </c>
      <c r="IE95" s="22"/>
      <c r="IF95" s="22"/>
      <c r="IG95" s="22"/>
      <c r="IH95" s="22"/>
      <c r="II95" s="22"/>
    </row>
    <row r="96" spans="1:243" s="21" customFormat="1" ht="31.5">
      <c r="A96" s="37">
        <v>1.83</v>
      </c>
      <c r="B96" s="38" t="s">
        <v>329</v>
      </c>
      <c r="C96" s="39" t="s">
        <v>137</v>
      </c>
      <c r="D96" s="39">
        <v>17</v>
      </c>
      <c r="E96" s="40" t="s">
        <v>268</v>
      </c>
      <c r="F96" s="41">
        <v>69.71</v>
      </c>
      <c r="G96" s="42"/>
      <c r="H96" s="42"/>
      <c r="I96" s="43" t="s">
        <v>38</v>
      </c>
      <c r="J96" s="44">
        <f>IF(I96="Less(-)",-1,1)</f>
        <v>1</v>
      </c>
      <c r="K96" s="42" t="s">
        <v>39</v>
      </c>
      <c r="L96" s="42" t="s">
        <v>4</v>
      </c>
      <c r="M96" s="45"/>
      <c r="N96" s="42"/>
      <c r="O96" s="42"/>
      <c r="P96" s="46"/>
      <c r="Q96" s="42"/>
      <c r="R96" s="42"/>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ROUND(total_amount_ba($B$2,$D$2,D96,F96,J96,K96,M96),0)</f>
        <v>1185</v>
      </c>
      <c r="BB96" s="48">
        <f>BA96+SUM(N96:AZ96)</f>
        <v>1185</v>
      </c>
      <c r="BC96" s="49" t="str">
        <f>SpellNumber(L96,BB96)</f>
        <v>INR  One Thousand One Hundred &amp; Eighty Five  Only</v>
      </c>
      <c r="IA96" s="21">
        <v>1.83</v>
      </c>
      <c r="IB96" s="21" t="s">
        <v>329</v>
      </c>
      <c r="IC96" s="21" t="s">
        <v>137</v>
      </c>
      <c r="ID96" s="21">
        <v>17</v>
      </c>
      <c r="IE96" s="22" t="s">
        <v>268</v>
      </c>
      <c r="IF96" s="22"/>
      <c r="IG96" s="22"/>
      <c r="IH96" s="22"/>
      <c r="II96" s="22"/>
    </row>
    <row r="97" spans="1:243" s="21" customFormat="1" ht="157.5">
      <c r="A97" s="37">
        <v>1.84</v>
      </c>
      <c r="B97" s="38" t="s">
        <v>330</v>
      </c>
      <c r="C97" s="39" t="s">
        <v>138</v>
      </c>
      <c r="D97" s="39">
        <v>6</v>
      </c>
      <c r="E97" s="40" t="s">
        <v>214</v>
      </c>
      <c r="F97" s="41">
        <v>820.34</v>
      </c>
      <c r="G97" s="42"/>
      <c r="H97" s="42"/>
      <c r="I97" s="43" t="s">
        <v>38</v>
      </c>
      <c r="J97" s="44">
        <f>IF(I97="Less(-)",-1,1)</f>
        <v>1</v>
      </c>
      <c r="K97" s="42" t="s">
        <v>39</v>
      </c>
      <c r="L97" s="42" t="s">
        <v>4</v>
      </c>
      <c r="M97" s="45"/>
      <c r="N97" s="42"/>
      <c r="O97" s="42"/>
      <c r="P97" s="46"/>
      <c r="Q97" s="42"/>
      <c r="R97" s="42"/>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f>ROUND(total_amount_ba($B$2,$D$2,D97,F97,J97,K97,M97),0)</f>
        <v>4922</v>
      </c>
      <c r="BB97" s="48">
        <f>BA97+SUM(N97:AZ97)</f>
        <v>4922</v>
      </c>
      <c r="BC97" s="49" t="str">
        <f>SpellNumber(L97,BB97)</f>
        <v>INR  Four Thousand Nine Hundred &amp; Twenty Two  Only</v>
      </c>
      <c r="IA97" s="21">
        <v>1.84</v>
      </c>
      <c r="IB97" s="21" t="s">
        <v>330</v>
      </c>
      <c r="IC97" s="21" t="s">
        <v>138</v>
      </c>
      <c r="ID97" s="21">
        <v>6</v>
      </c>
      <c r="IE97" s="22" t="s">
        <v>214</v>
      </c>
      <c r="IF97" s="22"/>
      <c r="IG97" s="22"/>
      <c r="IH97" s="22"/>
      <c r="II97" s="22"/>
    </row>
    <row r="98" spans="1:243" s="21" customFormat="1" ht="15.75">
      <c r="A98" s="36">
        <v>1.85</v>
      </c>
      <c r="B98" s="38" t="s">
        <v>275</v>
      </c>
      <c r="C98" s="39" t="s">
        <v>139</v>
      </c>
      <c r="D98" s="7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8"/>
      <c r="IA98" s="21">
        <v>1.85</v>
      </c>
      <c r="IB98" s="21" t="s">
        <v>275</v>
      </c>
      <c r="IC98" s="21" t="s">
        <v>139</v>
      </c>
      <c r="IE98" s="22"/>
      <c r="IF98" s="22"/>
      <c r="IG98" s="22"/>
      <c r="IH98" s="22"/>
      <c r="II98" s="22"/>
    </row>
    <row r="99" spans="1:243" s="21" customFormat="1" ht="156.75" customHeight="1">
      <c r="A99" s="37">
        <v>1.86</v>
      </c>
      <c r="B99" s="38" t="s">
        <v>331</v>
      </c>
      <c r="C99" s="39" t="s">
        <v>140</v>
      </c>
      <c r="D99" s="7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8"/>
      <c r="IA99" s="21">
        <v>1.86</v>
      </c>
      <c r="IB99" s="21" t="s">
        <v>331</v>
      </c>
      <c r="IC99" s="21" t="s">
        <v>140</v>
      </c>
      <c r="IE99" s="22"/>
      <c r="IF99" s="22"/>
      <c r="IG99" s="22"/>
      <c r="IH99" s="22"/>
      <c r="II99" s="22"/>
    </row>
    <row r="100" spans="1:243" s="21" customFormat="1" ht="31.5">
      <c r="A100" s="36">
        <v>1.87</v>
      </c>
      <c r="B100" s="38" t="s">
        <v>332</v>
      </c>
      <c r="C100" s="39" t="s">
        <v>141</v>
      </c>
      <c r="D100" s="39">
        <v>15</v>
      </c>
      <c r="E100" s="40" t="s">
        <v>214</v>
      </c>
      <c r="F100" s="41">
        <v>857.52</v>
      </c>
      <c r="G100" s="42"/>
      <c r="H100" s="42"/>
      <c r="I100" s="43" t="s">
        <v>38</v>
      </c>
      <c r="J100" s="44">
        <f>IF(I100="Less(-)",-1,1)</f>
        <v>1</v>
      </c>
      <c r="K100" s="42" t="s">
        <v>39</v>
      </c>
      <c r="L100" s="42" t="s">
        <v>4</v>
      </c>
      <c r="M100" s="45"/>
      <c r="N100" s="42"/>
      <c r="O100" s="42"/>
      <c r="P100" s="46"/>
      <c r="Q100" s="42"/>
      <c r="R100" s="42"/>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ROUND(total_amount_ba($B$2,$D$2,D100,F100,J100,K100,M100),0)</f>
        <v>12863</v>
      </c>
      <c r="BB100" s="48">
        <f>BA100+SUM(N100:AZ100)</f>
        <v>12863</v>
      </c>
      <c r="BC100" s="49" t="str">
        <f>SpellNumber(L100,BB100)</f>
        <v>INR  Twelve Thousand Eight Hundred &amp; Sixty Three  Only</v>
      </c>
      <c r="IA100" s="21">
        <v>1.87</v>
      </c>
      <c r="IB100" s="21" t="s">
        <v>332</v>
      </c>
      <c r="IC100" s="21" t="s">
        <v>141</v>
      </c>
      <c r="ID100" s="21">
        <v>15</v>
      </c>
      <c r="IE100" s="22" t="s">
        <v>214</v>
      </c>
      <c r="IF100" s="22"/>
      <c r="IG100" s="22"/>
      <c r="IH100" s="22"/>
      <c r="II100" s="22"/>
    </row>
    <row r="101" spans="1:243" s="21" customFormat="1" ht="141.75">
      <c r="A101" s="37">
        <v>1.88</v>
      </c>
      <c r="B101" s="38" t="s">
        <v>333</v>
      </c>
      <c r="C101" s="39" t="s">
        <v>142</v>
      </c>
      <c r="D101" s="39">
        <v>1</v>
      </c>
      <c r="E101" s="40" t="s">
        <v>269</v>
      </c>
      <c r="F101" s="41">
        <v>233.76</v>
      </c>
      <c r="G101" s="42"/>
      <c r="H101" s="42"/>
      <c r="I101" s="43" t="s">
        <v>38</v>
      </c>
      <c r="J101" s="44">
        <f>IF(I101="Less(-)",-1,1)</f>
        <v>1</v>
      </c>
      <c r="K101" s="42" t="s">
        <v>39</v>
      </c>
      <c r="L101" s="42" t="s">
        <v>4</v>
      </c>
      <c r="M101" s="45"/>
      <c r="N101" s="42"/>
      <c r="O101" s="42"/>
      <c r="P101" s="46"/>
      <c r="Q101" s="42"/>
      <c r="R101" s="42"/>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f>ROUND(total_amount_ba($B$2,$D$2,D101,F101,J101,K101,M101),0)</f>
        <v>234</v>
      </c>
      <c r="BB101" s="48">
        <f>BA101+SUM(N101:AZ101)</f>
        <v>234</v>
      </c>
      <c r="BC101" s="49" t="str">
        <f>SpellNumber(L101,BB101)</f>
        <v>INR  Two Hundred &amp; Thirty Four  Only</v>
      </c>
      <c r="IA101" s="21">
        <v>1.88</v>
      </c>
      <c r="IB101" s="21" t="s">
        <v>333</v>
      </c>
      <c r="IC101" s="21" t="s">
        <v>142</v>
      </c>
      <c r="ID101" s="21">
        <v>1</v>
      </c>
      <c r="IE101" s="22" t="s">
        <v>269</v>
      </c>
      <c r="IF101" s="22"/>
      <c r="IG101" s="22"/>
      <c r="IH101" s="22"/>
      <c r="II101" s="22"/>
    </row>
    <row r="102" spans="1:243" s="21" customFormat="1" ht="15.75">
      <c r="A102" s="37">
        <v>1.89</v>
      </c>
      <c r="B102" s="38" t="s">
        <v>244</v>
      </c>
      <c r="C102" s="39" t="s">
        <v>143</v>
      </c>
      <c r="D102" s="7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IA102" s="21">
        <v>1.89</v>
      </c>
      <c r="IB102" s="21" t="s">
        <v>244</v>
      </c>
      <c r="IC102" s="21" t="s">
        <v>143</v>
      </c>
      <c r="IE102" s="22"/>
      <c r="IF102" s="22"/>
      <c r="IG102" s="22"/>
      <c r="IH102" s="22"/>
      <c r="II102" s="22"/>
    </row>
    <row r="103" spans="1:243" s="21" customFormat="1" ht="15.75">
      <c r="A103" s="36">
        <v>1.9</v>
      </c>
      <c r="B103" s="38" t="s">
        <v>245</v>
      </c>
      <c r="C103" s="39" t="s">
        <v>144</v>
      </c>
      <c r="D103" s="7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8"/>
      <c r="IA103" s="21">
        <v>1.9</v>
      </c>
      <c r="IB103" s="21" t="s">
        <v>245</v>
      </c>
      <c r="IC103" s="21" t="s">
        <v>144</v>
      </c>
      <c r="IE103" s="22"/>
      <c r="IF103" s="22"/>
      <c r="IG103" s="22"/>
      <c r="IH103" s="22"/>
      <c r="II103" s="22"/>
    </row>
    <row r="104" spans="1:243" s="21" customFormat="1" ht="31.5">
      <c r="A104" s="37">
        <v>1.91</v>
      </c>
      <c r="B104" s="38" t="s">
        <v>246</v>
      </c>
      <c r="C104" s="39" t="s">
        <v>145</v>
      </c>
      <c r="D104" s="39">
        <v>63</v>
      </c>
      <c r="E104" s="40" t="s">
        <v>214</v>
      </c>
      <c r="F104" s="41">
        <v>258.09</v>
      </c>
      <c r="G104" s="42"/>
      <c r="H104" s="42"/>
      <c r="I104" s="43" t="s">
        <v>38</v>
      </c>
      <c r="J104" s="44">
        <f>IF(I104="Less(-)",-1,1)</f>
        <v>1</v>
      </c>
      <c r="K104" s="42" t="s">
        <v>39</v>
      </c>
      <c r="L104" s="42" t="s">
        <v>4</v>
      </c>
      <c r="M104" s="45"/>
      <c r="N104" s="42"/>
      <c r="O104" s="42"/>
      <c r="P104" s="46"/>
      <c r="Q104" s="42"/>
      <c r="R104" s="42"/>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f>ROUND(total_amount_ba($B$2,$D$2,D104,F104,J104,K104,M104),0)</f>
        <v>16260</v>
      </c>
      <c r="BB104" s="48">
        <f>BA104+SUM(N104:AZ104)</f>
        <v>16260</v>
      </c>
      <c r="BC104" s="49" t="str">
        <f>SpellNumber(L104,BB104)</f>
        <v>INR  Sixteen Thousand Two Hundred &amp; Sixty  Only</v>
      </c>
      <c r="IA104" s="21">
        <v>1.91</v>
      </c>
      <c r="IB104" s="21" t="s">
        <v>246</v>
      </c>
      <c r="IC104" s="21" t="s">
        <v>145</v>
      </c>
      <c r="ID104" s="21">
        <v>63</v>
      </c>
      <c r="IE104" s="22" t="s">
        <v>214</v>
      </c>
      <c r="IF104" s="22"/>
      <c r="IG104" s="22"/>
      <c r="IH104" s="22"/>
      <c r="II104" s="22"/>
    </row>
    <row r="105" spans="1:243" s="21" customFormat="1" ht="31.5">
      <c r="A105" s="36">
        <v>1.92</v>
      </c>
      <c r="B105" s="38" t="s">
        <v>247</v>
      </c>
      <c r="C105" s="39" t="s">
        <v>146</v>
      </c>
      <c r="D105" s="7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8"/>
      <c r="IA105" s="21">
        <v>1.92</v>
      </c>
      <c r="IB105" s="21" t="s">
        <v>247</v>
      </c>
      <c r="IC105" s="21" t="s">
        <v>146</v>
      </c>
      <c r="IE105" s="22"/>
      <c r="IF105" s="22"/>
      <c r="IG105" s="22"/>
      <c r="IH105" s="22"/>
      <c r="II105" s="22"/>
    </row>
    <row r="106" spans="1:243" s="21" customFormat="1" ht="31.5">
      <c r="A106" s="37">
        <v>1.93</v>
      </c>
      <c r="B106" s="38" t="s">
        <v>246</v>
      </c>
      <c r="C106" s="39" t="s">
        <v>147</v>
      </c>
      <c r="D106" s="39">
        <v>39</v>
      </c>
      <c r="E106" s="40" t="s">
        <v>214</v>
      </c>
      <c r="F106" s="41">
        <v>297.33</v>
      </c>
      <c r="G106" s="42"/>
      <c r="H106" s="42"/>
      <c r="I106" s="43" t="s">
        <v>38</v>
      </c>
      <c r="J106" s="44">
        <f>IF(I106="Less(-)",-1,1)</f>
        <v>1</v>
      </c>
      <c r="K106" s="42" t="s">
        <v>39</v>
      </c>
      <c r="L106" s="42" t="s">
        <v>4</v>
      </c>
      <c r="M106" s="45"/>
      <c r="N106" s="42"/>
      <c r="O106" s="42"/>
      <c r="P106" s="46"/>
      <c r="Q106" s="42"/>
      <c r="R106" s="42"/>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f>ROUND(total_amount_ba($B$2,$D$2,D106,F106,J106,K106,M106),0)</f>
        <v>11596</v>
      </c>
      <c r="BB106" s="48">
        <f>BA106+SUM(N106:AZ106)</f>
        <v>11596</v>
      </c>
      <c r="BC106" s="49" t="str">
        <f>SpellNumber(L106,BB106)</f>
        <v>INR  Eleven Thousand Five Hundred &amp; Ninety Six  Only</v>
      </c>
      <c r="IA106" s="21">
        <v>1.93</v>
      </c>
      <c r="IB106" s="21" t="s">
        <v>246</v>
      </c>
      <c r="IC106" s="21" t="s">
        <v>147</v>
      </c>
      <c r="ID106" s="21">
        <v>39</v>
      </c>
      <c r="IE106" s="22" t="s">
        <v>214</v>
      </c>
      <c r="IF106" s="22"/>
      <c r="IG106" s="22"/>
      <c r="IH106" s="22"/>
      <c r="II106" s="22"/>
    </row>
    <row r="107" spans="1:243" s="21" customFormat="1" ht="15.75">
      <c r="A107" s="37">
        <v>1.94</v>
      </c>
      <c r="B107" s="38" t="s">
        <v>248</v>
      </c>
      <c r="C107" s="39" t="s">
        <v>148</v>
      </c>
      <c r="D107" s="7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8"/>
      <c r="IA107" s="21">
        <v>1.94</v>
      </c>
      <c r="IB107" s="21" t="s">
        <v>248</v>
      </c>
      <c r="IC107" s="21" t="s">
        <v>148</v>
      </c>
      <c r="IE107" s="22"/>
      <c r="IF107" s="22"/>
      <c r="IG107" s="22"/>
      <c r="IH107" s="22"/>
      <c r="II107" s="22"/>
    </row>
    <row r="108" spans="1:243" s="21" customFormat="1" ht="31.5">
      <c r="A108" s="36">
        <v>1.95</v>
      </c>
      <c r="B108" s="38" t="s">
        <v>249</v>
      </c>
      <c r="C108" s="39" t="s">
        <v>149</v>
      </c>
      <c r="D108" s="39">
        <v>22</v>
      </c>
      <c r="E108" s="40" t="s">
        <v>214</v>
      </c>
      <c r="F108" s="41">
        <v>221.88</v>
      </c>
      <c r="G108" s="42"/>
      <c r="H108" s="42"/>
      <c r="I108" s="43" t="s">
        <v>38</v>
      </c>
      <c r="J108" s="44">
        <f>IF(I108="Less(-)",-1,1)</f>
        <v>1</v>
      </c>
      <c r="K108" s="42" t="s">
        <v>39</v>
      </c>
      <c r="L108" s="42" t="s">
        <v>4</v>
      </c>
      <c r="M108" s="45"/>
      <c r="N108" s="42"/>
      <c r="O108" s="42"/>
      <c r="P108" s="46"/>
      <c r="Q108" s="42"/>
      <c r="R108" s="42"/>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f>ROUND(total_amount_ba($B$2,$D$2,D108,F108,J108,K108,M108),0)</f>
        <v>4881</v>
      </c>
      <c r="BB108" s="48">
        <f>BA108+SUM(N108:AZ108)</f>
        <v>4881</v>
      </c>
      <c r="BC108" s="49" t="str">
        <f>SpellNumber(L108,BB108)</f>
        <v>INR  Four Thousand Eight Hundred &amp; Eighty One  Only</v>
      </c>
      <c r="IA108" s="21">
        <v>1.95</v>
      </c>
      <c r="IB108" s="21" t="s">
        <v>249</v>
      </c>
      <c r="IC108" s="21" t="s">
        <v>149</v>
      </c>
      <c r="ID108" s="21">
        <v>22</v>
      </c>
      <c r="IE108" s="22" t="s">
        <v>214</v>
      </c>
      <c r="IF108" s="22"/>
      <c r="IG108" s="22"/>
      <c r="IH108" s="22"/>
      <c r="II108" s="22"/>
    </row>
    <row r="109" spans="1:243" s="21" customFormat="1" ht="78.75">
      <c r="A109" s="37">
        <v>1.96</v>
      </c>
      <c r="B109" s="38" t="s">
        <v>250</v>
      </c>
      <c r="C109" s="39" t="s">
        <v>150</v>
      </c>
      <c r="D109" s="7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8"/>
      <c r="IA109" s="21">
        <v>1.96</v>
      </c>
      <c r="IB109" s="21" t="s">
        <v>250</v>
      </c>
      <c r="IC109" s="21" t="s">
        <v>150</v>
      </c>
      <c r="IE109" s="22"/>
      <c r="IF109" s="22"/>
      <c r="IG109" s="22"/>
      <c r="IH109" s="22"/>
      <c r="II109" s="22"/>
    </row>
    <row r="110" spans="1:243" s="21" customFormat="1" ht="31.5">
      <c r="A110" s="36">
        <v>1.97</v>
      </c>
      <c r="B110" s="38" t="s">
        <v>251</v>
      </c>
      <c r="C110" s="39" t="s">
        <v>151</v>
      </c>
      <c r="D110" s="39">
        <v>38</v>
      </c>
      <c r="E110" s="40" t="s">
        <v>214</v>
      </c>
      <c r="F110" s="41">
        <v>81.32</v>
      </c>
      <c r="G110" s="42"/>
      <c r="H110" s="42"/>
      <c r="I110" s="43" t="s">
        <v>38</v>
      </c>
      <c r="J110" s="44">
        <f>IF(I110="Less(-)",-1,1)</f>
        <v>1</v>
      </c>
      <c r="K110" s="42" t="s">
        <v>39</v>
      </c>
      <c r="L110" s="42" t="s">
        <v>4</v>
      </c>
      <c r="M110" s="45"/>
      <c r="N110" s="42"/>
      <c r="O110" s="42"/>
      <c r="P110" s="46"/>
      <c r="Q110" s="42"/>
      <c r="R110" s="42"/>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f>ROUND(total_amount_ba($B$2,$D$2,D110,F110,J110,K110,M110),0)</f>
        <v>3090</v>
      </c>
      <c r="BB110" s="48">
        <f>BA110+SUM(N110:AZ110)</f>
        <v>3090</v>
      </c>
      <c r="BC110" s="49" t="str">
        <f>SpellNumber(L110,BB110)</f>
        <v>INR  Three Thousand  &amp;Ninety  Only</v>
      </c>
      <c r="IA110" s="21">
        <v>1.97</v>
      </c>
      <c r="IB110" s="21" t="s">
        <v>251</v>
      </c>
      <c r="IC110" s="21" t="s">
        <v>151</v>
      </c>
      <c r="ID110" s="21">
        <v>38</v>
      </c>
      <c r="IE110" s="22" t="s">
        <v>214</v>
      </c>
      <c r="IF110" s="22"/>
      <c r="IG110" s="22"/>
      <c r="IH110" s="22"/>
      <c r="II110" s="22"/>
    </row>
    <row r="111" spans="1:243" s="21" customFormat="1" ht="31.5">
      <c r="A111" s="37">
        <v>1.98</v>
      </c>
      <c r="B111" s="38" t="s">
        <v>276</v>
      </c>
      <c r="C111" s="39" t="s">
        <v>152</v>
      </c>
      <c r="D111" s="7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8"/>
      <c r="IA111" s="21">
        <v>1.98</v>
      </c>
      <c r="IB111" s="21" t="s">
        <v>276</v>
      </c>
      <c r="IC111" s="21" t="s">
        <v>152</v>
      </c>
      <c r="IE111" s="22"/>
      <c r="IF111" s="22"/>
      <c r="IG111" s="22"/>
      <c r="IH111" s="22"/>
      <c r="II111" s="22"/>
    </row>
    <row r="112" spans="1:243" s="21" customFormat="1" ht="47.25">
      <c r="A112" s="37">
        <v>1.99</v>
      </c>
      <c r="B112" s="38" t="s">
        <v>277</v>
      </c>
      <c r="C112" s="39" t="s">
        <v>153</v>
      </c>
      <c r="D112" s="39">
        <v>78</v>
      </c>
      <c r="E112" s="40" t="s">
        <v>214</v>
      </c>
      <c r="F112" s="41">
        <v>146.3</v>
      </c>
      <c r="G112" s="42"/>
      <c r="H112" s="42"/>
      <c r="I112" s="43" t="s">
        <v>38</v>
      </c>
      <c r="J112" s="44">
        <f>IF(I112="Less(-)",-1,1)</f>
        <v>1</v>
      </c>
      <c r="K112" s="42" t="s">
        <v>39</v>
      </c>
      <c r="L112" s="42" t="s">
        <v>4</v>
      </c>
      <c r="M112" s="45"/>
      <c r="N112" s="42"/>
      <c r="O112" s="42"/>
      <c r="P112" s="46"/>
      <c r="Q112" s="42"/>
      <c r="R112" s="42"/>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f>ROUND(total_amount_ba($B$2,$D$2,D112,F112,J112,K112,M112),0)</f>
        <v>11411</v>
      </c>
      <c r="BB112" s="48">
        <f>BA112+SUM(N112:AZ112)</f>
        <v>11411</v>
      </c>
      <c r="BC112" s="49" t="str">
        <f>SpellNumber(L112,BB112)</f>
        <v>INR  Eleven Thousand Four Hundred &amp; Eleven  Only</v>
      </c>
      <c r="IA112" s="21">
        <v>1.99</v>
      </c>
      <c r="IB112" s="21" t="s">
        <v>277</v>
      </c>
      <c r="IC112" s="21" t="s">
        <v>153</v>
      </c>
      <c r="ID112" s="21">
        <v>78</v>
      </c>
      <c r="IE112" s="22" t="s">
        <v>214</v>
      </c>
      <c r="IF112" s="22"/>
      <c r="IG112" s="22"/>
      <c r="IH112" s="22"/>
      <c r="II112" s="22"/>
    </row>
    <row r="113" spans="1:243" s="21" customFormat="1" ht="47.25">
      <c r="A113" s="36">
        <v>2</v>
      </c>
      <c r="B113" s="38" t="s">
        <v>334</v>
      </c>
      <c r="C113" s="39" t="s">
        <v>154</v>
      </c>
      <c r="D113" s="7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8"/>
      <c r="IA113" s="21">
        <v>2</v>
      </c>
      <c r="IB113" s="21" t="s">
        <v>334</v>
      </c>
      <c r="IC113" s="21" t="s">
        <v>154</v>
      </c>
      <c r="IE113" s="22"/>
      <c r="IF113" s="22"/>
      <c r="IG113" s="22"/>
      <c r="IH113" s="22"/>
      <c r="II113" s="22"/>
    </row>
    <row r="114" spans="1:243" s="21" customFormat="1" ht="31.5">
      <c r="A114" s="37">
        <v>2.01</v>
      </c>
      <c r="B114" s="38" t="s">
        <v>251</v>
      </c>
      <c r="C114" s="39" t="s">
        <v>155</v>
      </c>
      <c r="D114" s="39">
        <v>27</v>
      </c>
      <c r="E114" s="40" t="s">
        <v>214</v>
      </c>
      <c r="F114" s="41">
        <v>115.26</v>
      </c>
      <c r="G114" s="42"/>
      <c r="H114" s="42"/>
      <c r="I114" s="43" t="s">
        <v>38</v>
      </c>
      <c r="J114" s="44">
        <f>IF(I114="Less(-)",-1,1)</f>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ROUND(total_amount_ba($B$2,$D$2,D114,F114,J114,K114,M114),0)</f>
        <v>3112</v>
      </c>
      <c r="BB114" s="48">
        <f>BA114+SUM(N114:AZ114)</f>
        <v>3112</v>
      </c>
      <c r="BC114" s="49" t="str">
        <f>SpellNumber(L114,BB114)</f>
        <v>INR  Three Thousand One Hundred &amp; Twelve  Only</v>
      </c>
      <c r="IA114" s="21">
        <v>2.01</v>
      </c>
      <c r="IB114" s="21" t="s">
        <v>251</v>
      </c>
      <c r="IC114" s="21" t="s">
        <v>155</v>
      </c>
      <c r="ID114" s="21">
        <v>27</v>
      </c>
      <c r="IE114" s="22" t="s">
        <v>214</v>
      </c>
      <c r="IF114" s="22"/>
      <c r="IG114" s="22"/>
      <c r="IH114" s="22"/>
      <c r="II114" s="22"/>
    </row>
    <row r="115" spans="1:243" s="21" customFormat="1" ht="78.75">
      <c r="A115" s="36">
        <v>2.02</v>
      </c>
      <c r="B115" s="38" t="s">
        <v>252</v>
      </c>
      <c r="C115" s="39" t="s">
        <v>156</v>
      </c>
      <c r="D115" s="39">
        <v>72</v>
      </c>
      <c r="E115" s="40" t="s">
        <v>214</v>
      </c>
      <c r="F115" s="41">
        <v>108.59</v>
      </c>
      <c r="G115" s="42"/>
      <c r="H115" s="42"/>
      <c r="I115" s="43" t="s">
        <v>38</v>
      </c>
      <c r="J115" s="44">
        <f>IF(I115="Less(-)",-1,1)</f>
        <v>1</v>
      </c>
      <c r="K115" s="42" t="s">
        <v>39</v>
      </c>
      <c r="L115" s="42" t="s">
        <v>4</v>
      </c>
      <c r="M115" s="45"/>
      <c r="N115" s="42"/>
      <c r="O115" s="42"/>
      <c r="P115" s="46"/>
      <c r="Q115" s="42"/>
      <c r="R115" s="42"/>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f>ROUND(total_amount_ba($B$2,$D$2,D115,F115,J115,K115,M115),0)</f>
        <v>7818</v>
      </c>
      <c r="BB115" s="48">
        <f>BA115+SUM(N115:AZ115)</f>
        <v>7818</v>
      </c>
      <c r="BC115" s="49" t="str">
        <f>SpellNumber(L115,BB115)</f>
        <v>INR  Seven Thousand Eight Hundred &amp; Eighteen  Only</v>
      </c>
      <c r="IA115" s="21">
        <v>2.02</v>
      </c>
      <c r="IB115" s="21" t="s">
        <v>252</v>
      </c>
      <c r="IC115" s="21" t="s">
        <v>156</v>
      </c>
      <c r="ID115" s="21">
        <v>72</v>
      </c>
      <c r="IE115" s="22" t="s">
        <v>214</v>
      </c>
      <c r="IF115" s="22"/>
      <c r="IG115" s="22"/>
      <c r="IH115" s="22"/>
      <c r="II115" s="22"/>
    </row>
    <row r="116" spans="1:243" s="21" customFormat="1" ht="15.75">
      <c r="A116" s="37">
        <v>2.03</v>
      </c>
      <c r="B116" s="38" t="s">
        <v>335</v>
      </c>
      <c r="C116" s="39" t="s">
        <v>157</v>
      </c>
      <c r="D116" s="7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8"/>
      <c r="IA116" s="21">
        <v>2.03</v>
      </c>
      <c r="IB116" s="21" t="s">
        <v>335</v>
      </c>
      <c r="IC116" s="21" t="s">
        <v>157</v>
      </c>
      <c r="IE116" s="22"/>
      <c r="IF116" s="22"/>
      <c r="IG116" s="22"/>
      <c r="IH116" s="22"/>
      <c r="II116" s="22"/>
    </row>
    <row r="117" spans="1:243" s="21" customFormat="1" ht="110.25">
      <c r="A117" s="37">
        <v>2.04</v>
      </c>
      <c r="B117" s="38" t="s">
        <v>336</v>
      </c>
      <c r="C117" s="39" t="s">
        <v>158</v>
      </c>
      <c r="D117" s="39">
        <v>0.5</v>
      </c>
      <c r="E117" s="40" t="s">
        <v>267</v>
      </c>
      <c r="F117" s="41">
        <v>192.33</v>
      </c>
      <c r="G117" s="42"/>
      <c r="H117" s="42"/>
      <c r="I117" s="43" t="s">
        <v>38</v>
      </c>
      <c r="J117" s="44">
        <f>IF(I117="Less(-)",-1,1)</f>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ROUND(total_amount_ba($B$2,$D$2,D117,F117,J117,K117,M117),0)</f>
        <v>96</v>
      </c>
      <c r="BB117" s="48">
        <f>BA117+SUM(N117:AZ117)</f>
        <v>96</v>
      </c>
      <c r="BC117" s="49" t="str">
        <f>SpellNumber(L117,BB117)</f>
        <v>INR  Ninety Six Only</v>
      </c>
      <c r="IA117" s="21">
        <v>2.04</v>
      </c>
      <c r="IB117" s="21" t="s">
        <v>336</v>
      </c>
      <c r="IC117" s="21" t="s">
        <v>158</v>
      </c>
      <c r="ID117" s="21">
        <v>0.5</v>
      </c>
      <c r="IE117" s="22" t="s">
        <v>267</v>
      </c>
      <c r="IF117" s="22"/>
      <c r="IG117" s="22"/>
      <c r="IH117" s="22"/>
      <c r="II117" s="22"/>
    </row>
    <row r="118" spans="1:243" s="21" customFormat="1" ht="15.75">
      <c r="A118" s="36">
        <v>2.05</v>
      </c>
      <c r="B118" s="38" t="s">
        <v>253</v>
      </c>
      <c r="C118" s="39" t="s">
        <v>159</v>
      </c>
      <c r="D118" s="7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8"/>
      <c r="IA118" s="21">
        <v>2.05</v>
      </c>
      <c r="IB118" s="21" t="s">
        <v>253</v>
      </c>
      <c r="IC118" s="21" t="s">
        <v>159</v>
      </c>
      <c r="IE118" s="22"/>
      <c r="IF118" s="22"/>
      <c r="IG118" s="22"/>
      <c r="IH118" s="22"/>
      <c r="II118" s="22"/>
    </row>
    <row r="119" spans="1:243" s="21" customFormat="1" ht="126">
      <c r="A119" s="37">
        <v>2.06</v>
      </c>
      <c r="B119" s="38" t="s">
        <v>337</v>
      </c>
      <c r="C119" s="39" t="s">
        <v>160</v>
      </c>
      <c r="D119" s="7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8"/>
      <c r="IA119" s="21">
        <v>2.06</v>
      </c>
      <c r="IB119" s="21" t="s">
        <v>337</v>
      </c>
      <c r="IC119" s="21" t="s">
        <v>160</v>
      </c>
      <c r="IE119" s="22"/>
      <c r="IF119" s="22"/>
      <c r="IG119" s="22"/>
      <c r="IH119" s="22"/>
      <c r="II119" s="22"/>
    </row>
    <row r="120" spans="1:243" s="21" customFormat="1" ht="31.5">
      <c r="A120" s="37">
        <v>2.07</v>
      </c>
      <c r="B120" s="38" t="s">
        <v>338</v>
      </c>
      <c r="C120" s="39" t="s">
        <v>161</v>
      </c>
      <c r="D120" s="39">
        <v>1</v>
      </c>
      <c r="E120" s="40" t="s">
        <v>374</v>
      </c>
      <c r="F120" s="41">
        <v>4858</v>
      </c>
      <c r="G120" s="42"/>
      <c r="H120" s="42"/>
      <c r="I120" s="43" t="s">
        <v>38</v>
      </c>
      <c r="J120" s="44">
        <f>IF(I120="Less(-)",-1,1)</f>
        <v>1</v>
      </c>
      <c r="K120" s="42" t="s">
        <v>39</v>
      </c>
      <c r="L120" s="42" t="s">
        <v>4</v>
      </c>
      <c r="M120" s="45"/>
      <c r="N120" s="42"/>
      <c r="O120" s="42"/>
      <c r="P120" s="46"/>
      <c r="Q120" s="42"/>
      <c r="R120" s="42"/>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7">
        <f>ROUND(total_amount_ba($B$2,$D$2,D120,F120,J120,K120,M120),0)</f>
        <v>4858</v>
      </c>
      <c r="BB120" s="48">
        <f>BA120+SUM(N120:AZ120)</f>
        <v>4858</v>
      </c>
      <c r="BC120" s="49" t="str">
        <f>SpellNumber(L120,BB120)</f>
        <v>INR  Four Thousand Eight Hundred &amp; Fifty Eight  Only</v>
      </c>
      <c r="IA120" s="21">
        <v>2.07</v>
      </c>
      <c r="IB120" s="21" t="s">
        <v>338</v>
      </c>
      <c r="IC120" s="21" t="s">
        <v>161</v>
      </c>
      <c r="ID120" s="21">
        <v>1</v>
      </c>
      <c r="IE120" s="22" t="s">
        <v>374</v>
      </c>
      <c r="IF120" s="22"/>
      <c r="IG120" s="22"/>
      <c r="IH120" s="22"/>
      <c r="II120" s="22"/>
    </row>
    <row r="121" spans="1:243" s="21" customFormat="1" ht="78.75">
      <c r="A121" s="36">
        <v>2.08</v>
      </c>
      <c r="B121" s="38" t="s">
        <v>339</v>
      </c>
      <c r="C121" s="39" t="s">
        <v>162</v>
      </c>
      <c r="D121" s="7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8"/>
      <c r="IA121" s="21">
        <v>2.08</v>
      </c>
      <c r="IB121" s="21" t="s">
        <v>339</v>
      </c>
      <c r="IC121" s="21" t="s">
        <v>162</v>
      </c>
      <c r="IE121" s="22"/>
      <c r="IF121" s="22"/>
      <c r="IG121" s="22"/>
      <c r="IH121" s="22"/>
      <c r="II121" s="22"/>
    </row>
    <row r="122" spans="1:243" s="21" customFormat="1" ht="31.5">
      <c r="A122" s="37">
        <v>2.09</v>
      </c>
      <c r="B122" s="38" t="s">
        <v>340</v>
      </c>
      <c r="C122" s="39" t="s">
        <v>163</v>
      </c>
      <c r="D122" s="39">
        <v>1</v>
      </c>
      <c r="E122" s="40" t="s">
        <v>269</v>
      </c>
      <c r="F122" s="41">
        <v>2974.88</v>
      </c>
      <c r="G122" s="42"/>
      <c r="H122" s="42"/>
      <c r="I122" s="43" t="s">
        <v>38</v>
      </c>
      <c r="J122" s="44">
        <f>IF(I122="Less(-)",-1,1)</f>
        <v>1</v>
      </c>
      <c r="K122" s="42" t="s">
        <v>39</v>
      </c>
      <c r="L122" s="42" t="s">
        <v>4</v>
      </c>
      <c r="M122" s="45"/>
      <c r="N122" s="42"/>
      <c r="O122" s="42"/>
      <c r="P122" s="46"/>
      <c r="Q122" s="42"/>
      <c r="R122" s="42"/>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ROUND(total_amount_ba($B$2,$D$2,D122,F122,J122,K122,M122),0)</f>
        <v>2975</v>
      </c>
      <c r="BB122" s="48">
        <f>BA122+SUM(N122:AZ122)</f>
        <v>2975</v>
      </c>
      <c r="BC122" s="49" t="str">
        <f>SpellNumber(L122,BB122)</f>
        <v>INR  Two Thousand Nine Hundred &amp; Seventy Five  Only</v>
      </c>
      <c r="IA122" s="21">
        <v>2.09</v>
      </c>
      <c r="IB122" s="21" t="s">
        <v>340</v>
      </c>
      <c r="IC122" s="21" t="s">
        <v>163</v>
      </c>
      <c r="ID122" s="21">
        <v>1</v>
      </c>
      <c r="IE122" s="22" t="s">
        <v>269</v>
      </c>
      <c r="IF122" s="22"/>
      <c r="IG122" s="22"/>
      <c r="IH122" s="22"/>
      <c r="II122" s="22"/>
    </row>
    <row r="123" spans="1:243" s="21" customFormat="1" ht="78.75">
      <c r="A123" s="36">
        <v>2.1</v>
      </c>
      <c r="B123" s="38" t="s">
        <v>341</v>
      </c>
      <c r="C123" s="39" t="s">
        <v>164</v>
      </c>
      <c r="D123" s="39">
        <v>1</v>
      </c>
      <c r="E123" s="40" t="s">
        <v>269</v>
      </c>
      <c r="F123" s="41">
        <v>262.47</v>
      </c>
      <c r="G123" s="42"/>
      <c r="H123" s="42"/>
      <c r="I123" s="43" t="s">
        <v>38</v>
      </c>
      <c r="J123" s="44">
        <f>IF(I123="Less(-)",-1,1)</f>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ROUND(total_amount_ba($B$2,$D$2,D123,F123,J123,K123,M123),0)</f>
        <v>262</v>
      </c>
      <c r="BB123" s="48">
        <f>BA123+SUM(N123:AZ123)</f>
        <v>262</v>
      </c>
      <c r="BC123" s="49" t="str">
        <f>SpellNumber(L123,BB123)</f>
        <v>INR  Two Hundred &amp; Sixty Two  Only</v>
      </c>
      <c r="IA123" s="21">
        <v>2.1</v>
      </c>
      <c r="IB123" s="21" t="s">
        <v>341</v>
      </c>
      <c r="IC123" s="21" t="s">
        <v>164</v>
      </c>
      <c r="ID123" s="21">
        <v>1</v>
      </c>
      <c r="IE123" s="22" t="s">
        <v>269</v>
      </c>
      <c r="IF123" s="22"/>
      <c r="IG123" s="22"/>
      <c r="IH123" s="22"/>
      <c r="II123" s="22"/>
    </row>
    <row r="124" spans="1:243" s="21" customFormat="1" ht="47.25">
      <c r="A124" s="37">
        <v>2.11</v>
      </c>
      <c r="B124" s="38" t="s">
        <v>342</v>
      </c>
      <c r="C124" s="39" t="s">
        <v>165</v>
      </c>
      <c r="D124" s="7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8"/>
      <c r="IA124" s="21">
        <v>2.11</v>
      </c>
      <c r="IB124" s="21" t="s">
        <v>342</v>
      </c>
      <c r="IC124" s="21" t="s">
        <v>165</v>
      </c>
      <c r="IE124" s="22"/>
      <c r="IF124" s="22"/>
      <c r="IG124" s="22"/>
      <c r="IH124" s="22"/>
      <c r="II124" s="22"/>
    </row>
    <row r="125" spans="1:243" s="21" customFormat="1" ht="47.25" customHeight="1">
      <c r="A125" s="37">
        <v>2.12</v>
      </c>
      <c r="B125" s="38" t="s">
        <v>343</v>
      </c>
      <c r="C125" s="39" t="s">
        <v>166</v>
      </c>
      <c r="D125" s="7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8"/>
      <c r="IA125" s="21">
        <v>2.12</v>
      </c>
      <c r="IB125" s="21" t="s">
        <v>343</v>
      </c>
      <c r="IC125" s="21" t="s">
        <v>166</v>
      </c>
      <c r="IE125" s="22"/>
      <c r="IF125" s="22"/>
      <c r="IG125" s="22"/>
      <c r="IH125" s="22"/>
      <c r="II125" s="22"/>
    </row>
    <row r="126" spans="1:243" s="21" customFormat="1" ht="31.5">
      <c r="A126" s="36">
        <v>2.13</v>
      </c>
      <c r="B126" s="38" t="s">
        <v>344</v>
      </c>
      <c r="C126" s="39" t="s">
        <v>167</v>
      </c>
      <c r="D126" s="39">
        <v>3</v>
      </c>
      <c r="E126" s="40" t="s">
        <v>269</v>
      </c>
      <c r="F126" s="41">
        <v>91.49</v>
      </c>
      <c r="G126" s="42"/>
      <c r="H126" s="42"/>
      <c r="I126" s="43" t="s">
        <v>38</v>
      </c>
      <c r="J126" s="44">
        <f>IF(I126="Less(-)",-1,1)</f>
        <v>1</v>
      </c>
      <c r="K126" s="42" t="s">
        <v>39</v>
      </c>
      <c r="L126" s="42" t="s">
        <v>4</v>
      </c>
      <c r="M126" s="45"/>
      <c r="N126" s="42"/>
      <c r="O126" s="42"/>
      <c r="P126" s="46"/>
      <c r="Q126" s="42"/>
      <c r="R126" s="42"/>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7">
        <f>ROUND(total_amount_ba($B$2,$D$2,D126,F126,J126,K126,M126),0)</f>
        <v>274</v>
      </c>
      <c r="BB126" s="48">
        <f>BA126+SUM(N126:AZ126)</f>
        <v>274</v>
      </c>
      <c r="BC126" s="49" t="str">
        <f>SpellNumber(L126,BB126)</f>
        <v>INR  Two Hundred &amp; Seventy Four  Only</v>
      </c>
      <c r="IA126" s="21">
        <v>2.13</v>
      </c>
      <c r="IB126" s="21" t="s">
        <v>344</v>
      </c>
      <c r="IC126" s="21" t="s">
        <v>167</v>
      </c>
      <c r="ID126" s="21">
        <v>3</v>
      </c>
      <c r="IE126" s="22" t="s">
        <v>269</v>
      </c>
      <c r="IF126" s="22"/>
      <c r="IG126" s="22"/>
      <c r="IH126" s="22"/>
      <c r="II126" s="22"/>
    </row>
    <row r="127" spans="1:243" s="21" customFormat="1" ht="78.75">
      <c r="A127" s="37">
        <v>2.14</v>
      </c>
      <c r="B127" s="38" t="s">
        <v>345</v>
      </c>
      <c r="C127" s="39" t="s">
        <v>168</v>
      </c>
      <c r="D127" s="7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8"/>
      <c r="IA127" s="21">
        <v>2.14</v>
      </c>
      <c r="IB127" s="21" t="s">
        <v>345</v>
      </c>
      <c r="IC127" s="21" t="s">
        <v>168</v>
      </c>
      <c r="IE127" s="22"/>
      <c r="IF127" s="22"/>
      <c r="IG127" s="22"/>
      <c r="IH127" s="22"/>
      <c r="II127" s="22"/>
    </row>
    <row r="128" spans="1:243" s="21" customFormat="1" ht="31.5">
      <c r="A128" s="36">
        <v>2.15</v>
      </c>
      <c r="B128" s="38" t="s">
        <v>346</v>
      </c>
      <c r="C128" s="39" t="s">
        <v>169</v>
      </c>
      <c r="D128" s="39">
        <v>1</v>
      </c>
      <c r="E128" s="40" t="s">
        <v>269</v>
      </c>
      <c r="F128" s="41">
        <v>1016.18</v>
      </c>
      <c r="G128" s="42"/>
      <c r="H128" s="42"/>
      <c r="I128" s="43" t="s">
        <v>38</v>
      </c>
      <c r="J128" s="44">
        <f>IF(I128="Less(-)",-1,1)</f>
        <v>1</v>
      </c>
      <c r="K128" s="42" t="s">
        <v>39</v>
      </c>
      <c r="L128" s="42" t="s">
        <v>4</v>
      </c>
      <c r="M128" s="45"/>
      <c r="N128" s="42"/>
      <c r="O128" s="42"/>
      <c r="P128" s="46"/>
      <c r="Q128" s="42"/>
      <c r="R128" s="42"/>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7">
        <f>ROUND(total_amount_ba($B$2,$D$2,D128,F128,J128,K128,M128),0)</f>
        <v>1016</v>
      </c>
      <c r="BB128" s="48">
        <f>BA128+SUM(N128:AZ128)</f>
        <v>1016</v>
      </c>
      <c r="BC128" s="49" t="str">
        <f>SpellNumber(L128,BB128)</f>
        <v>INR  One Thousand  &amp;Sixteen  Only</v>
      </c>
      <c r="IA128" s="21">
        <v>2.15</v>
      </c>
      <c r="IB128" s="21" t="s">
        <v>346</v>
      </c>
      <c r="IC128" s="21" t="s">
        <v>169</v>
      </c>
      <c r="ID128" s="21">
        <v>1</v>
      </c>
      <c r="IE128" s="22" t="s">
        <v>269</v>
      </c>
      <c r="IF128" s="22"/>
      <c r="IG128" s="22"/>
      <c r="IH128" s="22"/>
      <c r="II128" s="22"/>
    </row>
    <row r="129" spans="1:243" s="21" customFormat="1" ht="24" customHeight="1">
      <c r="A129" s="37">
        <v>2.16</v>
      </c>
      <c r="B129" s="38" t="s">
        <v>278</v>
      </c>
      <c r="C129" s="39" t="s">
        <v>170</v>
      </c>
      <c r="D129" s="76"/>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8"/>
      <c r="IA129" s="21">
        <v>2.16</v>
      </c>
      <c r="IB129" s="21" t="s">
        <v>278</v>
      </c>
      <c r="IC129" s="21" t="s">
        <v>170</v>
      </c>
      <c r="IE129" s="22"/>
      <c r="IF129" s="22"/>
      <c r="IG129" s="22"/>
      <c r="IH129" s="22"/>
      <c r="II129" s="22"/>
    </row>
    <row r="130" spans="1:243" s="21" customFormat="1" ht="31.5">
      <c r="A130" s="37">
        <v>2.17</v>
      </c>
      <c r="B130" s="38" t="s">
        <v>279</v>
      </c>
      <c r="C130" s="39" t="s">
        <v>171</v>
      </c>
      <c r="D130" s="39">
        <v>1</v>
      </c>
      <c r="E130" s="40" t="s">
        <v>269</v>
      </c>
      <c r="F130" s="41">
        <v>596.93</v>
      </c>
      <c r="G130" s="42"/>
      <c r="H130" s="42"/>
      <c r="I130" s="43" t="s">
        <v>38</v>
      </c>
      <c r="J130" s="44">
        <f>IF(I130="Less(-)",-1,1)</f>
        <v>1</v>
      </c>
      <c r="K130" s="42" t="s">
        <v>39</v>
      </c>
      <c r="L130" s="42" t="s">
        <v>4</v>
      </c>
      <c r="M130" s="45"/>
      <c r="N130" s="42"/>
      <c r="O130" s="42"/>
      <c r="P130" s="46"/>
      <c r="Q130" s="42"/>
      <c r="R130" s="42"/>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7">
        <f>ROUND(total_amount_ba($B$2,$D$2,D130,F130,J130,K130,M130),0)</f>
        <v>597</v>
      </c>
      <c r="BB130" s="48">
        <f>BA130+SUM(N130:AZ130)</f>
        <v>597</v>
      </c>
      <c r="BC130" s="49" t="str">
        <f>SpellNumber(L130,BB130)</f>
        <v>INR  Five Hundred &amp; Ninety Seven  Only</v>
      </c>
      <c r="IA130" s="21">
        <v>2.17</v>
      </c>
      <c r="IB130" s="21" t="s">
        <v>279</v>
      </c>
      <c r="IC130" s="21" t="s">
        <v>171</v>
      </c>
      <c r="ID130" s="21">
        <v>1</v>
      </c>
      <c r="IE130" s="22" t="s">
        <v>269</v>
      </c>
      <c r="IF130" s="22"/>
      <c r="IG130" s="22"/>
      <c r="IH130" s="22"/>
      <c r="II130" s="22"/>
    </row>
    <row r="131" spans="1:243" s="21" customFormat="1" ht="15.75">
      <c r="A131" s="36">
        <v>2.18</v>
      </c>
      <c r="B131" s="38" t="s">
        <v>254</v>
      </c>
      <c r="C131" s="39" t="s">
        <v>172</v>
      </c>
      <c r="D131" s="76"/>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8"/>
      <c r="IA131" s="21">
        <v>2.18</v>
      </c>
      <c r="IB131" s="21" t="s">
        <v>254</v>
      </c>
      <c r="IC131" s="21" t="s">
        <v>172</v>
      </c>
      <c r="IE131" s="22"/>
      <c r="IF131" s="22"/>
      <c r="IG131" s="22"/>
      <c r="IH131" s="22"/>
      <c r="II131" s="22"/>
    </row>
    <row r="132" spans="1:243" s="21" customFormat="1" ht="15.75">
      <c r="A132" s="37">
        <v>2.19</v>
      </c>
      <c r="B132" s="38" t="s">
        <v>255</v>
      </c>
      <c r="C132" s="39" t="s">
        <v>173</v>
      </c>
      <c r="D132" s="76"/>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8"/>
      <c r="IA132" s="21">
        <v>2.19</v>
      </c>
      <c r="IB132" s="21" t="s">
        <v>255</v>
      </c>
      <c r="IC132" s="21" t="s">
        <v>173</v>
      </c>
      <c r="IE132" s="22"/>
      <c r="IF132" s="22"/>
      <c r="IG132" s="22"/>
      <c r="IH132" s="22"/>
      <c r="II132" s="22"/>
    </row>
    <row r="133" spans="1:243" s="21" customFormat="1" ht="47.25">
      <c r="A133" s="36">
        <v>2.2</v>
      </c>
      <c r="B133" s="38" t="s">
        <v>347</v>
      </c>
      <c r="C133" s="39" t="s">
        <v>174</v>
      </c>
      <c r="D133" s="39">
        <v>20</v>
      </c>
      <c r="E133" s="40" t="s">
        <v>268</v>
      </c>
      <c r="F133" s="41">
        <v>892.63</v>
      </c>
      <c r="G133" s="42"/>
      <c r="H133" s="42"/>
      <c r="I133" s="43" t="s">
        <v>38</v>
      </c>
      <c r="J133" s="44">
        <f>IF(I133="Less(-)",-1,1)</f>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ROUND(total_amount_ba($B$2,$D$2,D133,F133,J133,K133,M133),0)</f>
        <v>17853</v>
      </c>
      <c r="BB133" s="48">
        <f>BA133+SUM(N133:AZ133)</f>
        <v>17853</v>
      </c>
      <c r="BC133" s="49" t="str">
        <f>SpellNumber(L133,BB133)</f>
        <v>INR  Seventeen Thousand Eight Hundred &amp; Fifty Three  Only</v>
      </c>
      <c r="IA133" s="21">
        <v>2.2</v>
      </c>
      <c r="IB133" s="21" t="s">
        <v>347</v>
      </c>
      <c r="IC133" s="21" t="s">
        <v>174</v>
      </c>
      <c r="ID133" s="21">
        <v>20</v>
      </c>
      <c r="IE133" s="22" t="s">
        <v>268</v>
      </c>
      <c r="IF133" s="22"/>
      <c r="IG133" s="22"/>
      <c r="IH133" s="22"/>
      <c r="II133" s="22"/>
    </row>
    <row r="134" spans="1:243" s="21" customFormat="1" ht="31.5">
      <c r="A134" s="37">
        <v>2.21</v>
      </c>
      <c r="B134" s="38" t="s">
        <v>348</v>
      </c>
      <c r="C134" s="39" t="s">
        <v>175</v>
      </c>
      <c r="D134" s="76"/>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8"/>
      <c r="IA134" s="21">
        <v>2.21</v>
      </c>
      <c r="IB134" s="21" t="s">
        <v>348</v>
      </c>
      <c r="IC134" s="21" t="s">
        <v>175</v>
      </c>
      <c r="IE134" s="22"/>
      <c r="IF134" s="22"/>
      <c r="IG134" s="22"/>
      <c r="IH134" s="22"/>
      <c r="II134" s="22"/>
    </row>
    <row r="135" spans="1:243" s="21" customFormat="1" ht="15.75">
      <c r="A135" s="37">
        <v>2.22</v>
      </c>
      <c r="B135" s="38" t="s">
        <v>255</v>
      </c>
      <c r="C135" s="39" t="s">
        <v>176</v>
      </c>
      <c r="D135" s="76"/>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8"/>
      <c r="IA135" s="21">
        <v>2.22</v>
      </c>
      <c r="IB135" s="21" t="s">
        <v>255</v>
      </c>
      <c r="IC135" s="21" t="s">
        <v>176</v>
      </c>
      <c r="IE135" s="22"/>
      <c r="IF135" s="22"/>
      <c r="IG135" s="22"/>
      <c r="IH135" s="22"/>
      <c r="II135" s="22"/>
    </row>
    <row r="136" spans="1:243" s="21" customFormat="1" ht="31.5">
      <c r="A136" s="36">
        <v>2.23</v>
      </c>
      <c r="B136" s="38" t="s">
        <v>349</v>
      </c>
      <c r="C136" s="39" t="s">
        <v>177</v>
      </c>
      <c r="D136" s="39">
        <v>5</v>
      </c>
      <c r="E136" s="40" t="s">
        <v>269</v>
      </c>
      <c r="F136" s="41">
        <v>362.08</v>
      </c>
      <c r="G136" s="42"/>
      <c r="H136" s="42"/>
      <c r="I136" s="43" t="s">
        <v>38</v>
      </c>
      <c r="J136" s="44">
        <f>IF(I136="Less(-)",-1,1)</f>
        <v>1</v>
      </c>
      <c r="K136" s="42" t="s">
        <v>39</v>
      </c>
      <c r="L136" s="42" t="s">
        <v>4</v>
      </c>
      <c r="M136" s="45"/>
      <c r="N136" s="42"/>
      <c r="O136" s="42"/>
      <c r="P136" s="46"/>
      <c r="Q136" s="42"/>
      <c r="R136" s="42"/>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ROUND(total_amount_ba($B$2,$D$2,D136,F136,J136,K136,M136),0)</f>
        <v>1810</v>
      </c>
      <c r="BB136" s="48">
        <f>BA136+SUM(N136:AZ136)</f>
        <v>1810</v>
      </c>
      <c r="BC136" s="49" t="str">
        <f>SpellNumber(L136,BB136)</f>
        <v>INR  One Thousand Eight Hundred &amp; Ten  Only</v>
      </c>
      <c r="IA136" s="21">
        <v>2.23</v>
      </c>
      <c r="IB136" s="21" t="s">
        <v>349</v>
      </c>
      <c r="IC136" s="21" t="s">
        <v>177</v>
      </c>
      <c r="ID136" s="21">
        <v>5</v>
      </c>
      <c r="IE136" s="22" t="s">
        <v>269</v>
      </c>
      <c r="IF136" s="22"/>
      <c r="IG136" s="22"/>
      <c r="IH136" s="22"/>
      <c r="II136" s="22"/>
    </row>
    <row r="137" spans="1:243" s="21" customFormat="1" ht="47.25">
      <c r="A137" s="37">
        <v>2.24</v>
      </c>
      <c r="B137" s="38" t="s">
        <v>350</v>
      </c>
      <c r="C137" s="39" t="s">
        <v>178</v>
      </c>
      <c r="D137" s="76"/>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8"/>
      <c r="IA137" s="21">
        <v>2.24</v>
      </c>
      <c r="IB137" s="21" t="s">
        <v>350</v>
      </c>
      <c r="IC137" s="21" t="s">
        <v>178</v>
      </c>
      <c r="IE137" s="22"/>
      <c r="IF137" s="22"/>
      <c r="IG137" s="22"/>
      <c r="IH137" s="22"/>
      <c r="II137" s="22"/>
    </row>
    <row r="138" spans="1:243" s="21" customFormat="1" ht="31.5">
      <c r="A138" s="36">
        <v>2.25</v>
      </c>
      <c r="B138" s="38" t="s">
        <v>215</v>
      </c>
      <c r="C138" s="39" t="s">
        <v>179</v>
      </c>
      <c r="D138" s="39">
        <v>20</v>
      </c>
      <c r="E138" s="40" t="s">
        <v>269</v>
      </c>
      <c r="F138" s="41">
        <v>481.94</v>
      </c>
      <c r="G138" s="42"/>
      <c r="H138" s="42"/>
      <c r="I138" s="43" t="s">
        <v>38</v>
      </c>
      <c r="J138" s="44">
        <f>IF(I138="Less(-)",-1,1)</f>
        <v>1</v>
      </c>
      <c r="K138" s="42" t="s">
        <v>39</v>
      </c>
      <c r="L138" s="42" t="s">
        <v>4</v>
      </c>
      <c r="M138" s="45"/>
      <c r="N138" s="42"/>
      <c r="O138" s="42"/>
      <c r="P138" s="46"/>
      <c r="Q138" s="42"/>
      <c r="R138" s="42"/>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7">
        <f>ROUND(total_amount_ba($B$2,$D$2,D138,F138,J138,K138,M138),0)</f>
        <v>9639</v>
      </c>
      <c r="BB138" s="48">
        <f>BA138+SUM(N138:AZ138)</f>
        <v>9639</v>
      </c>
      <c r="BC138" s="49" t="str">
        <f>SpellNumber(L138,BB138)</f>
        <v>INR  Nine Thousand Six Hundred &amp; Thirty Nine  Only</v>
      </c>
      <c r="IA138" s="21">
        <v>2.25</v>
      </c>
      <c r="IB138" s="21" t="s">
        <v>215</v>
      </c>
      <c r="IC138" s="21" t="s">
        <v>179</v>
      </c>
      <c r="ID138" s="21">
        <v>20</v>
      </c>
      <c r="IE138" s="22" t="s">
        <v>269</v>
      </c>
      <c r="IF138" s="22"/>
      <c r="IG138" s="22"/>
      <c r="IH138" s="22"/>
      <c r="II138" s="22"/>
    </row>
    <row r="139" spans="1:243" s="21" customFormat="1" ht="78.75">
      <c r="A139" s="37">
        <v>2.26</v>
      </c>
      <c r="B139" s="38" t="s">
        <v>351</v>
      </c>
      <c r="C139" s="39" t="s">
        <v>180</v>
      </c>
      <c r="D139" s="76"/>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8"/>
      <c r="IA139" s="21">
        <v>2.26</v>
      </c>
      <c r="IB139" s="21" t="s">
        <v>351</v>
      </c>
      <c r="IC139" s="21" t="s">
        <v>180</v>
      </c>
      <c r="IE139" s="22"/>
      <c r="IF139" s="22"/>
      <c r="IG139" s="22"/>
      <c r="IH139" s="22"/>
      <c r="II139" s="22"/>
    </row>
    <row r="140" spans="1:243" s="21" customFormat="1" ht="15.75">
      <c r="A140" s="37">
        <v>2.27</v>
      </c>
      <c r="B140" s="38" t="s">
        <v>256</v>
      </c>
      <c r="C140" s="39" t="s">
        <v>181</v>
      </c>
      <c r="D140" s="76"/>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IA140" s="21">
        <v>2.27</v>
      </c>
      <c r="IB140" s="21" t="s">
        <v>256</v>
      </c>
      <c r="IC140" s="21" t="s">
        <v>181</v>
      </c>
      <c r="IE140" s="22"/>
      <c r="IF140" s="22"/>
      <c r="IG140" s="22"/>
      <c r="IH140" s="22"/>
      <c r="II140" s="22"/>
    </row>
    <row r="141" spans="1:243" s="21" customFormat="1" ht="31.5">
      <c r="A141" s="36">
        <v>2.28</v>
      </c>
      <c r="B141" s="38" t="s">
        <v>257</v>
      </c>
      <c r="C141" s="39" t="s">
        <v>182</v>
      </c>
      <c r="D141" s="39">
        <v>2</v>
      </c>
      <c r="E141" s="40" t="s">
        <v>269</v>
      </c>
      <c r="F141" s="41">
        <v>1406.49</v>
      </c>
      <c r="G141" s="42"/>
      <c r="H141" s="42"/>
      <c r="I141" s="43" t="s">
        <v>38</v>
      </c>
      <c r="J141" s="44">
        <f>IF(I141="Less(-)",-1,1)</f>
        <v>1</v>
      </c>
      <c r="K141" s="42" t="s">
        <v>39</v>
      </c>
      <c r="L141" s="42" t="s">
        <v>4</v>
      </c>
      <c r="M141" s="45"/>
      <c r="N141" s="42"/>
      <c r="O141" s="42"/>
      <c r="P141" s="46"/>
      <c r="Q141" s="42"/>
      <c r="R141" s="42"/>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7">
        <f>ROUND(total_amount_ba($B$2,$D$2,D141,F141,J141,K141,M141),0)</f>
        <v>2813</v>
      </c>
      <c r="BB141" s="48">
        <f>BA141+SUM(N141:AZ141)</f>
        <v>2813</v>
      </c>
      <c r="BC141" s="49" t="str">
        <f>SpellNumber(L141,BB141)</f>
        <v>INR  Two Thousand Eight Hundred &amp; Thirteen  Only</v>
      </c>
      <c r="IA141" s="21">
        <v>2.28</v>
      </c>
      <c r="IB141" s="21" t="s">
        <v>257</v>
      </c>
      <c r="IC141" s="21" t="s">
        <v>182</v>
      </c>
      <c r="ID141" s="21">
        <v>2</v>
      </c>
      <c r="IE141" s="22" t="s">
        <v>269</v>
      </c>
      <c r="IF141" s="22"/>
      <c r="IG141" s="22"/>
      <c r="IH141" s="22"/>
      <c r="II141" s="22"/>
    </row>
    <row r="142" spans="1:243" s="21" customFormat="1" ht="78.75">
      <c r="A142" s="37">
        <v>2.29</v>
      </c>
      <c r="B142" s="38" t="s">
        <v>352</v>
      </c>
      <c r="C142" s="39" t="s">
        <v>183</v>
      </c>
      <c r="D142" s="39">
        <v>1</v>
      </c>
      <c r="E142" s="40" t="s">
        <v>269</v>
      </c>
      <c r="F142" s="41">
        <v>14001.45</v>
      </c>
      <c r="G142" s="42"/>
      <c r="H142" s="42"/>
      <c r="I142" s="43" t="s">
        <v>38</v>
      </c>
      <c r="J142" s="44">
        <f>IF(I142="Less(-)",-1,1)</f>
        <v>1</v>
      </c>
      <c r="K142" s="42" t="s">
        <v>39</v>
      </c>
      <c r="L142" s="42" t="s">
        <v>4</v>
      </c>
      <c r="M142" s="45"/>
      <c r="N142" s="42"/>
      <c r="O142" s="42"/>
      <c r="P142" s="46"/>
      <c r="Q142" s="42"/>
      <c r="R142" s="42"/>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7">
        <f>ROUND(total_amount_ba($B$2,$D$2,D142,F142,J142,K142,M142),0)</f>
        <v>14001</v>
      </c>
      <c r="BB142" s="48">
        <f>BA142+SUM(N142:AZ142)</f>
        <v>14001</v>
      </c>
      <c r="BC142" s="49" t="str">
        <f>SpellNumber(L142,BB142)</f>
        <v>INR  Fourteen Thousand  &amp;One  Only</v>
      </c>
      <c r="IA142" s="21">
        <v>2.29</v>
      </c>
      <c r="IB142" s="21" t="s">
        <v>352</v>
      </c>
      <c r="IC142" s="21" t="s">
        <v>183</v>
      </c>
      <c r="ID142" s="21">
        <v>1</v>
      </c>
      <c r="IE142" s="22" t="s">
        <v>269</v>
      </c>
      <c r="IF142" s="22"/>
      <c r="IG142" s="22"/>
      <c r="IH142" s="22"/>
      <c r="II142" s="22"/>
    </row>
    <row r="143" spans="1:243" s="21" customFormat="1" ht="15.75">
      <c r="A143" s="36">
        <v>2.3</v>
      </c>
      <c r="B143" s="38" t="s">
        <v>258</v>
      </c>
      <c r="C143" s="39" t="s">
        <v>184</v>
      </c>
      <c r="D143" s="76"/>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8"/>
      <c r="IA143" s="21">
        <v>2.3</v>
      </c>
      <c r="IB143" s="21" t="s">
        <v>258</v>
      </c>
      <c r="IC143" s="21" t="s">
        <v>184</v>
      </c>
      <c r="IE143" s="22"/>
      <c r="IF143" s="22"/>
      <c r="IG143" s="22"/>
      <c r="IH143" s="22"/>
      <c r="II143" s="22"/>
    </row>
    <row r="144" spans="1:243" s="21" customFormat="1" ht="78.75">
      <c r="A144" s="37">
        <v>2.31</v>
      </c>
      <c r="B144" s="38" t="s">
        <v>353</v>
      </c>
      <c r="C144" s="39" t="s">
        <v>185</v>
      </c>
      <c r="D144" s="76"/>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8"/>
      <c r="IA144" s="21">
        <v>2.31</v>
      </c>
      <c r="IB144" s="21" t="s">
        <v>353</v>
      </c>
      <c r="IC144" s="21" t="s">
        <v>185</v>
      </c>
      <c r="IE144" s="22"/>
      <c r="IF144" s="22"/>
      <c r="IG144" s="22"/>
      <c r="IH144" s="22"/>
      <c r="II144" s="22"/>
    </row>
    <row r="145" spans="1:243" s="21" customFormat="1" ht="31.5">
      <c r="A145" s="37">
        <v>2.32</v>
      </c>
      <c r="B145" s="38" t="s">
        <v>354</v>
      </c>
      <c r="C145" s="39" t="s">
        <v>186</v>
      </c>
      <c r="D145" s="39">
        <v>20</v>
      </c>
      <c r="E145" s="40" t="s">
        <v>268</v>
      </c>
      <c r="F145" s="41">
        <v>425.43</v>
      </c>
      <c r="G145" s="42"/>
      <c r="H145" s="42"/>
      <c r="I145" s="43" t="s">
        <v>38</v>
      </c>
      <c r="J145" s="44">
        <f>IF(I145="Less(-)",-1,1)</f>
        <v>1</v>
      </c>
      <c r="K145" s="42" t="s">
        <v>39</v>
      </c>
      <c r="L145" s="42" t="s">
        <v>4</v>
      </c>
      <c r="M145" s="45"/>
      <c r="N145" s="42"/>
      <c r="O145" s="42"/>
      <c r="P145" s="46"/>
      <c r="Q145" s="42"/>
      <c r="R145" s="42"/>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7">
        <f>ROUND(total_amount_ba($B$2,$D$2,D145,F145,J145,K145,M145),0)</f>
        <v>8509</v>
      </c>
      <c r="BB145" s="48">
        <f>BA145+SUM(N145:AZ145)</f>
        <v>8509</v>
      </c>
      <c r="BC145" s="49" t="str">
        <f>SpellNumber(L145,BB145)</f>
        <v>INR  Eight Thousand Five Hundred &amp; Nine  Only</v>
      </c>
      <c r="IA145" s="21">
        <v>2.32</v>
      </c>
      <c r="IB145" s="21" t="s">
        <v>354</v>
      </c>
      <c r="IC145" s="21" t="s">
        <v>186</v>
      </c>
      <c r="ID145" s="21">
        <v>20</v>
      </c>
      <c r="IE145" s="22" t="s">
        <v>268</v>
      </c>
      <c r="IF145" s="22"/>
      <c r="IG145" s="22"/>
      <c r="IH145" s="22"/>
      <c r="II145" s="22"/>
    </row>
    <row r="146" spans="1:243" s="21" customFormat="1" ht="31.5">
      <c r="A146" s="36">
        <v>2.33</v>
      </c>
      <c r="B146" s="38" t="s">
        <v>355</v>
      </c>
      <c r="C146" s="39" t="s">
        <v>187</v>
      </c>
      <c r="D146" s="39">
        <v>20</v>
      </c>
      <c r="E146" s="40" t="s">
        <v>268</v>
      </c>
      <c r="F146" s="41">
        <v>474.44</v>
      </c>
      <c r="G146" s="42"/>
      <c r="H146" s="42"/>
      <c r="I146" s="43" t="s">
        <v>38</v>
      </c>
      <c r="J146" s="44">
        <f>IF(I146="Less(-)",-1,1)</f>
        <v>1</v>
      </c>
      <c r="K146" s="42" t="s">
        <v>39</v>
      </c>
      <c r="L146" s="42" t="s">
        <v>4</v>
      </c>
      <c r="M146" s="45"/>
      <c r="N146" s="42"/>
      <c r="O146" s="42"/>
      <c r="P146" s="46"/>
      <c r="Q146" s="42"/>
      <c r="R146" s="42"/>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7">
        <f>ROUND(total_amount_ba($B$2,$D$2,D146,F146,J146,K146,M146),0)</f>
        <v>9489</v>
      </c>
      <c r="BB146" s="48">
        <f>BA146+SUM(N146:AZ146)</f>
        <v>9489</v>
      </c>
      <c r="BC146" s="49" t="str">
        <f>SpellNumber(L146,BB146)</f>
        <v>INR  Nine Thousand Four Hundred &amp; Eighty Nine  Only</v>
      </c>
      <c r="IA146" s="21">
        <v>2.33</v>
      </c>
      <c r="IB146" s="21" t="s">
        <v>355</v>
      </c>
      <c r="IC146" s="21" t="s">
        <v>187</v>
      </c>
      <c r="ID146" s="21">
        <v>20</v>
      </c>
      <c r="IE146" s="22" t="s">
        <v>268</v>
      </c>
      <c r="IF146" s="22"/>
      <c r="IG146" s="22"/>
      <c r="IH146" s="22"/>
      <c r="II146" s="22"/>
    </row>
    <row r="147" spans="1:243" s="21" customFormat="1" ht="63">
      <c r="A147" s="37">
        <v>2.34</v>
      </c>
      <c r="B147" s="38" t="s">
        <v>259</v>
      </c>
      <c r="C147" s="39" t="s">
        <v>188</v>
      </c>
      <c r="D147" s="76"/>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8"/>
      <c r="IA147" s="21">
        <v>2.34</v>
      </c>
      <c r="IB147" s="21" t="s">
        <v>259</v>
      </c>
      <c r="IC147" s="21" t="s">
        <v>188</v>
      </c>
      <c r="IE147" s="22"/>
      <c r="IF147" s="22"/>
      <c r="IG147" s="22"/>
      <c r="IH147" s="22"/>
      <c r="II147" s="22"/>
    </row>
    <row r="148" spans="1:243" s="21" customFormat="1" ht="31.5">
      <c r="A148" s="36">
        <v>2.35</v>
      </c>
      <c r="B148" s="38" t="s">
        <v>260</v>
      </c>
      <c r="C148" s="39" t="s">
        <v>189</v>
      </c>
      <c r="D148" s="39">
        <v>1</v>
      </c>
      <c r="E148" s="40" t="s">
        <v>269</v>
      </c>
      <c r="F148" s="41">
        <v>663.83</v>
      </c>
      <c r="G148" s="42"/>
      <c r="H148" s="42"/>
      <c r="I148" s="43" t="s">
        <v>38</v>
      </c>
      <c r="J148" s="44">
        <f>IF(I148="Less(-)",-1,1)</f>
        <v>1</v>
      </c>
      <c r="K148" s="42" t="s">
        <v>39</v>
      </c>
      <c r="L148" s="42" t="s">
        <v>4</v>
      </c>
      <c r="M148" s="45"/>
      <c r="N148" s="42"/>
      <c r="O148" s="42"/>
      <c r="P148" s="46"/>
      <c r="Q148" s="42"/>
      <c r="R148" s="42"/>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f>ROUND(total_amount_ba($B$2,$D$2,D148,F148,J148,K148,M148),0)</f>
        <v>664</v>
      </c>
      <c r="BB148" s="48">
        <f>BA148+SUM(N148:AZ148)</f>
        <v>664</v>
      </c>
      <c r="BC148" s="49" t="str">
        <f>SpellNumber(L148,BB148)</f>
        <v>INR  Six Hundred &amp; Sixty Four  Only</v>
      </c>
      <c r="IA148" s="21">
        <v>2.35</v>
      </c>
      <c r="IB148" s="21" t="s">
        <v>260</v>
      </c>
      <c r="IC148" s="21" t="s">
        <v>189</v>
      </c>
      <c r="ID148" s="21">
        <v>1</v>
      </c>
      <c r="IE148" s="22" t="s">
        <v>269</v>
      </c>
      <c r="IF148" s="22"/>
      <c r="IG148" s="22"/>
      <c r="IH148" s="22"/>
      <c r="II148" s="22"/>
    </row>
    <row r="149" spans="1:243" s="21" customFormat="1" ht="31.5">
      <c r="A149" s="37">
        <v>2.36</v>
      </c>
      <c r="B149" s="38" t="s">
        <v>262</v>
      </c>
      <c r="C149" s="39" t="s">
        <v>190</v>
      </c>
      <c r="D149" s="76"/>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8"/>
      <c r="IA149" s="21">
        <v>2.36</v>
      </c>
      <c r="IB149" s="21" t="s">
        <v>262</v>
      </c>
      <c r="IC149" s="21" t="s">
        <v>190</v>
      </c>
      <c r="IE149" s="22"/>
      <c r="IF149" s="22"/>
      <c r="IG149" s="22"/>
      <c r="IH149" s="22"/>
      <c r="II149" s="22"/>
    </row>
    <row r="150" spans="1:243" s="21" customFormat="1" ht="15.75">
      <c r="A150" s="37">
        <v>2.37</v>
      </c>
      <c r="B150" s="38" t="s">
        <v>356</v>
      </c>
      <c r="C150" s="39" t="s">
        <v>191</v>
      </c>
      <c r="D150" s="39">
        <v>1</v>
      </c>
      <c r="E150" s="40" t="s">
        <v>269</v>
      </c>
      <c r="F150" s="41">
        <v>404.87</v>
      </c>
      <c r="G150" s="42"/>
      <c r="H150" s="42"/>
      <c r="I150" s="43" t="s">
        <v>38</v>
      </c>
      <c r="J150" s="44">
        <f>IF(I150="Less(-)",-1,1)</f>
        <v>1</v>
      </c>
      <c r="K150" s="42" t="s">
        <v>39</v>
      </c>
      <c r="L150" s="42" t="s">
        <v>4</v>
      </c>
      <c r="M150" s="45"/>
      <c r="N150" s="42"/>
      <c r="O150" s="42"/>
      <c r="P150" s="46"/>
      <c r="Q150" s="42"/>
      <c r="R150" s="42"/>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f>ROUND(total_amount_ba($B$2,$D$2,D150,F150,J150,K150,M150),0)</f>
        <v>405</v>
      </c>
      <c r="BB150" s="48">
        <f>BA150+SUM(N150:AZ150)</f>
        <v>405</v>
      </c>
      <c r="BC150" s="49" t="str">
        <f>SpellNumber(L150,BB150)</f>
        <v>INR  Four Hundred &amp; Five  Only</v>
      </c>
      <c r="IA150" s="21">
        <v>2.37</v>
      </c>
      <c r="IB150" s="21" t="s">
        <v>356</v>
      </c>
      <c r="IC150" s="21" t="s">
        <v>191</v>
      </c>
      <c r="ID150" s="21">
        <v>1</v>
      </c>
      <c r="IE150" s="22" t="s">
        <v>269</v>
      </c>
      <c r="IF150" s="22"/>
      <c r="IG150" s="22"/>
      <c r="IH150" s="22"/>
      <c r="II150" s="22"/>
    </row>
    <row r="151" spans="1:243" s="21" customFormat="1" ht="31.5">
      <c r="A151" s="36">
        <v>2.38</v>
      </c>
      <c r="B151" s="38" t="s">
        <v>263</v>
      </c>
      <c r="C151" s="39" t="s">
        <v>192</v>
      </c>
      <c r="D151" s="76"/>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8"/>
      <c r="IA151" s="21">
        <v>2.38</v>
      </c>
      <c r="IB151" s="21" t="s">
        <v>263</v>
      </c>
      <c r="IC151" s="21" t="s">
        <v>192</v>
      </c>
      <c r="IE151" s="22"/>
      <c r="IF151" s="22"/>
      <c r="IG151" s="22"/>
      <c r="IH151" s="22"/>
      <c r="II151" s="22"/>
    </row>
    <row r="152" spans="1:243" s="21" customFormat="1" ht="22.5" customHeight="1">
      <c r="A152" s="37">
        <v>2.39</v>
      </c>
      <c r="B152" s="38" t="s">
        <v>357</v>
      </c>
      <c r="C152" s="39" t="s">
        <v>193</v>
      </c>
      <c r="D152" s="76"/>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8"/>
      <c r="IA152" s="21">
        <v>2.39</v>
      </c>
      <c r="IB152" s="21" t="s">
        <v>357</v>
      </c>
      <c r="IC152" s="21" t="s">
        <v>193</v>
      </c>
      <c r="IE152" s="22"/>
      <c r="IF152" s="22"/>
      <c r="IG152" s="22"/>
      <c r="IH152" s="22"/>
      <c r="II152" s="22"/>
    </row>
    <row r="153" spans="1:243" s="21" customFormat="1" ht="31.5">
      <c r="A153" s="36">
        <v>2.4</v>
      </c>
      <c r="B153" s="38" t="s">
        <v>261</v>
      </c>
      <c r="C153" s="39" t="s">
        <v>194</v>
      </c>
      <c r="D153" s="39">
        <v>2</v>
      </c>
      <c r="E153" s="40" t="s">
        <v>269</v>
      </c>
      <c r="F153" s="41">
        <v>65.59</v>
      </c>
      <c r="G153" s="42"/>
      <c r="H153" s="42"/>
      <c r="I153" s="43" t="s">
        <v>38</v>
      </c>
      <c r="J153" s="44">
        <f>IF(I153="Less(-)",-1,1)</f>
        <v>1</v>
      </c>
      <c r="K153" s="42" t="s">
        <v>39</v>
      </c>
      <c r="L153" s="42" t="s">
        <v>4</v>
      </c>
      <c r="M153" s="45"/>
      <c r="N153" s="42"/>
      <c r="O153" s="42"/>
      <c r="P153" s="46"/>
      <c r="Q153" s="42"/>
      <c r="R153" s="42"/>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ROUND(total_amount_ba($B$2,$D$2,D153,F153,J153,K153,M153),0)</f>
        <v>131</v>
      </c>
      <c r="BB153" s="48">
        <f>BA153+SUM(N153:AZ153)</f>
        <v>131</v>
      </c>
      <c r="BC153" s="49" t="str">
        <f>SpellNumber(L153,BB153)</f>
        <v>INR  One Hundred &amp; Thirty One  Only</v>
      </c>
      <c r="IA153" s="21">
        <v>2.4</v>
      </c>
      <c r="IB153" s="21" t="s">
        <v>261</v>
      </c>
      <c r="IC153" s="21" t="s">
        <v>194</v>
      </c>
      <c r="ID153" s="21">
        <v>2</v>
      </c>
      <c r="IE153" s="22" t="s">
        <v>269</v>
      </c>
      <c r="IF153" s="22"/>
      <c r="IG153" s="22"/>
      <c r="IH153" s="22"/>
      <c r="II153" s="22"/>
    </row>
    <row r="154" spans="1:243" s="21" customFormat="1" ht="47.25">
      <c r="A154" s="37">
        <v>2.41</v>
      </c>
      <c r="B154" s="38" t="s">
        <v>358</v>
      </c>
      <c r="C154" s="39" t="s">
        <v>195</v>
      </c>
      <c r="D154" s="76"/>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8"/>
      <c r="IA154" s="21">
        <v>2.41</v>
      </c>
      <c r="IB154" s="21" t="s">
        <v>358</v>
      </c>
      <c r="IC154" s="21" t="s">
        <v>195</v>
      </c>
      <c r="IE154" s="22"/>
      <c r="IF154" s="22"/>
      <c r="IG154" s="22"/>
      <c r="IH154" s="22"/>
      <c r="II154" s="22"/>
    </row>
    <row r="155" spans="1:243" s="21" customFormat="1" ht="31.5">
      <c r="A155" s="37">
        <v>2.42</v>
      </c>
      <c r="B155" s="38" t="s">
        <v>261</v>
      </c>
      <c r="C155" s="39" t="s">
        <v>196</v>
      </c>
      <c r="D155" s="39">
        <v>2</v>
      </c>
      <c r="E155" s="40" t="s">
        <v>269</v>
      </c>
      <c r="F155" s="41">
        <v>229.99</v>
      </c>
      <c r="G155" s="42"/>
      <c r="H155" s="42"/>
      <c r="I155" s="43" t="s">
        <v>38</v>
      </c>
      <c r="J155" s="44">
        <f>IF(I155="Less(-)",-1,1)</f>
        <v>1</v>
      </c>
      <c r="K155" s="42" t="s">
        <v>39</v>
      </c>
      <c r="L155" s="42" t="s">
        <v>4</v>
      </c>
      <c r="M155" s="45"/>
      <c r="N155" s="42"/>
      <c r="O155" s="42"/>
      <c r="P155" s="46"/>
      <c r="Q155" s="42"/>
      <c r="R155" s="42"/>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7">
        <f>ROUND(total_amount_ba($B$2,$D$2,D155,F155,J155,K155,M155),0)</f>
        <v>460</v>
      </c>
      <c r="BB155" s="48">
        <f>BA155+SUM(N155:AZ155)</f>
        <v>460</v>
      </c>
      <c r="BC155" s="49" t="str">
        <f>SpellNumber(L155,BB155)</f>
        <v>INR  Four Hundred &amp; Sixty  Only</v>
      </c>
      <c r="IA155" s="21">
        <v>2.42</v>
      </c>
      <c r="IB155" s="21" t="s">
        <v>261</v>
      </c>
      <c r="IC155" s="21" t="s">
        <v>196</v>
      </c>
      <c r="ID155" s="21">
        <v>2</v>
      </c>
      <c r="IE155" s="22" t="s">
        <v>269</v>
      </c>
      <c r="IF155" s="22"/>
      <c r="IG155" s="22"/>
      <c r="IH155" s="22"/>
      <c r="II155" s="22"/>
    </row>
    <row r="156" spans="1:243" s="21" customFormat="1" ht="47.25">
      <c r="A156" s="36">
        <v>2.43</v>
      </c>
      <c r="B156" s="38" t="s">
        <v>264</v>
      </c>
      <c r="C156" s="39" t="s">
        <v>197</v>
      </c>
      <c r="D156" s="76"/>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8"/>
      <c r="IA156" s="21">
        <v>2.43</v>
      </c>
      <c r="IB156" s="21" t="s">
        <v>264</v>
      </c>
      <c r="IC156" s="21" t="s">
        <v>197</v>
      </c>
      <c r="IE156" s="22"/>
      <c r="IF156" s="22"/>
      <c r="IG156" s="22"/>
      <c r="IH156" s="22"/>
      <c r="II156" s="22"/>
    </row>
    <row r="157" spans="1:243" s="21" customFormat="1" ht="31.5">
      <c r="A157" s="37">
        <v>2.44</v>
      </c>
      <c r="B157" s="38" t="s">
        <v>261</v>
      </c>
      <c r="C157" s="39" t="s">
        <v>198</v>
      </c>
      <c r="D157" s="39">
        <v>2</v>
      </c>
      <c r="E157" s="40" t="s">
        <v>269</v>
      </c>
      <c r="F157" s="41">
        <v>621.13</v>
      </c>
      <c r="G157" s="42"/>
      <c r="H157" s="42"/>
      <c r="I157" s="43" t="s">
        <v>38</v>
      </c>
      <c r="J157" s="44">
        <f>IF(I157="Less(-)",-1,1)</f>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ROUND(total_amount_ba($B$2,$D$2,D157,F157,J157,K157,M157),0)</f>
        <v>1242</v>
      </c>
      <c r="BB157" s="48">
        <f>BA157+SUM(N157:AZ157)</f>
        <v>1242</v>
      </c>
      <c r="BC157" s="49" t="str">
        <f>SpellNumber(L157,BB157)</f>
        <v>INR  One Thousand Two Hundred &amp; Forty Two  Only</v>
      </c>
      <c r="IA157" s="21">
        <v>2.44</v>
      </c>
      <c r="IB157" s="21" t="s">
        <v>261</v>
      </c>
      <c r="IC157" s="21" t="s">
        <v>198</v>
      </c>
      <c r="ID157" s="21">
        <v>2</v>
      </c>
      <c r="IE157" s="22" t="s">
        <v>269</v>
      </c>
      <c r="IF157" s="22"/>
      <c r="IG157" s="22"/>
      <c r="IH157" s="22"/>
      <c r="II157" s="22"/>
    </row>
    <row r="158" spans="1:243" s="21" customFormat="1" ht="47.25">
      <c r="A158" s="36">
        <v>2.45</v>
      </c>
      <c r="B158" s="38" t="s">
        <v>265</v>
      </c>
      <c r="C158" s="39" t="s">
        <v>199</v>
      </c>
      <c r="D158" s="76"/>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8"/>
      <c r="IA158" s="21">
        <v>2.45</v>
      </c>
      <c r="IB158" s="21" t="s">
        <v>265</v>
      </c>
      <c r="IC158" s="21" t="s">
        <v>199</v>
      </c>
      <c r="IE158" s="22"/>
      <c r="IF158" s="22"/>
      <c r="IG158" s="22"/>
      <c r="IH158" s="22"/>
      <c r="II158" s="22"/>
    </row>
    <row r="159" spans="1:243" s="21" customFormat="1" ht="31.5">
      <c r="A159" s="37">
        <v>2.46</v>
      </c>
      <c r="B159" s="38" t="s">
        <v>266</v>
      </c>
      <c r="C159" s="39" t="s">
        <v>200</v>
      </c>
      <c r="D159" s="39">
        <v>3</v>
      </c>
      <c r="E159" s="40" t="s">
        <v>269</v>
      </c>
      <c r="F159" s="41">
        <v>438.71</v>
      </c>
      <c r="G159" s="42"/>
      <c r="H159" s="42"/>
      <c r="I159" s="43" t="s">
        <v>38</v>
      </c>
      <c r="J159" s="44">
        <f>IF(I159="Less(-)",-1,1)</f>
        <v>1</v>
      </c>
      <c r="K159" s="42" t="s">
        <v>39</v>
      </c>
      <c r="L159" s="42" t="s">
        <v>4</v>
      </c>
      <c r="M159" s="45"/>
      <c r="N159" s="42"/>
      <c r="O159" s="42"/>
      <c r="P159" s="46"/>
      <c r="Q159" s="42"/>
      <c r="R159" s="42"/>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7">
        <f>ROUND(total_amount_ba($B$2,$D$2,D159,F159,J159,K159,M159),0)</f>
        <v>1316</v>
      </c>
      <c r="BB159" s="48">
        <f>BA159+SUM(N159:AZ159)</f>
        <v>1316</v>
      </c>
      <c r="BC159" s="49" t="str">
        <f>SpellNumber(L159,BB159)</f>
        <v>INR  One Thousand Three Hundred &amp; Sixteen  Only</v>
      </c>
      <c r="IA159" s="21">
        <v>2.46</v>
      </c>
      <c r="IB159" s="21" t="s">
        <v>266</v>
      </c>
      <c r="IC159" s="21" t="s">
        <v>200</v>
      </c>
      <c r="ID159" s="21">
        <v>3</v>
      </c>
      <c r="IE159" s="22" t="s">
        <v>269</v>
      </c>
      <c r="IF159" s="22"/>
      <c r="IG159" s="22"/>
      <c r="IH159" s="22"/>
      <c r="II159" s="22"/>
    </row>
    <row r="160" spans="1:243" s="21" customFormat="1" ht="15.75">
      <c r="A160" s="37">
        <v>2.47</v>
      </c>
      <c r="B160" s="38" t="s">
        <v>359</v>
      </c>
      <c r="C160" s="39" t="s">
        <v>201</v>
      </c>
      <c r="D160" s="76"/>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8"/>
      <c r="IA160" s="21">
        <v>2.47</v>
      </c>
      <c r="IB160" s="21" t="s">
        <v>359</v>
      </c>
      <c r="IC160" s="21" t="s">
        <v>201</v>
      </c>
      <c r="IE160" s="22"/>
      <c r="IF160" s="22"/>
      <c r="IG160" s="22"/>
      <c r="IH160" s="22"/>
      <c r="II160" s="22"/>
    </row>
    <row r="161" spans="1:243" s="21" customFormat="1" ht="110.25">
      <c r="A161" s="36">
        <v>2.48</v>
      </c>
      <c r="B161" s="38" t="s">
        <v>360</v>
      </c>
      <c r="C161" s="39" t="s">
        <v>202</v>
      </c>
      <c r="D161" s="76"/>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8"/>
      <c r="IA161" s="21">
        <v>2.48</v>
      </c>
      <c r="IB161" s="21" t="s">
        <v>360</v>
      </c>
      <c r="IC161" s="21" t="s">
        <v>202</v>
      </c>
      <c r="IE161" s="22"/>
      <c r="IF161" s="22"/>
      <c r="IG161" s="22"/>
      <c r="IH161" s="22"/>
      <c r="II161" s="22"/>
    </row>
    <row r="162" spans="1:243" s="21" customFormat="1" ht="31.5">
      <c r="A162" s="37">
        <v>2.49</v>
      </c>
      <c r="B162" s="38" t="s">
        <v>361</v>
      </c>
      <c r="C162" s="39" t="s">
        <v>203</v>
      </c>
      <c r="D162" s="39">
        <v>2</v>
      </c>
      <c r="E162" s="40" t="s">
        <v>269</v>
      </c>
      <c r="F162" s="41">
        <v>2151.29</v>
      </c>
      <c r="G162" s="42"/>
      <c r="H162" s="42"/>
      <c r="I162" s="43" t="s">
        <v>38</v>
      </c>
      <c r="J162" s="44">
        <f>IF(I162="Less(-)",-1,1)</f>
        <v>1</v>
      </c>
      <c r="K162" s="42" t="s">
        <v>39</v>
      </c>
      <c r="L162" s="42" t="s">
        <v>4</v>
      </c>
      <c r="M162" s="45"/>
      <c r="N162" s="42"/>
      <c r="O162" s="42"/>
      <c r="P162" s="46"/>
      <c r="Q162" s="42"/>
      <c r="R162" s="42"/>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7">
        <f>ROUND(total_amount_ba($B$2,$D$2,D162,F162,J162,K162,M162),0)</f>
        <v>4303</v>
      </c>
      <c r="BB162" s="48">
        <f>BA162+SUM(N162:AZ162)</f>
        <v>4303</v>
      </c>
      <c r="BC162" s="49" t="str">
        <f>SpellNumber(L162,BB162)</f>
        <v>INR  Four Thousand Three Hundred &amp; Three  Only</v>
      </c>
      <c r="IA162" s="21">
        <v>2.49</v>
      </c>
      <c r="IB162" s="21" t="s">
        <v>361</v>
      </c>
      <c r="IC162" s="21" t="s">
        <v>203</v>
      </c>
      <c r="ID162" s="21">
        <v>2</v>
      </c>
      <c r="IE162" s="22" t="s">
        <v>269</v>
      </c>
      <c r="IF162" s="22"/>
      <c r="IG162" s="22"/>
      <c r="IH162" s="22"/>
      <c r="II162" s="22"/>
    </row>
    <row r="163" spans="1:243" s="21" customFormat="1" ht="236.25">
      <c r="A163" s="36">
        <v>2.5</v>
      </c>
      <c r="B163" s="38" t="s">
        <v>362</v>
      </c>
      <c r="C163" s="39" t="s">
        <v>204</v>
      </c>
      <c r="D163" s="76"/>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8"/>
      <c r="IA163" s="21">
        <v>2.5</v>
      </c>
      <c r="IB163" s="21" t="s">
        <v>362</v>
      </c>
      <c r="IC163" s="21" t="s">
        <v>204</v>
      </c>
      <c r="IE163" s="22"/>
      <c r="IF163" s="22"/>
      <c r="IG163" s="22"/>
      <c r="IH163" s="22"/>
      <c r="II163" s="22"/>
    </row>
    <row r="164" spans="1:243" s="21" customFormat="1" ht="78.75">
      <c r="A164" s="37">
        <v>2.51</v>
      </c>
      <c r="B164" s="38" t="s">
        <v>363</v>
      </c>
      <c r="C164" s="39" t="s">
        <v>205</v>
      </c>
      <c r="D164" s="76"/>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8"/>
      <c r="IA164" s="21">
        <v>2.51</v>
      </c>
      <c r="IB164" s="21" t="s">
        <v>363</v>
      </c>
      <c r="IC164" s="21" t="s">
        <v>205</v>
      </c>
      <c r="IE164" s="22"/>
      <c r="IF164" s="22"/>
      <c r="IG164" s="22"/>
      <c r="IH164" s="22"/>
      <c r="II164" s="22"/>
    </row>
    <row r="165" spans="1:243" s="21" customFormat="1" ht="31.5">
      <c r="A165" s="37">
        <v>2.52</v>
      </c>
      <c r="B165" s="38" t="s">
        <v>361</v>
      </c>
      <c r="C165" s="39" t="s">
        <v>206</v>
      </c>
      <c r="D165" s="39">
        <v>2</v>
      </c>
      <c r="E165" s="40" t="s">
        <v>269</v>
      </c>
      <c r="F165" s="41">
        <v>10247.35</v>
      </c>
      <c r="G165" s="42"/>
      <c r="H165" s="42"/>
      <c r="I165" s="43" t="s">
        <v>38</v>
      </c>
      <c r="J165" s="44">
        <f>IF(I165="Less(-)",-1,1)</f>
        <v>1</v>
      </c>
      <c r="K165" s="42" t="s">
        <v>39</v>
      </c>
      <c r="L165" s="42" t="s">
        <v>4</v>
      </c>
      <c r="M165" s="45"/>
      <c r="N165" s="42"/>
      <c r="O165" s="42"/>
      <c r="P165" s="46"/>
      <c r="Q165" s="42"/>
      <c r="R165" s="42"/>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7">
        <f>ROUND(total_amount_ba($B$2,$D$2,D165,F165,J165,K165,M165),0)</f>
        <v>20495</v>
      </c>
      <c r="BB165" s="48">
        <f>BA165+SUM(N165:AZ165)</f>
        <v>20495</v>
      </c>
      <c r="BC165" s="49" t="str">
        <f>SpellNumber(L165,BB165)</f>
        <v>INR  Twenty Thousand Four Hundred &amp; Ninety Five  Only</v>
      </c>
      <c r="IA165" s="21">
        <v>2.52</v>
      </c>
      <c r="IB165" s="21" t="s">
        <v>361</v>
      </c>
      <c r="IC165" s="21" t="s">
        <v>206</v>
      </c>
      <c r="ID165" s="21">
        <v>2</v>
      </c>
      <c r="IE165" s="22" t="s">
        <v>269</v>
      </c>
      <c r="IF165" s="22"/>
      <c r="IG165" s="22"/>
      <c r="IH165" s="22"/>
      <c r="II165" s="22"/>
    </row>
    <row r="166" spans="1:243" s="21" customFormat="1" ht="141.75">
      <c r="A166" s="36">
        <v>2.53</v>
      </c>
      <c r="B166" s="38" t="s">
        <v>364</v>
      </c>
      <c r="C166" s="39" t="s">
        <v>207</v>
      </c>
      <c r="D166" s="76"/>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8"/>
      <c r="IA166" s="21">
        <v>2.53</v>
      </c>
      <c r="IB166" s="21" t="s">
        <v>364</v>
      </c>
      <c r="IC166" s="21" t="s">
        <v>207</v>
      </c>
      <c r="IE166" s="22"/>
      <c r="IF166" s="22"/>
      <c r="IG166" s="22"/>
      <c r="IH166" s="22"/>
      <c r="II166" s="22"/>
    </row>
    <row r="167" spans="1:243" s="21" customFormat="1" ht="31.5">
      <c r="A167" s="37">
        <v>2.54</v>
      </c>
      <c r="B167" s="38" t="s">
        <v>365</v>
      </c>
      <c r="C167" s="39" t="s">
        <v>208</v>
      </c>
      <c r="D167" s="39">
        <v>1</v>
      </c>
      <c r="E167" s="40" t="s">
        <v>269</v>
      </c>
      <c r="F167" s="41">
        <v>599.47</v>
      </c>
      <c r="G167" s="42"/>
      <c r="H167" s="42"/>
      <c r="I167" s="43" t="s">
        <v>38</v>
      </c>
      <c r="J167" s="44">
        <f>IF(I167="Less(-)",-1,1)</f>
        <v>1</v>
      </c>
      <c r="K167" s="42" t="s">
        <v>39</v>
      </c>
      <c r="L167" s="42" t="s">
        <v>4</v>
      </c>
      <c r="M167" s="45"/>
      <c r="N167" s="42"/>
      <c r="O167" s="42"/>
      <c r="P167" s="46"/>
      <c r="Q167" s="42"/>
      <c r="R167" s="42"/>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7">
        <f>ROUND(total_amount_ba($B$2,$D$2,D167,F167,J167,K167,M167),0)</f>
        <v>599</v>
      </c>
      <c r="BB167" s="48">
        <f>BA167+SUM(N167:AZ167)</f>
        <v>599</v>
      </c>
      <c r="BC167" s="49" t="str">
        <f>SpellNumber(L167,BB167)</f>
        <v>INR  Five Hundred &amp; Ninety Nine  Only</v>
      </c>
      <c r="IA167" s="21">
        <v>2.54</v>
      </c>
      <c r="IB167" s="21" t="s">
        <v>365</v>
      </c>
      <c r="IC167" s="21" t="s">
        <v>208</v>
      </c>
      <c r="ID167" s="21">
        <v>1</v>
      </c>
      <c r="IE167" s="22" t="s">
        <v>269</v>
      </c>
      <c r="IF167" s="22"/>
      <c r="IG167" s="22"/>
      <c r="IH167" s="22"/>
      <c r="II167" s="22"/>
    </row>
    <row r="168" spans="1:243" s="21" customFormat="1" ht="15.75">
      <c r="A168" s="36">
        <v>2.55</v>
      </c>
      <c r="B168" s="38" t="s">
        <v>366</v>
      </c>
      <c r="C168" s="39" t="s">
        <v>209</v>
      </c>
      <c r="D168" s="76"/>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8"/>
      <c r="IA168" s="21">
        <v>2.55</v>
      </c>
      <c r="IB168" s="21" t="s">
        <v>366</v>
      </c>
      <c r="IC168" s="21" t="s">
        <v>209</v>
      </c>
      <c r="IE168" s="22"/>
      <c r="IF168" s="22"/>
      <c r="IG168" s="22"/>
      <c r="IH168" s="22"/>
      <c r="II168" s="22"/>
    </row>
    <row r="169" spans="1:243" s="21" customFormat="1" ht="409.5">
      <c r="A169" s="37">
        <v>2.56</v>
      </c>
      <c r="B169" s="38" t="s">
        <v>367</v>
      </c>
      <c r="C169" s="39" t="s">
        <v>210</v>
      </c>
      <c r="D169" s="76"/>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8"/>
      <c r="IA169" s="21">
        <v>2.56</v>
      </c>
      <c r="IB169" s="28" t="s">
        <v>367</v>
      </c>
      <c r="IC169" s="21" t="s">
        <v>210</v>
      </c>
      <c r="IE169" s="22"/>
      <c r="IF169" s="22"/>
      <c r="IG169" s="22"/>
      <c r="IH169" s="22"/>
      <c r="II169" s="22"/>
    </row>
    <row r="170" spans="1:243" s="21" customFormat="1" ht="31.5">
      <c r="A170" s="37">
        <v>2.57</v>
      </c>
      <c r="B170" s="38" t="s">
        <v>368</v>
      </c>
      <c r="C170" s="39" t="s">
        <v>211</v>
      </c>
      <c r="D170" s="39">
        <v>9</v>
      </c>
      <c r="E170" s="40" t="s">
        <v>214</v>
      </c>
      <c r="F170" s="41">
        <v>1335.34</v>
      </c>
      <c r="G170" s="42"/>
      <c r="H170" s="42"/>
      <c r="I170" s="43" t="s">
        <v>38</v>
      </c>
      <c r="J170" s="44">
        <f>IF(I170="Less(-)",-1,1)</f>
        <v>1</v>
      </c>
      <c r="K170" s="42" t="s">
        <v>39</v>
      </c>
      <c r="L170" s="42" t="s">
        <v>4</v>
      </c>
      <c r="M170" s="45"/>
      <c r="N170" s="42"/>
      <c r="O170" s="42"/>
      <c r="P170" s="46"/>
      <c r="Q170" s="42"/>
      <c r="R170" s="42"/>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7">
        <f>ROUND(total_amount_ba($B$2,$D$2,D170,F170,J170,K170,M170),0)</f>
        <v>12018</v>
      </c>
      <c r="BB170" s="48">
        <f>BA170+SUM(N170:AZ170)</f>
        <v>12018</v>
      </c>
      <c r="BC170" s="49" t="str">
        <f>SpellNumber(L170,BB170)</f>
        <v>INR  Twelve Thousand  &amp;Eighteen  Only</v>
      </c>
      <c r="IA170" s="21">
        <v>2.57</v>
      </c>
      <c r="IB170" s="21" t="s">
        <v>368</v>
      </c>
      <c r="IC170" s="21" t="s">
        <v>211</v>
      </c>
      <c r="ID170" s="21">
        <v>9</v>
      </c>
      <c r="IE170" s="22" t="s">
        <v>214</v>
      </c>
      <c r="IF170" s="22"/>
      <c r="IG170" s="22"/>
      <c r="IH170" s="22"/>
      <c r="II170" s="22"/>
    </row>
    <row r="171" spans="1:243" s="21" customFormat="1" ht="15.75">
      <c r="A171" s="36">
        <v>2.58</v>
      </c>
      <c r="B171" s="38" t="s">
        <v>369</v>
      </c>
      <c r="C171" s="39" t="s">
        <v>212</v>
      </c>
      <c r="D171" s="76"/>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8"/>
      <c r="IA171" s="21">
        <v>2.58</v>
      </c>
      <c r="IB171" s="21" t="s">
        <v>369</v>
      </c>
      <c r="IC171" s="21" t="s">
        <v>212</v>
      </c>
      <c r="IE171" s="22"/>
      <c r="IF171" s="22"/>
      <c r="IG171" s="22"/>
      <c r="IH171" s="22"/>
      <c r="II171" s="22"/>
    </row>
    <row r="172" spans="1:243" s="21" customFormat="1" ht="110.25">
      <c r="A172" s="37">
        <v>2.59</v>
      </c>
      <c r="B172" s="38" t="s">
        <v>370</v>
      </c>
      <c r="C172" s="39" t="s">
        <v>213</v>
      </c>
      <c r="D172" s="39">
        <v>4.3</v>
      </c>
      <c r="E172" s="40" t="s">
        <v>216</v>
      </c>
      <c r="F172" s="41">
        <v>3939.72</v>
      </c>
      <c r="G172" s="42"/>
      <c r="H172" s="42"/>
      <c r="I172" s="43" t="s">
        <v>38</v>
      </c>
      <c r="J172" s="44">
        <f>IF(I172="Less(-)",-1,1)</f>
        <v>1</v>
      </c>
      <c r="K172" s="42" t="s">
        <v>39</v>
      </c>
      <c r="L172" s="42" t="s">
        <v>4</v>
      </c>
      <c r="M172" s="45"/>
      <c r="N172" s="42"/>
      <c r="O172" s="42"/>
      <c r="P172" s="46"/>
      <c r="Q172" s="42"/>
      <c r="R172" s="42"/>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7">
        <f>ROUND(total_amount_ba($B$2,$D$2,D172,F172,J172,K172,M172),0)</f>
        <v>16941</v>
      </c>
      <c r="BB172" s="48">
        <f>BA172+SUM(N172:AZ172)</f>
        <v>16941</v>
      </c>
      <c r="BC172" s="49" t="str">
        <f>SpellNumber(L172,BB172)</f>
        <v>INR  Sixteen Thousand Nine Hundred &amp; Forty One  Only</v>
      </c>
      <c r="IA172" s="21">
        <v>2.59</v>
      </c>
      <c r="IB172" s="21" t="s">
        <v>370</v>
      </c>
      <c r="IC172" s="21" t="s">
        <v>213</v>
      </c>
      <c r="ID172" s="21">
        <v>4.3</v>
      </c>
      <c r="IE172" s="22" t="s">
        <v>216</v>
      </c>
      <c r="IF172" s="22"/>
      <c r="IG172" s="22"/>
      <c r="IH172" s="22"/>
      <c r="II172" s="22"/>
    </row>
    <row r="173" spans="1:55" ht="45">
      <c r="A173" s="23" t="s">
        <v>46</v>
      </c>
      <c r="B173" s="32"/>
      <c r="C173" s="50"/>
      <c r="D173" s="51"/>
      <c r="E173" s="51"/>
      <c r="F173" s="51"/>
      <c r="G173" s="51"/>
      <c r="H173" s="52"/>
      <c r="I173" s="52"/>
      <c r="J173" s="52"/>
      <c r="K173" s="52"/>
      <c r="L173" s="53"/>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5">
        <f>SUM(BA14:BA172)</f>
        <v>576553</v>
      </c>
      <c r="BB173" s="56">
        <f>SUM(BB14:BB172)</f>
        <v>576553</v>
      </c>
      <c r="BC173" s="57" t="str">
        <f>SpellNumber(L173,BB173)</f>
        <v>  Five Lakh Seventy Six Thousand Five Hundred &amp; Fifty Three  Only</v>
      </c>
    </row>
    <row r="174" spans="1:55" ht="36.75" customHeight="1">
      <c r="A174" s="24" t="s">
        <v>47</v>
      </c>
      <c r="B174" s="25"/>
      <c r="C174" s="58"/>
      <c r="D174" s="59"/>
      <c r="E174" s="60" t="s">
        <v>52</v>
      </c>
      <c r="F174" s="61"/>
      <c r="G174" s="62"/>
      <c r="H174" s="63"/>
      <c r="I174" s="63"/>
      <c r="J174" s="63"/>
      <c r="K174" s="64"/>
      <c r="L174" s="65"/>
      <c r="M174" s="66"/>
      <c r="N174" s="67"/>
      <c r="O174" s="54"/>
      <c r="P174" s="54"/>
      <c r="Q174" s="54"/>
      <c r="R174" s="54"/>
      <c r="S174" s="54"/>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8">
        <f>IF(ISBLANK(F174),0,IF(E174="Excess (+)",ROUND(BA173+(BA173*F174),0),IF(E174="Less (-)",ROUND(BA173+(BA173*F174*(-1)),0),IF(E174="At Par",BA173,0))))</f>
        <v>0</v>
      </c>
      <c r="BB174" s="69">
        <f>ROUND(BA174,0)</f>
        <v>0</v>
      </c>
      <c r="BC174" s="70" t="str">
        <f>SpellNumber($E$2,BB174)</f>
        <v>INR Zero Only</v>
      </c>
    </row>
    <row r="175" spans="1:55" ht="33.75" customHeight="1">
      <c r="A175" s="23" t="s">
        <v>48</v>
      </c>
      <c r="B175" s="23"/>
      <c r="C175" s="75" t="str">
        <f>SpellNumber($E$2,BB174)</f>
        <v>INR Zero Only</v>
      </c>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row>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4" ht="15"/>
    <row r="655" ht="15"/>
    <row r="656"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6" ht="15"/>
    <row r="707" ht="15"/>
    <row r="708" ht="15"/>
    <row r="709" ht="15"/>
    <row r="710" ht="15"/>
    <row r="711" ht="15"/>
    <row r="712" ht="15"/>
    <row r="713" ht="15"/>
    <row r="714" ht="15"/>
    <row r="715" ht="15"/>
    <row r="716" ht="15"/>
    <row r="717" ht="15"/>
    <row r="718" ht="15"/>
    <row r="719" ht="15"/>
    <row r="720" ht="15"/>
    <row r="721" ht="15"/>
    <row r="723" ht="15"/>
    <row r="724" ht="15"/>
    <row r="725" ht="15"/>
    <row r="726" ht="15"/>
    <row r="727" ht="15"/>
    <row r="728" ht="15"/>
    <row r="729" ht="15"/>
    <row r="730" ht="15"/>
    <row r="731" ht="15"/>
    <row r="732" ht="15"/>
    <row r="733" ht="15"/>
    <row r="734" ht="15"/>
    <row r="735" ht="15"/>
    <row r="737" ht="15"/>
    <row r="738"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2" ht="15"/>
    <row r="783" ht="15"/>
    <row r="784" ht="15"/>
    <row r="785" ht="15"/>
    <row r="786" ht="15"/>
    <row r="787" ht="15"/>
    <row r="788" ht="15"/>
    <row r="789" ht="15"/>
    <row r="790" ht="15"/>
    <row r="791" ht="15"/>
    <row r="793" ht="15"/>
    <row r="794" ht="15"/>
    <row r="795" ht="15"/>
    <row r="796" ht="15"/>
    <row r="797" ht="15"/>
    <row r="798" ht="15"/>
    <row r="799" ht="15"/>
    <row r="801" ht="15"/>
    <row r="802" ht="15"/>
    <row r="803" ht="15"/>
    <row r="804" ht="15"/>
    <row r="805" ht="15"/>
    <row r="806" ht="15"/>
    <row r="807" ht="15"/>
    <row r="808" ht="15"/>
    <row r="809" ht="15"/>
    <row r="810" ht="15"/>
    <row r="812" ht="15"/>
    <row r="813" ht="15"/>
    <row r="814" ht="15"/>
    <row r="815" ht="15"/>
    <row r="816" ht="15"/>
    <row r="817" ht="15"/>
    <row r="818" ht="15"/>
    <row r="819" ht="15"/>
    <row r="820" ht="15"/>
    <row r="821" ht="15"/>
    <row r="822" ht="15"/>
    <row r="823" ht="15"/>
    <row r="825" ht="15"/>
    <row r="826" ht="15"/>
    <row r="827" ht="15"/>
    <row r="828" ht="15"/>
    <row r="829" ht="15"/>
    <row r="830" ht="15"/>
    <row r="831"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3" ht="15"/>
    <row r="874" ht="15"/>
    <row r="875" ht="15"/>
    <row r="876" ht="15"/>
    <row r="877" ht="15"/>
    <row r="878" ht="15"/>
    <row r="879" ht="15"/>
    <row r="880" ht="15"/>
    <row r="881" ht="15"/>
    <row r="882" ht="15"/>
    <row r="883" ht="15"/>
    <row r="884" ht="15"/>
    <row r="885" ht="15"/>
    <row r="886" ht="15"/>
    <row r="887" ht="15"/>
    <row r="888"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1000" ht="15"/>
    <row r="1001" ht="15"/>
    <row r="1002" ht="15"/>
    <row r="1003" ht="15"/>
    <row r="1004" ht="15"/>
    <row r="1005" ht="15"/>
    <row r="1006"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1" ht="15"/>
    <row r="1042" ht="15"/>
    <row r="1043" ht="15"/>
    <row r="1044" ht="15"/>
    <row r="1045" ht="15"/>
    <row r="1046" ht="15"/>
    <row r="1047" ht="15"/>
    <row r="1048" ht="15"/>
    <row r="1049" ht="15"/>
    <row r="1050" ht="15"/>
    <row r="1051" ht="15"/>
    <row r="1052" ht="15"/>
    <row r="1053" ht="15"/>
    <row r="1054" ht="15"/>
    <row r="1055" ht="15"/>
    <row r="1056"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sheetData>
  <sheetProtection password="D850" sheet="1"/>
  <autoFilter ref="A11:BC175"/>
  <mergeCells count="89">
    <mergeCell ref="D160:BC160"/>
    <mergeCell ref="D168:BC168"/>
    <mergeCell ref="D129:BC129"/>
    <mergeCell ref="D132:BC132"/>
    <mergeCell ref="D134:BC134"/>
    <mergeCell ref="D135:BC135"/>
    <mergeCell ref="D139:BC139"/>
    <mergeCell ref="D140:BC140"/>
    <mergeCell ref="D152:BC152"/>
    <mergeCell ref="D98:BC98"/>
    <mergeCell ref="D103:BC103"/>
    <mergeCell ref="D105:BC105"/>
    <mergeCell ref="D107:BC107"/>
    <mergeCell ref="D109:BC109"/>
    <mergeCell ref="D116:BC116"/>
    <mergeCell ref="D113:BC113"/>
    <mergeCell ref="D102:BC102"/>
    <mergeCell ref="D71:BC71"/>
    <mergeCell ref="D77:BC77"/>
    <mergeCell ref="D79:BC79"/>
    <mergeCell ref="D81:BC81"/>
    <mergeCell ref="D83:BC83"/>
    <mergeCell ref="D85:BC85"/>
    <mergeCell ref="D74:BC74"/>
    <mergeCell ref="D59:BC59"/>
    <mergeCell ref="D60:BC60"/>
    <mergeCell ref="D63:BC63"/>
    <mergeCell ref="D68:BC68"/>
    <mergeCell ref="D57:BC57"/>
    <mergeCell ref="D54:BC54"/>
    <mergeCell ref="D61:BC61"/>
    <mergeCell ref="D39:BC39"/>
    <mergeCell ref="D48:BC48"/>
    <mergeCell ref="D45:BC45"/>
    <mergeCell ref="D42:BC42"/>
    <mergeCell ref="D51:BC51"/>
    <mergeCell ref="D52:BC52"/>
    <mergeCell ref="D163:BC163"/>
    <mergeCell ref="D171:BC171"/>
    <mergeCell ref="D164:BC164"/>
    <mergeCell ref="D169:BC169"/>
    <mergeCell ref="D137:BC137"/>
    <mergeCell ref="D143:BC143"/>
    <mergeCell ref="D151:BC151"/>
    <mergeCell ref="D144:BC144"/>
    <mergeCell ref="D149:BC149"/>
    <mergeCell ref="D154:BC154"/>
    <mergeCell ref="D118:BC118"/>
    <mergeCell ref="D121:BC121"/>
    <mergeCell ref="D124:BC124"/>
    <mergeCell ref="D119:BC119"/>
    <mergeCell ref="D125:BC125"/>
    <mergeCell ref="D127:BC127"/>
    <mergeCell ref="D89:BC89"/>
    <mergeCell ref="D90:BC90"/>
    <mergeCell ref="D92:BC92"/>
    <mergeCell ref="D95:BC95"/>
    <mergeCell ref="D161:BC161"/>
    <mergeCell ref="D166:BC166"/>
    <mergeCell ref="D147:BC147"/>
    <mergeCell ref="D131:BC131"/>
    <mergeCell ref="D99:BC99"/>
    <mergeCell ref="D111:BC111"/>
    <mergeCell ref="D14:BC14"/>
    <mergeCell ref="D15:BC15"/>
    <mergeCell ref="D38:BC38"/>
    <mergeCell ref="D17:BC17"/>
    <mergeCell ref="D26:BC26"/>
    <mergeCell ref="D29:BC29"/>
    <mergeCell ref="D20:BC20"/>
    <mergeCell ref="D24:BC24"/>
    <mergeCell ref="D28:BC28"/>
    <mergeCell ref="D32:BC32"/>
    <mergeCell ref="C175:BC175"/>
    <mergeCell ref="D87:BC87"/>
    <mergeCell ref="A9:BC9"/>
    <mergeCell ref="D13:BC13"/>
    <mergeCell ref="D156:BC156"/>
    <mergeCell ref="D158:BC158"/>
    <mergeCell ref="D19:BC19"/>
    <mergeCell ref="D31:BC31"/>
    <mergeCell ref="D50:BC50"/>
    <mergeCell ref="D66:BC6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4">
      <formula1>IF(E174="Select",-1,IF(E174="At Par",0,0))</formula1>
      <formula2>IF(E174="Select",-1,IF(E174="At Par",0,0.99))</formula2>
    </dataValidation>
    <dataValidation type="list" allowBlank="1" showErrorMessage="1" sqref="E17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4">
      <formula1>0</formula1>
      <formula2>99.9</formula2>
    </dataValidation>
    <dataValidation type="list" allowBlank="1" showErrorMessage="1" sqref="D13:D15 K16 D17 K18 D19:D20 K21:K23 D24 K25 D26 K27 D28:D29 K30 D31:D32 K33:K37 D38:D39 K40:K41 D42 K43:K44 D45 K46:K47 D48 K49 D50:D52 K53 D54 D171 D57 K58 D59:D61 K62 D63 K64:K65 D66 K67 D68 K69:K70 D71 K72:K73 D74 K75:K76 D77 K78 D79 K80 D81 K82 D83 K84 D85 K86 D87 K88 D89:D90 K91 D92 K93:K94 D95 K96:K97 D98:D99 K100:K101 D102:D103 K104 D105 K106 D107 K108 D109 K110 D111 K112 D113 K114:K115 D116 K117 D118:D119 K120 D121 K122:K123 D124:D125 K126 D127 K128 D129 K130 D131:D132 K133 D134:D135 K136 D137 K138 D139:D140 K141:K142 D143:D144 K145:K146 D147 K148 D149 K150 D151:D152 K153">
      <formula1>"Partial Conversion,Full Conversion"</formula1>
      <formula2>0</formula2>
    </dataValidation>
    <dataValidation type="list" allowBlank="1" showErrorMessage="1" sqref="D154 K155 D156 K157 D158 K159 D160:D161 K162 D163:D164 K165 D166 K167 D168:D169 K170 K172 K55:K5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33:A34 A38:A39 A43:A44 A48:A49 A53:A54 A58:A59 A63:A64 A21 A26 A31 A36 A41 A46 A51 A56 A66:A67 A16 A61 A18:A19 A23:A24 A28:A29 A119:A120 A86:A87 A139:A140 A91:A92 A144:A145 A96:A97 A149:A150 A101:A102 A154:A155 A106:A107 A159:A160 A111:A112 A164:A165 A116:A117 A169:A170 A74 A127 A79 A132 A84 A137 A89 A142 A94 A147 A99 A152 A104 A157 A109 A162 A172 A69 A122 A114 A167 A71:A72 A124:A125 A76:A77 A129:A130 A81:A82 A134:A1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8:H18 G21:H23 G25:H25 G27:H27 G30:H30 G33:H37 G40:H41 G43:H44 G46:H47 G49:H49 G53:H53 G172:H172 G58:H58 G62:H62 G64:H65 G67:H67 G69:H70 G72:H73 G75:H76 G78:H78 G80:H80 G82:H82 G84:H84 G86:H86 G88:H88 G91:H91 G93:H94 G96:H97 G100:H101 G104:H104 G106:H106 G108:H108 G110:H110 G112:H112 G114:H115 G117:H117 G120:H120 G122:H123 G126:H126 G128:H128 G130:H130 G133:H133 G136:H136 G138:H138 G141:H142 G145:H146 G148:H148 G150:H150 G153:H153 G155:H155 G157:H157 G159:H159 G162:H162 G165:H165 G167:H167 G170:H170 G55:H56">
      <formula1>0</formula1>
      <formula2>999999999999999</formula2>
    </dataValidation>
    <dataValidation allowBlank="1" showInputMessage="1" showErrorMessage="1" promptTitle="Addition / Deduction" prompt="Please Choose the correct One" sqref="J16 J18 J21:J23 J25 J27 J30 J33:J37 J40:J41 J43:J44 J46:J47 J49 J53 J172 J58 J62 J64:J65 J67 J69:J70 J72:J73 J75:J76 J78 J80 J82 J84 J86 J88 J91 J93:J94 J96:J97 J100:J101 J104 J106 J108 J110 J112 J114:J115 J117 J120 J122:J123 J126 J128 J130 J133 J136 J138 J141:J142 J145:J146 J148 J150 J153 J155 J157 J159 J162 J165 J167 J170 J55:J56">
      <formula1>0</formula1>
      <formula2>0</formula2>
    </dataValidation>
    <dataValidation type="list" showErrorMessage="1" sqref="I16 I18 I21:I23 I25 I27 I30 I33:I37 I40:I41 I43:I44 I46:I47 I49 I53 I172 I58 I62 I64:I65 I67 I69:I70 I72:I73 I75:I76 I78 I80 I82 I84 I86 I88 I91 I93:I94 I96:I97 I100:I101 I104 I106 I108 I110 I112 I114:I115 I117 I120 I122:I123 I126 I128 I130 I133 I136 I138 I141:I142 I145:I146 I148 I150 I153 I155 I157 I159 I162 I165 I167 I170 I55:I5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1:O23 N25:O25 N27:O27 N30:O30 N33:O37 N40:O41 N43:O44 N46:O47 N49:O49 N53:O53 N172:O172 N58:O58 N62:O62 N64:O65 N67:O67 N69:O70 N72:O73 N75:O76 N78:O78 N80:O80 N82:O82 N84:O84 N86:O86 N88:O88 N91:O91 N93:O94 N96:O97 N100:O101 N104:O104 N106:O106 N108:O108 N110:O110 N112:O112 N114:O115 N117:O117 N120:O120 N122:O123 N126:O126 N128:O128 N130:O130 N133:O133 N136:O136 N138:O138 N141:O142 N145:O146 N148:O148 N150:O150 N153:O153 N155:O155 N157:O157 N159:O159 N162:O162 N165:O165 N167:O167 N170:O170 N55:O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1:R23 R25 R27 R30 R33:R37 R40:R41 R43:R44 R46:R47 R49 R53 R172 R58 R62 R64:R65 R67 R69:R70 R72:R73 R75:R76 R78 R80 R82 R84 R86 R88 R91 R93:R94 R96:R97 R100:R101 R104 R106 R108 R110 R112 R114:R115 R117 R120 R122:R123 R126 R128 R130 R133 R136 R138 R141:R142 R145:R146 R148 R150 R153 R155 R157 R159 R162 R165 R167 R170 R55: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1:Q23 Q25 Q27 Q30 Q33:Q37 Q40:Q41 Q43:Q44 Q46:Q47 Q49 Q53 Q172 Q58 Q62 Q64:Q65 Q67 Q69:Q70 Q72:Q73 Q75:Q76 Q78 Q80 Q82 Q84 Q86 Q88 Q91 Q93:Q94 Q96:Q97 Q100:Q101 Q104 Q106 Q108 Q110 Q112 Q114:Q115 Q117 Q120 Q122:Q123 Q126 Q128 Q130 Q133 Q136 Q138 Q141:Q142 Q145:Q146 Q148 Q150 Q153 Q155 Q157 Q159 Q162 Q165 Q167 Q170 Q55:Q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1:M23 M25 M27 M30 M33:M37 M40:M41 M43:M44 M46:M47 M49 M53 M172 M58 M62 M64:M65 M67 M69:M70 M72:M73 M75:M76 M78 M80 M82 M84 M86 M88 M91 M93:M94 M96:M97 M100:M101 M104 M106 M108 M110 M112 M114:M115 M117 M120 M122:M123 M126 M128 M130 M133 M136 M138 M141:M142 M145:M146 M148 M150 M153 M155 M157 M159 M162 M165 M167 M170 M55:M5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1:F23 F25 F27 F30 F33:F37 F40:F41 F43:F44 F46:F47 F49 F53 F172 F58 F62 F64:F65 F67 F69:F70 F72:F73 F75:F76 F78 F80 F82 F84 F86 F88 F91 F93:F94 F96:F97 F100:F101 F104 F106 F108 F110 F112 F114:F115 F117 F120 F122:F123 F126 F128 F130 F133 F136 F138 F141:F142 F145:F146 F148 F150 F153 F155 F157 F159 F162 F165 F167 F170 F55:F56">
      <formula1>0</formula1>
      <formula2>999999999999999</formula2>
    </dataValidation>
    <dataValidation type="list" allowBlank="1" showInputMessage="1" showErrorMessage="1" sqref="L165 L166 L167 L168 L169 L17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72 L171">
      <formula1>"INR"</formula1>
    </dataValidation>
    <dataValidation allowBlank="1" showInputMessage="1" showErrorMessage="1" promptTitle="Itemcode/Make" prompt="Please enter text" sqref="C14:C172">
      <formula1>0</formula1>
      <formula2>0</formula2>
    </dataValidation>
  </dataValidations>
  <printOptions/>
  <pageMargins left="0.45" right="0.2" top="0.25" bottom="0.25" header="0.511805555555556" footer="0.511805555555556"/>
  <pageSetup fitToHeight="0" horizontalDpi="300" verticalDpi="300" orientation="portrait" paperSize="9" scale="5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0" sqref="O10"/>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2024-03-01T11:08:57Z</cp:lastPrinted>
  <dcterms:created xsi:type="dcterms:W3CDTF">2009-01-30T06:42:42Z</dcterms:created>
  <dcterms:modified xsi:type="dcterms:W3CDTF">2024-03-01T11:27:59Z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