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<sst xmlns="http://schemas.openxmlformats.org/spreadsheetml/2006/main" count="134" uniqueCount="58">
  <si>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</si>
  <si>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</si>
  <si>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</si>
  <si>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</si>
  <si>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</si>
  <si>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</si>
  <si>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</si>
  <si>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</si>
  <si>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</si>
  <si>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</si>
  <si>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</si>
  <si>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</si>
  <si>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</si>
  <si>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</si>
  <si>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</si>
  <si>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</si>
  <si>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</si>
  <si>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</si>
  <si>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</si>
  <si>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</si>
  <si>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</si>
  <si>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</si>
  <si>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</si>
  <si>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</si>
  <si>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</si>
  <si>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</si>
  <si>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</si>
  <si>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</si>
  <si>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</si>
  <si>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</si>
  <si>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</si>
  <si>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</si>
  <si>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</si>
  <si>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</si>
  <si>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</si>
  <si>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</si>
  <si>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</si>
  <si>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</si>
  <si>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</si>
  <si>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</si>
  <si>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</si>
  <si>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</si>
  <si>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</si>
  <si>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</si>
  <si>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r>
      <t xml:space="preserve">TOTAL AMOUNT  
           in
     </t>
    </r>
    <r>
      <rPr>
        <b/>
        <sz val="11"/>
        <color indexed="10"/>
        <rFont val="Arial"/>
        <family val="2"/>
      </rPr>
      <t xml:space="preserve"> Rs.      P</t>
    </r>
  </si>
  <si>
    <t>item no.1</t>
  </si>
  <si>
    <t>Tender Inviting Authority: DOIP, IIT Kanpur</t>
  </si>
  <si>
    <t>MINOR CIVIL MAINTENANCE WORK:</t>
  </si>
  <si>
    <t xml:space="preserve">Providing and fixing of suitable size and type iron Stand made of 32x5 mm MS angle base for ODU mounting i/c 25x3 mm angle frme with fibre/ Aluminimum sheet canopy duly painted with VI Pad, Nut-bolt, washers etc for outdoor unit complete as required. 
</t>
  </si>
  <si>
    <t xml:space="preserve">Providing and fixing SITC of copper cable 
</t>
  </si>
  <si>
    <t xml:space="preserve">Supply Installation testing and commissioning of High wall split type air conditioner 2Tr 3Star Hot and Cold units of following capcity of approved inverter (Cooling only) model, with digtal display in IDU with cord less remote and other accessories complete with IDU and ODU with copper evap./cond. unit, R-32/ R410a refrigerant, vaccuming along with 3.0 meter copper pipe with insulation, PVC tape, electrical cabling, flexible conduit, flexible drain pipee i/c metalic/ PVC plutop etc. complete as required. 
</t>
  </si>
  <si>
    <t xml:space="preserve">Supply Installation testing and commissioning of Storage Water Heater with all accessories such as flexible pipe, PVC plutop etc. complete as required. Capacity 10 L 
</t>
  </si>
  <si>
    <t>Each</t>
  </si>
  <si>
    <t>item no.3</t>
  </si>
  <si>
    <t>item no.4</t>
  </si>
  <si>
    <t>item no.5</t>
  </si>
  <si>
    <t>Name of Work: SITC of Air Conditioners and Water Heaters for GSMST Studio Apartment, IIT Kanpur</t>
  </si>
  <si>
    <t>NIT No: HVAC/23/04/2024-1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</si>
</sst>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0"/>
  <sheetViews>
    <sheetView showGridLines="0" zoomScale="85" zoomScaleNormal="85" zoomScalePageLayoutView="0" workbookViewId="0" topLeftCell="A17">
      <selection activeCell="BC17" sqref="BC17"/>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40.140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46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56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1" t="s">
        <v>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44</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47</v>
      </c>
      <c r="C13" s="50" t="s">
        <v>45</v>
      </c>
      <c r="D13" s="62"/>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4"/>
      <c r="IA13" s="17">
        <v>1</v>
      </c>
      <c r="IB13" s="17" t="s">
        <v>47</v>
      </c>
      <c r="IC13" s="17" t="s">
        <v>45</v>
      </c>
      <c r="IE13" s="18"/>
      <c r="IF13" s="18"/>
      <c r="IG13" s="18"/>
      <c r="IH13" s="18"/>
      <c r="II13" s="18"/>
    </row>
    <row r="14" spans="1:243" s="17" customFormat="1" ht="409.5">
      <c r="A14" s="48">
        <v>2</v>
      </c>
      <c r="B14" s="49" t="s">
        <v>48</v>
      </c>
      <c r="C14" s="50" t="s">
        <v>43</v>
      </c>
      <c r="D14" s="51">
        <v>88</v>
      </c>
      <c r="E14" s="51" t="s">
        <v>52</v>
      </c>
      <c r="F14" s="51">
        <v>2217.45</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195136</v>
      </c>
      <c r="BB14" s="57">
        <f>BA14+SUM(N14:AZ14)</f>
        <v>195136</v>
      </c>
      <c r="BC14" s="58" t="str">
        <f>SpellNumber(L14,BB14)</f>
        <v>INR  One Lakh Ninety Five Thousand One Hundred &amp; Thirty Six  Only</v>
      </c>
      <c r="IA14" s="17">
        <v>2</v>
      </c>
      <c r="IB14" s="59" t="s">
        <v>48</v>
      </c>
      <c r="IC14" s="17" t="s">
        <v>43</v>
      </c>
      <c r="ID14" s="17">
        <v>88</v>
      </c>
      <c r="IE14" s="18" t="s">
        <v>52</v>
      </c>
      <c r="IF14" s="18"/>
      <c r="IG14" s="18"/>
      <c r="IH14" s="18"/>
      <c r="II14" s="18"/>
    </row>
    <row r="15" spans="1:243" s="17" customFormat="1" ht="114">
      <c r="A15" s="48">
        <v>3</v>
      </c>
      <c r="B15" s="49" t="s">
        <v>49</v>
      </c>
      <c r="C15" s="50" t="s">
        <v>53</v>
      </c>
      <c r="D15" s="51">
        <v>160</v>
      </c>
      <c r="E15" s="51" t="s">
        <v>52</v>
      </c>
      <c r="F15" s="51">
        <v>174.48</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27917</v>
      </c>
      <c r="BB15" s="57">
        <f>BA15+SUM(N15:AZ15)</f>
        <v>27917</v>
      </c>
      <c r="BC15" s="58" t="str">
        <f>SpellNumber(L15,BB15)</f>
        <v>INR  Twenty Seven Thousand Nine Hundred &amp; Seventeen  Only</v>
      </c>
      <c r="IA15" s="17">
        <v>3</v>
      </c>
      <c r="IB15" s="59" t="s">
        <v>49</v>
      </c>
      <c r="IC15" s="17" t="s">
        <v>53</v>
      </c>
      <c r="ID15" s="17">
        <v>160</v>
      </c>
      <c r="IE15" s="18" t="s">
        <v>52</v>
      </c>
      <c r="IF15" s="18"/>
      <c r="IG15" s="18"/>
      <c r="IH15" s="18"/>
      <c r="II15" s="18"/>
    </row>
    <row r="16" spans="1:243" s="17" customFormat="1" ht="409.5">
      <c r="A16" s="48">
        <v>4</v>
      </c>
      <c r="B16" s="49" t="s">
        <v>50</v>
      </c>
      <c r="C16" s="50" t="s">
        <v>54</v>
      </c>
      <c r="D16" s="51">
        <v>88</v>
      </c>
      <c r="E16" s="51" t="s">
        <v>52</v>
      </c>
      <c r="F16" s="51">
        <v>47932.49</v>
      </c>
      <c r="G16" s="52"/>
      <c r="H16" s="52"/>
      <c r="I16" s="53" t="s">
        <v>34</v>
      </c>
      <c r="J16" s="54">
        <f>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ROUND(total_amount_ba($B$2,$D$2,D16,F16,J16,K16,M16),0)</f>
        <v>4218059</v>
      </c>
      <c r="BB16" s="57">
        <f>BA16+SUM(N16:AZ16)</f>
        <v>4218059</v>
      </c>
      <c r="BC16" s="58" t="str">
        <f>SpellNumber(L16,BB16)</f>
        <v>INR  Forty Two Lakh Eighteen Thousand  &amp;Fifty Nine  Only</v>
      </c>
      <c r="IA16" s="17">
        <v>4</v>
      </c>
      <c r="IB16" s="59" t="s">
        <v>50</v>
      </c>
      <c r="IC16" s="17" t="s">
        <v>54</v>
      </c>
      <c r="ID16" s="17">
        <v>88</v>
      </c>
      <c r="IE16" s="18" t="s">
        <v>52</v>
      </c>
      <c r="IF16" s="18"/>
      <c r="IG16" s="18"/>
      <c r="IH16" s="18"/>
      <c r="II16" s="18"/>
    </row>
    <row r="17" spans="1:243" s="17" customFormat="1" ht="384.75">
      <c r="A17" s="48">
        <v>5</v>
      </c>
      <c r="B17" s="49" t="s">
        <v>51</v>
      </c>
      <c r="C17" s="50" t="s">
        <v>55</v>
      </c>
      <c r="D17" s="51">
        <v>88</v>
      </c>
      <c r="E17" s="51" t="s">
        <v>52</v>
      </c>
      <c r="F17" s="51">
        <v>10453.31</v>
      </c>
      <c r="G17" s="52"/>
      <c r="H17" s="52"/>
      <c r="I17" s="53" t="s">
        <v>34</v>
      </c>
      <c r="J17" s="54">
        <f>IF(I17="Less(-)",-1,1)</f>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ROUND(total_amount_ba($B$2,$D$2,D17,F17,J17,K17,M17),0)</f>
        <v>919891</v>
      </c>
      <c r="BB17" s="57">
        <f>BA17+SUM(N17:AZ17)</f>
        <v>919891</v>
      </c>
      <c r="BC17" s="58" t="str">
        <f>SpellNumber(L17,BB17)</f>
        <v>INR  Nine Lakh Nineteen Thousand Eight Hundred &amp; Ninety One  Only</v>
      </c>
      <c r="IA17" s="17">
        <v>5</v>
      </c>
      <c r="IB17" s="59" t="s">
        <v>51</v>
      </c>
      <c r="IC17" s="17" t="s">
        <v>55</v>
      </c>
      <c r="ID17" s="17">
        <v>88</v>
      </c>
      <c r="IE17" s="18" t="s">
        <v>52</v>
      </c>
      <c r="IF17" s="18"/>
      <c r="IG17" s="18"/>
      <c r="IH17" s="18"/>
      <c r="II17" s="18"/>
    </row>
    <row r="18" spans="1:55" ht="30">
      <c r="A18" s="47" t="s">
        <v>36</v>
      </c>
      <c r="B18" s="24"/>
      <c r="C18" s="25"/>
      <c r="D18" s="30"/>
      <c r="E18" s="30"/>
      <c r="F18" s="30"/>
      <c r="G18" s="30"/>
      <c r="H18" s="31"/>
      <c r="I18" s="31"/>
      <c r="J18" s="31"/>
      <c r="K18" s="31"/>
      <c r="L18" s="32"/>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f>SUM(BA13:BA17)</f>
        <v>5361003</v>
      </c>
      <c r="BB18" s="35" t="e">
        <f>SUM(#REF!)</f>
        <v>#REF!</v>
      </c>
      <c r="BC18" s="36" t="str">
        <f>SpellNumber(L18,BA18)</f>
        <v>  Fifty Three Lakh Sixty One Thousand  &amp;Three  Only</v>
      </c>
    </row>
    <row r="19" spans="1:55" ht="24" customHeight="1">
      <c r="A19" s="22" t="s">
        <v>37</v>
      </c>
      <c r="B19" s="26"/>
      <c r="C19" s="27"/>
      <c r="D19" s="37"/>
      <c r="E19" s="38" t="s">
        <v>42</v>
      </c>
      <c r="F19" s="28"/>
      <c r="G19" s="39"/>
      <c r="H19" s="40"/>
      <c r="I19" s="40"/>
      <c r="J19" s="40"/>
      <c r="K19" s="37"/>
      <c r="L19" s="41"/>
      <c r="M19" s="42"/>
      <c r="N19" s="43"/>
      <c r="O19" s="33"/>
      <c r="P19" s="33"/>
      <c r="Q19" s="33"/>
      <c r="R19" s="33"/>
      <c r="S19" s="3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4">
        <f>IF(ISBLANK(F19),0,IF(E19="Excess (+)",ROUND(BA18+(BA18*F19),0),IF(E19="Less (-)",ROUND(BA18+(BA18*F19*(-1)),0),IF(E19="At Par",BA18,0))))</f>
        <v>0</v>
      </c>
      <c r="BB19" s="45">
        <f>ROUND(BA19,0)</f>
        <v>0</v>
      </c>
      <c r="BC19" s="46" t="str">
        <f>SpellNumber($E$2,BB19)</f>
        <v>INR Zero Only</v>
      </c>
    </row>
    <row r="20" spans="1:55" ht="18" customHeight="1">
      <c r="A20" s="21" t="s">
        <v>38</v>
      </c>
      <c r="B20" s="29"/>
      <c r="C20" s="60" t="str">
        <f>SpellNumber($E$2,BB19)</f>
        <v>INR Zero Only</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sheetData>
  <sheetProtection password="D850" sheet="1"/>
  <autoFilter ref="A11:BC20"/>
  <mergeCells count="9">
    <mergeCell ref="C20:BC20"/>
    <mergeCell ref="A9:BC9"/>
    <mergeCell ref="D13:BC13"/>
    <mergeCell ref="A1:L1"/>
    <mergeCell ref="A4:BC4"/>
    <mergeCell ref="A5:BC5"/>
    <mergeCell ref="A6:BC6"/>
    <mergeCell ref="A7:BC7"/>
    <mergeCell ref="B8:BC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E1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ErrorMessage="1" sqref="D13 K14:K1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7">
      <formula1>0</formula1>
      <formula2>999999999999999</formula2>
    </dataValidation>
    <dataValidation allowBlank="1" showInputMessage="1" showErrorMessage="1" promptTitle="Addition / Deduction" prompt="Please Choose the correct One" sqref="J14:J17">
      <formula1>0</formula1>
      <formula2>0</formula2>
    </dataValidation>
    <dataValidation type="list" showErrorMessage="1" sqref="I14: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7">
      <formula1>0</formula1>
      <formula2>999999999999999</formula2>
    </dataValidation>
    <dataValidation type="list" allowBlank="1" showInputMessage="1" showErrorMessage="1" sqref="L13 L14 L15 L17 L16">
      <formula1>"INR"</formula1>
    </dataValidation>
    <dataValidation allowBlank="1" showInputMessage="1" showErrorMessage="1" promptTitle="Itemcode/Make" prompt="Please enter text" sqref="C13:C17">
      <formula1>0</formula1>
      <formula2>0</formula2>
    </dataValidation>
  </dataValidations>
  <printOptions/>
  <pageMargins left="0.45" right="0.2" top="0.25" bottom="0.25" header="0.511805555555556" footer="0.511805555555556"/>
  <pageSetup fitToHeight="0" fitToWidth="1" horizontalDpi="300" verticalDpi="3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2024-04-22T07:56:34Z</cp:lastPrinted>
  <dcterms:created xsi:type="dcterms:W3CDTF">2009-01-30T06:42:42Z</dcterms:created>
  <dcterms:modified xsi:type="dcterms:W3CDTF">2024-04-23T10:08:42Z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