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'BoQ1'!$A$1:$BC$188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<sst xmlns="http://schemas.openxmlformats.org/spreadsheetml/2006/main" count="880" uniqueCount="212">
  <si>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</si>
  <si>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</si>
  <si>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</si>
  <si>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</si>
  <si>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</si>
  <si>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</si>
  <si>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</si>
  <si>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</si>
  <si>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</si>
  <si>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</si>
  <si>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</si>
  <si>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</si>
  <si>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</si>
  <si>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</si>
  <si>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</si>
  <si>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</si>
  <si>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</si>
  <si>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</si>
  <si>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</si>
  <si>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</si>
  <si>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</si>
  <si>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</si>
  <si>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</si>
  <si>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</si>
  <si>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</si>
  <si>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</si>
  <si>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</si>
  <si>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</si>
  <si>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</si>
  <si>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</si>
  <si>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</si>
  <si>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</si>
  <si>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</si>
  <si>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</si>
  <si>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</si>
  <si>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</si>
  <si>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</si>
  <si>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</si>
  <si>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</si>
  <si>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</si>
  <si>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</si>
  <si>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</si>
  <si>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</si>
  <si>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</si>
  <si>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metre</t>
  </si>
  <si>
    <t>Select</t>
  </si>
  <si>
    <t>cum</t>
  </si>
  <si>
    <t>CONCRETE WORK</t>
  </si>
  <si>
    <t>each</t>
  </si>
  <si>
    <t>1:6 (1 cement: 6 coarse sand)</t>
  </si>
  <si>
    <t>Providing and applying white cement based putty of average thickness 1 mm, of approved brand and manufacturer, over the plastered wall surface to prepare the surface even and smooth complete.</t>
  </si>
  <si>
    <t>With cement mortar 1:4 (1cement: 4 coarse sand)</t>
  </si>
  <si>
    <t>One or more coats on old work</t>
  </si>
  <si>
    <t>In cement mortar</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</si>
  <si>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</si>
  <si>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</si>
  <si>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</si>
  <si>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1:2:4 (1 cement : 2 coarse sand (zone-III) derived from natural sources: 4 graded stone aggregate 20 mm nominal size derived from natural sources).</t>
  </si>
  <si>
    <t>Epoxy bonding adhesive having coverage 2.20 sqm/kg of approved make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</si>
  <si>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</si>
  <si>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Shelves (Cast in situ)</t>
  </si>
  <si>
    <t>Thermo-Mechanically Treated bars of grade Fe-500D or more.</t>
  </si>
  <si>
    <t>Cement mortar 1:4 (1 cement :4 coarse sand)</t>
  </si>
  <si>
    <t>Marble work</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</si>
  <si>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</si>
  <si>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Sal wood</t>
  </si>
  <si>
    <t>Second class teak wood</t>
  </si>
  <si>
    <t>35 mm thick</t>
  </si>
  <si>
    <t>250x16 mm</t>
  </si>
  <si>
    <t>200x10 mm</t>
  </si>
  <si>
    <t>150x10 mm</t>
  </si>
  <si>
    <t>100x10 mm</t>
  </si>
  <si>
    <t>125 mm</t>
  </si>
  <si>
    <t>100 mm</t>
  </si>
  <si>
    <t>Twin rubber stopper</t>
  </si>
  <si>
    <t>Extruded section profile size 48x40 mm</t>
  </si>
  <si>
    <t>Structural steel work riveted, bolted or welded in built up sections, trusses and framed work, including cutting, hoisting, fixing in position and applying a priming coat of approved steel primer all complete.</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</si>
  <si>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</si>
  <si>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Size of Tile 600x600 mm</t>
  </si>
  <si>
    <t>Extra for providing and fixing of 8 mm to 9 mm thick ceramic glazed wall tiles instead of 5 mm thick ceramic glazed wall tiles</t>
  </si>
  <si>
    <t>1:3 (1 cement : 3 fine sand)</t>
  </si>
  <si>
    <t>Two or more coats on new work</t>
  </si>
  <si>
    <t>Two or more coats on new work over an under coat of suitable shade with ordinary paint of approved brand and manufacture</t>
  </si>
  <si>
    <t>Removing dry or oil bound distemper, water proofing cement paint and the like by scrapping, sand papering and preparing the surface smooth including necessary repairs to scratches etc. complete.</t>
  </si>
  <si>
    <t>Old work (Two or more coats applied @ 1.43 ltr/ 10 sqm) over existing cement paint surface</t>
  </si>
  <si>
    <t>Door chowkhats</t>
  </si>
  <si>
    <t>Window chowkhats</t>
  </si>
  <si>
    <t>Hacking of CC flooring including cleaning for surface etc. complete as per direction of the Engineer-in-Charge.</t>
  </si>
  <si>
    <t>Taking out existing wooden door shutter, repair by cutting, painting etc. and refixing of repaired door shutters to existing door frames, including replacement of hinges with screws, etc. as required, all complete as per the direction of the Engineer-in-charge.</t>
  </si>
  <si>
    <t>Nominal concrete 1:3:6 or richer mix (i/c equivalent design mix)</t>
  </si>
  <si>
    <t>Nominal concrete 1:4:8 or leaner mix (i/c equivalent design mix)</t>
  </si>
  <si>
    <t>Demolishing R.C.C. work manually/ by mechanical means including stacking of steel bars and disposal of unserviceable material within 50 metres lead as per direction of Engineer - in- charge.</t>
  </si>
  <si>
    <t>Of area 3 sq. metres and below</t>
  </si>
  <si>
    <t>Dismantling old plaster or skirting raking out joints and cleaning the surface for plaster including disposal of rubbish to the dumping ground within 50 metres lead.</t>
  </si>
  <si>
    <t>White Vitreous china Orissa pattern W.C. pan of size 580x440 mm with integral type foot rests</t>
  </si>
  <si>
    <t>White Vitreous China Flat back wash basin size 550x 400 mm with single 15 mm C.P. brass pillar tap</t>
  </si>
  <si>
    <t>Providing and fixing 600x450 mm beveled edge mirror of superior glass (of approved quality) complete with 6 mm thick hard board ground fixed to wooden cleats with C.P. brass screws and washers complete.</t>
  </si>
  <si>
    <t>Centrifugally cast (spun) iron socket &amp; spigot (S&amp;S) pipe as per IS: 3989</t>
  </si>
  <si>
    <t>Sand cast iron S&amp;S as per IS : 3989</t>
  </si>
  <si>
    <t>Sand cast iron S&amp;S as per IS - 3989</t>
  </si>
  <si>
    <t>Sand cast iron S&amp;S as per IS: 3989</t>
  </si>
  <si>
    <t>15 mm nominal bore</t>
  </si>
  <si>
    <t>20 mm nominal bore</t>
  </si>
  <si>
    <t>15mm nominal bore</t>
  </si>
  <si>
    <t>Providing and fixing C.P. Brass extension nipple (size 15mmx50mm) of approved make and quality as per direction of Engineer-in-charge.</t>
  </si>
  <si>
    <t>With common burnt clay F.P.S. (non modular) bricks</t>
  </si>
  <si>
    <t>Making chases up to 7.5x7.5 cm in walls including making good and finishing with matching surface after housing G.I. pipe etc.</t>
  </si>
  <si>
    <t xml:space="preserve">P/F C.P brass towel rod complete with two C.P.brass brackets fixed to wooden cleats with C.P. brass screws of approved quality size of 600 x 20 mm.      
</t>
  </si>
  <si>
    <t xml:space="preserve">Providing and fixing C.P. grating with or without hole for waste pipe for floor/ nahani trap 100 mm dia. weight not less than 100 grams.      
</t>
  </si>
  <si>
    <t xml:space="preserve">Providing and fixing C.P flange for C.P bib cock/C.P angle stop cock.      
</t>
  </si>
  <si>
    <t>kg</t>
  </si>
  <si>
    <t>Sqm</t>
  </si>
  <si>
    <t>Each</t>
  </si>
  <si>
    <t>Area of slab over 0.50 sqm</t>
  </si>
  <si>
    <t>Fixed to openings /wooden frames with rawl plugs screws etc.</t>
  </si>
  <si>
    <t>Providing 40x5 mm flat iron hold fast 40 cm long including fixing to frame with 10 mm diameter bolts, nuts and wooden plugs and embedding in cement concrete block 30x10x15cm 1:3:6 mix (1 cement : 3 coarse sand : 6 graded stone aggregate 20mm nominal size).</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</si>
  <si>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</si>
  <si>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Demolishing lime concrete manually/ by mechanical means and disposal of material within 50 metres lead as per direction of Engineer- in-charge.</t>
  </si>
  <si>
    <t>20 mm dia nominal bore</t>
  </si>
  <si>
    <t>25 to 40 mm nominal bore</t>
  </si>
  <si>
    <t>Providing and laying water proofing treatment to vertical and horizontal surfaces of depressed portions of W.C., kitchen and the like consisting of: (i) Ist course of applying cement slurry @ 4.4 kg/sqm mixed with water proofing compound conforming to IS 2645 in recommended proportions including rounding off junction of vertical and horizontal surface. (ii) IInd course of 20 mm cement plaster 1:3 (1 cement : 3 coarse sand) mixed with water proofing compound in recommended proportion including rounding off junction of vertical and horizontal surface. (iii) IIIrd course of applying blown or residual bitumen applied hot at 1.7 kg. per sqm of area. (iv)   IVth course of 400 micron thick PVC sheet. (Overlaps at joints of PVC sheet should be 100 mm wide and pasted to each other with bitumen @ 1.7 kg/sqm).</t>
  </si>
  <si>
    <t>With average thickness of 120 mm and minimum thickness at khurra as 65 mm.</t>
  </si>
  <si>
    <t>Name of Work: Setting right of house nos. 232</t>
  </si>
  <si>
    <t>Providing and laying in position cement concrete of specified grade excluding the cost of centering and shuttering - All work up to plinth level :</t>
  </si>
  <si>
    <t>REINFORCED CEMENT CONCRETE</t>
  </si>
  <si>
    <t>Centering and shuttering including strutting, propping etc. and removal of form for</t>
  </si>
  <si>
    <t>Steel reinforcement for R.C.C. work including straightening, cutting, bending, placing in position and binding all complete upto plinth level.</t>
  </si>
  <si>
    <t>MASONRY WORK</t>
  </si>
  <si>
    <t>Brick work with common burnt clay F.P.S. (non modular) bricks of class designation 7.5 in superstructure above plinth level up to floor V level in all shapes and sizes in :</t>
  </si>
  <si>
    <t>Cement mortar 1:6 (1 cement : 6 coarse sand)</t>
  </si>
  <si>
    <t>Half brick masonry with common burnt clay F.P.S. (non modular) bricks of class designation 7.5 in superstructure above plinth level up to floor V level.</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</si>
  <si>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</si>
  <si>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</si>
  <si>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Raj Nagar Plain white marble/ Udaipur green marble/ Zebra black marble</t>
  </si>
  <si>
    <t>Providing edge moulding to 18 mm thick marble stone counters, Vanities etc., including machine polishing to edge to give high gloss finish etc. complete as per design approved by Engineer-in-Charge.</t>
  </si>
  <si>
    <t>WOOD AND PVC WORK</t>
  </si>
  <si>
    <t>Providing wood work in frames of doors, windows, clerestory windows and other frames, wrought framed and fixed in position with hold fast lugs or with dash fasteners of required dia &amp; length (hold fast lugs or dash fastener shall be paid for separately).</t>
  </si>
  <si>
    <t>Providing and fixing glazed shutters for doors, windows and clerestory windows using 4 mm thick float glass panes, including ISI marked M.S. pressed butt hinges bright finished of required size with necessary screws.</t>
  </si>
  <si>
    <t>Providing and fixing M.S. grills of required pattern in frames of windows etc. with M.S. flats, square or round bars etc. including priming coat with approved steel primer all complete.</t>
  </si>
  <si>
    <t>Providing and fixing ISI marked oxidised M.S. sliding door bolts with nuts and screws etc. complete :</t>
  </si>
  <si>
    <t>Providing and fixing ISI marked oxidised M.S. tower bolt black finish, (Barrel type) with necessary screws etc. complete :</t>
  </si>
  <si>
    <t>Providing and fixing ISI marked oxidised M.S. handles conforming to IS:4992 with necessary screws etc. complete :</t>
  </si>
  <si>
    <t>Providing and fixing aluminium sliding door bolts, ISI marked anodised (anodic coating not less than grade AC 10 as per IS : 1868), transparent or dyed to required colour or shade, with nuts and screws etc. complete :</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</si>
  <si>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</si>
  <si>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</si>
  <si>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</si>
  <si>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</si>
  <si>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Providing and fixing to existing door frames.</t>
  </si>
  <si>
    <t>Providing and fixing wire gauge shutters using stainless steel grade 304 wire gauge with wire of dia 0.5 mm and average width of aperture 1.4 mm in both directions for doors, windows and clerestory windows with necessary screws :</t>
  </si>
  <si>
    <t>35 mm thick shutters</t>
  </si>
  <si>
    <t>with ISI marked M.S. pressed butt hinges bright finished of required size</t>
  </si>
  <si>
    <t>STEEL WORK</t>
  </si>
  <si>
    <t>FLOORING</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</si>
  <si>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</si>
  <si>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</si>
  <si>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FINISHING</t>
  </si>
  <si>
    <t>12 mm cement plaster of mix :</t>
  </si>
  <si>
    <t>15 mm cement plaster on rough side of single or half brick wall of mix:</t>
  </si>
  <si>
    <t>6 mm cement plaster of mix :</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</si>
  <si>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</si>
  <si>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to give an even shade :</t>
  </si>
  <si>
    <t>Painting with synthetic enamel paint of approved brand and manufacture of required colour to give an even shade :</t>
  </si>
  <si>
    <t>White washing with lime to give an even shade :</t>
  </si>
  <si>
    <t>Old work (two or more coats)</t>
  </si>
  <si>
    <t>Finishing walls with Premium Acrylic Smooth exterior paint with Silicone additives of required shade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</si>
  <si>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</si>
  <si>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</si>
  <si>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</si>
  <si>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 xml:space="preserve">Providing and fixing double scaffolding system (cup lock type) on the exterior side, up to seven story height made with 40 mm dia M.S. tube 1.5 m centre to centre, horizontal &amp; vertical tubes joining with cup &amp; lock system with M.S. tubes, M.S. tube challies, M.S. clamps and M.S. staircase system in the scaffolding for working platform etc. and maintaining it in a serviceable condition for the required duration as approved and removing it there after .The scaffolding system shall be stiffened with bracings, runners, connection with the building etc wherever required for inspection of work at required locations with essential safety features for the workmen etc. complete as per directions and approval of Engineer-in-charge .The elevational area of the scaffolding shall be measured for payment purpose .The payment will be made once irrespective of duration of scaffolding. </t>
  </si>
  <si>
    <t>DISMANTLING AND DEMOLISHING</t>
  </si>
  <si>
    <t>Demolishing cement concrete manually/ by mechanical means including disposal of material within 50 metres lead as per direction of Engineer - in - charge.</t>
  </si>
  <si>
    <t>Demolishing brick work manually/ by mechanical means including stacking of serviceable material and disposal of unserviceable material within 50 metres lead as per direction of Engineer-in-charge.</t>
  </si>
  <si>
    <t>Dismantling doors, windows and clerestory windows (steel or wood) shutter including chowkhats, architrave, holdfasts etc. complete and stacking within 50 metres lead :</t>
  </si>
  <si>
    <t>Taking out doors, windows and clerestory window shutters (steel or wood) including stacking within 50 metres lead :</t>
  </si>
  <si>
    <t>SANITARY INSTALLATIONS</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</si>
  <si>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</si>
  <si>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Providing and fixing wash basin with C.I. brackets, 15 mm C.P. brass pillar taps, 32 mm C.P. brass waste of standard pattern, including painting of fittings and brackets, cutting and making good the walls wherever require:</t>
  </si>
  <si>
    <t>Providing and fixing P.V.C. waste pipe for sink or wash basin including P.V.C. waste fittings complete.</t>
  </si>
  <si>
    <t>Flexible pipe</t>
  </si>
  <si>
    <t>32 mm dia</t>
  </si>
  <si>
    <t>Providing and fixing soil, waste and vent pipes :</t>
  </si>
  <si>
    <t>100 mm dia</t>
  </si>
  <si>
    <t>Providing and fixing M.S. holder-bat clamps of approved design to Sand Cast iron/cast iron (spun) pipe embedded in and including cement concrete blocks 10x10x10 cm of 1:2:4 mix (1 cement : 2 coarse sand : 4 graded stone aggregate 20 mm nominal size), including cost of cutting holes and making good the walls etc. :</t>
  </si>
  <si>
    <t>For 100 mm dia pipe</t>
  </si>
  <si>
    <t>Providing and fixing plain bend of required degree.</t>
  </si>
  <si>
    <t>Providing and fixing single equal plain junction of required degree with access door, insertion rubber washer 3 mm thick, bolts and nuts complete.</t>
  </si>
  <si>
    <t>100x100x100 mm</t>
  </si>
  <si>
    <t>Providing and fixing collar :</t>
  </si>
  <si>
    <t>Providing lead caulked joints to sand cast iron/centrifugally cast (spun) iron pipes and fittings of diameter :</t>
  </si>
  <si>
    <t>Providing and fixing trap of self cleansing design with screwed down or hinged grating with or without vent arm complete, including cost of cutting and making good the walls and floors :</t>
  </si>
  <si>
    <t>100 mm inlet and 100 mm outlet</t>
  </si>
  <si>
    <t>WATER SUPPLY</t>
  </si>
  <si>
    <t>Providing and fixing G.I. pipes complete with G.I. fittings and clamps, i/c cutting and making good the walls etc. Internal work - Exposed on wall</t>
  </si>
  <si>
    <t>Providing and fixing G.I. Pipes complete with G.I. fittings and clamps, i/c making good the walls etc. concealed pipe, including painting with anti corrosive bitumastic paint, cutting chases and making good the wall :</t>
  </si>
  <si>
    <t>15 mm dia nominal bore</t>
  </si>
  <si>
    <t>Making connection of G.I. distribution branch with G.I. main of following sizes by providing and fixing tee, including cutting and threading the pipe etc. complete :</t>
  </si>
  <si>
    <t>Providing and fixing gun metal gate valve with C.I. wheel of approved quality (screwed end) :</t>
  </si>
  <si>
    <t>Providing and fixing uplasticised PVC connection pipe with brass unions :</t>
  </si>
  <si>
    <t>45 cm length</t>
  </si>
  <si>
    <t>Providing and fixing C.P. brass bib cock of approved quality conforming to IS:8931 :</t>
  </si>
  <si>
    <t>Providing and fixing C.P. brass long body bib cock of approved quality conforming to IS standards and weighing not less than 690 gms.</t>
  </si>
  <si>
    <t>Providing and fixing C.P. brass stop cock (concealed) of standard design and of approved make conforming to IS:8931.</t>
  </si>
  <si>
    <t>Providing and fixing C.P. brass angle valve for basin mixer and geyser points of approved quality conforming to IS:8931</t>
  </si>
  <si>
    <t>Cutting holes up to 30x30 cm in walls including making good the same:</t>
  </si>
  <si>
    <t>WATER PROOFING</t>
  </si>
  <si>
    <t>Providing and laying integral cement based water proofing treatment including preparation of surface as required for treatment of roofs, balconies, terraces etc consisting of following operations: (a) Applying a slurry coat of neat cement using 2.75 kg/sqm of cement admixed with water proofing compound conforming to IS. 2645 and approved by Engineer-in-charge over the RCC slab including adjoining walls upto 300 mm height including cleaning the surface before treatment. (b) Laying brick bats with mortar using broken bricks/brick bats 25 mm to 115 mm size with 50% of cement mortar 1:5 (1 cement : 5 coarse sand) admixed with water proofing compound conforming to IS : 2645 and approved by Engineer-in-charge over 20 mm thick layer of cement mortar of mix 1:5 (1 cement :5 coarse sand ) admixed with water proofing compound conforming to IS : 2645 and approved by Engineer-in-charge to required slope and treating similarly the adjoining walls upto 300 mm height including rounding of junctions of walls and slabs. (c) After two days of proper curing applying a second coat of cement slurry using 2.75 kg/ sqm of cement admixed with water proofing compound conforming to IS : 2645 and approved by Engineer-in-charge. (d) Finishing the surface with 20 mm thick jointless cement mortar of mix 1:4 (1 cement :4 coarse sand) admixed with water proofing compound conforming to IS : 2645 and approved by Engineer-in-charge including laying glass fibre cloth of approved quality in top layer of plaster and finally finishing the surface with trowel with neat cement slurry and making pattern of 300x300 mm square 3 mm deep. (e) The whole terrace so finished shall be flooded with water for a minimum period of two weeks for curing and for final test.“All above operations to be done in order and as directed and specified by the Engineer-in-Charge :</t>
  </si>
  <si>
    <t>NEW TECHNOLOGIES AND MATERIALS</t>
  </si>
  <si>
    <t>Providing, mixing and applying bonding coat of approved adhesive on chipped portion of RCC as per  specifications and direction of Engineer-In-charge complete in all respect.</t>
  </si>
  <si>
    <t>MINOR CIVIL MAINTENANCE WORK</t>
  </si>
  <si>
    <t xml:space="preserve">Providing and fixing C.P Brass shower rose with 15 mm or 20 mm inlet  (a) 75 mm dia fancy type.      
</t>
  </si>
  <si>
    <t xml:space="preserve">"Providing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    </t>
  </si>
  <si>
    <t>Contract No:  03/C/D3/2020-21/01</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</si>
</sst>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9">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4" fillId="0" borderId="15" xfId="59" applyNumberFormat="1" applyFont="1" applyFill="1" applyBorder="1" applyAlignment="1">
      <alignment horizontal="right" vertical="top"/>
      <protection/>
    </xf>
    <xf numFmtId="0" fontId="57" fillId="0" borderId="16" xfId="0" applyFont="1" applyFill="1" applyBorder="1" applyAlignment="1">
      <alignment horizontal="left" vertical="top"/>
    </xf>
    <xf numFmtId="0" fontId="57" fillId="0" borderId="16" xfId="0" applyFont="1" applyFill="1" applyBorder="1" applyAlignment="1">
      <alignment horizontal="right" vertical="top"/>
    </xf>
    <xf numFmtId="0" fontId="4" fillId="0" borderId="0" xfId="56" applyNumberFormat="1" applyFont="1" applyFill="1" applyAlignment="1">
      <alignment vertical="top" wrapText="1"/>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0" fontId="7" fillId="0" borderId="12" xfId="56" applyNumberFormat="1" applyFont="1" applyFill="1" applyBorder="1" applyAlignment="1">
      <alignment horizontal="center" vertical="top" wrapText="1"/>
      <protection/>
    </xf>
    <xf numFmtId="0" fontId="4" fillId="0" borderId="17" xfId="59" applyNumberFormat="1" applyFont="1" applyFill="1" applyBorder="1" applyAlignment="1">
      <alignment vertical="top" wrapText="1"/>
      <protection/>
    </xf>
    <xf numFmtId="2" fontId="7" fillId="0" borderId="18" xfId="56" applyNumberFormat="1" applyFont="1" applyFill="1" applyBorder="1" applyAlignment="1" applyProtection="1">
      <alignment horizontal="right" vertical="top"/>
      <protection locked="0"/>
    </xf>
    <xf numFmtId="2" fontId="4" fillId="0" borderId="18" xfId="59" applyNumberFormat="1" applyFont="1" applyFill="1" applyBorder="1" applyAlignment="1">
      <alignment horizontal="right" vertical="top"/>
      <protection/>
    </xf>
    <xf numFmtId="2" fontId="4" fillId="0" borderId="18" xfId="56" applyNumberFormat="1" applyFont="1" applyFill="1" applyBorder="1" applyAlignment="1">
      <alignment horizontal="right" vertical="top"/>
      <protection/>
    </xf>
    <xf numFmtId="2" fontId="7" fillId="33" borderId="18" xfId="56" applyNumberFormat="1" applyFont="1" applyFill="1" applyBorder="1" applyAlignment="1" applyProtection="1">
      <alignment horizontal="right" vertical="top"/>
      <protection locked="0"/>
    </xf>
    <xf numFmtId="0" fontId="7" fillId="0" borderId="18"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0" fontId="7" fillId="0" borderId="17"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8" xfId="56" applyNumberFormat="1" applyFont="1" applyFill="1" applyBorder="1" applyAlignment="1" applyProtection="1">
      <alignment horizontal="right" vertical="top"/>
      <protection locked="0"/>
    </xf>
    <xf numFmtId="2" fontId="7" fillId="34" borderId="18"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8" xfId="59" applyNumberFormat="1" applyFont="1" applyFill="1" applyBorder="1" applyAlignment="1">
      <alignment horizontal="right" vertical="top"/>
      <protection/>
    </xf>
    <xf numFmtId="0" fontId="4" fillId="0" borderId="18" xfId="59" applyNumberFormat="1" applyFont="1" applyFill="1" applyBorder="1" applyAlignment="1">
      <alignment horizontal="left" vertical="top" wrapText="1"/>
      <protection/>
    </xf>
    <xf numFmtId="2" fontId="57" fillId="0" borderId="16" xfId="0" applyNumberFormat="1" applyFont="1" applyFill="1" applyBorder="1" applyAlignment="1">
      <alignment horizontal="left" vertical="top"/>
    </xf>
    <xf numFmtId="0" fontId="57" fillId="0" borderId="16" xfId="0" applyFont="1" applyFill="1" applyBorder="1" applyAlignment="1">
      <alignment horizontal="justify" vertical="top" wrapText="1"/>
    </xf>
    <xf numFmtId="0" fontId="57" fillId="0" borderId="16" xfId="0" applyFont="1" applyFill="1" applyBorder="1" applyAlignment="1">
      <alignment vertical="top"/>
    </xf>
    <xf numFmtId="2" fontId="57" fillId="0" borderId="16" xfId="0" applyNumberFormat="1" applyFont="1" applyFill="1" applyBorder="1" applyAlignment="1">
      <alignment vertical="top"/>
    </xf>
    <xf numFmtId="2" fontId="19" fillId="0" borderId="17" xfId="59" applyNumberFormat="1" applyFont="1" applyFill="1" applyBorder="1" applyAlignment="1">
      <alignment vertical="top"/>
      <protection/>
    </xf>
    <xf numFmtId="2" fontId="14" fillId="0" borderId="16" xfId="59" applyNumberFormat="1" applyFont="1" applyFill="1" applyBorder="1" applyAlignment="1">
      <alignment vertical="top"/>
      <protection/>
    </xf>
    <xf numFmtId="2" fontId="14" fillId="0" borderId="22" xfId="59" applyNumberFormat="1" applyFont="1" applyFill="1" applyBorder="1" applyAlignment="1">
      <alignment vertical="top"/>
      <protection/>
    </xf>
    <xf numFmtId="0" fontId="4" fillId="0" borderId="16" xfId="59" applyNumberFormat="1" applyFont="1" applyFill="1" applyBorder="1" applyAlignment="1">
      <alignment vertical="top" wrapText="1"/>
      <protection/>
    </xf>
    <xf numFmtId="0" fontId="57" fillId="0" borderId="16" xfId="0" applyFont="1" applyFill="1" applyBorder="1" applyAlignment="1">
      <alignment horizontal="center" vertical="top" wrapText="1"/>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0" borderId="16" xfId="56" applyNumberFormat="1" applyFont="1" applyFill="1" applyBorder="1" applyAlignment="1" applyProtection="1">
      <alignment horizontal="center" vertical="top"/>
      <protection/>
    </xf>
    <xf numFmtId="0" fontId="7" fillId="34" borderId="16" xfId="56" applyNumberFormat="1" applyFont="1" applyFill="1" applyBorder="1" applyAlignment="1" applyProtection="1">
      <alignment horizontal="center" vertical="top"/>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2381250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88"/>
  <sheetViews>
    <sheetView showGridLines="0" view="pageBreakPreview" zoomScale="120" zoomScaleNormal="85" zoomScaleSheetLayoutView="120" zoomScalePageLayoutView="0" workbookViewId="0" topLeftCell="A1">
      <selection activeCell="A8" sqref="A8"/>
    </sheetView>
  </sheetViews>
  <sheetFormatPr defaultColWidth="9.140625" defaultRowHeight="15"/>
  <cols>
    <col min="1" max="1" width="11.5742187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70" t="str">
        <f>B2&amp;" BoQ"</f>
        <v>Percentage BoQ</v>
      </c>
      <c r="B1" s="70"/>
      <c r="C1" s="70"/>
      <c r="D1" s="70"/>
      <c r="E1" s="70"/>
      <c r="F1" s="70"/>
      <c r="G1" s="70"/>
      <c r="H1" s="70"/>
      <c r="I1" s="70"/>
      <c r="J1" s="70"/>
      <c r="K1" s="70"/>
      <c r="L1" s="7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71" t="s">
        <v>42</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10"/>
      <c r="IF4" s="10"/>
      <c r="IG4" s="10"/>
      <c r="IH4" s="10"/>
      <c r="II4" s="10"/>
    </row>
    <row r="5" spans="1:243" s="9" customFormat="1" ht="30.75" customHeight="1">
      <c r="A5" s="71" t="s">
        <v>122</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10"/>
      <c r="IF5" s="10"/>
      <c r="IG5" s="10"/>
      <c r="IH5" s="10"/>
      <c r="II5" s="10"/>
    </row>
    <row r="6" spans="1:243" s="9" customFormat="1" ht="30.75" customHeight="1">
      <c r="A6" s="71" t="s">
        <v>211</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10"/>
      <c r="IF6" s="10"/>
      <c r="IG6" s="10"/>
      <c r="IH6" s="10"/>
      <c r="II6" s="10"/>
    </row>
    <row r="7" spans="1:243" s="9" customFormat="1" ht="29.25" customHeight="1" hidden="1">
      <c r="A7" s="72" t="s">
        <v>7</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0"/>
      <c r="IF7" s="10"/>
      <c r="IG7" s="10"/>
      <c r="IH7" s="10"/>
      <c r="II7" s="10"/>
    </row>
    <row r="8" spans="1:243" s="12" customFormat="1" ht="72" customHeight="1">
      <c r="A8" s="11" t="s">
        <v>39</v>
      </c>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IE8" s="13"/>
      <c r="IF8" s="13"/>
      <c r="IG8" s="13"/>
      <c r="IH8" s="13"/>
      <c r="II8" s="13"/>
    </row>
    <row r="9" spans="1:243" s="14" customFormat="1" ht="61.5" customHeight="1">
      <c r="A9" s="73" t="s">
        <v>55</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IE9" s="15"/>
      <c r="IF9" s="15"/>
      <c r="IG9" s="15"/>
      <c r="IH9" s="15"/>
      <c r="II9" s="15"/>
    </row>
    <row r="10" spans="1:243" s="17" customFormat="1" ht="18.75" customHeight="1">
      <c r="A10" s="16" t="s">
        <v>8</v>
      </c>
      <c r="B10" s="16" t="s">
        <v>9</v>
      </c>
      <c r="C10" s="16" t="s">
        <v>9</v>
      </c>
      <c r="D10" s="16" t="s">
        <v>8</v>
      </c>
      <c r="E10" s="16" t="s">
        <v>56</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41">
        <v>3</v>
      </c>
      <c r="D12" s="47">
        <v>4</v>
      </c>
      <c r="E12" s="47">
        <v>5</v>
      </c>
      <c r="F12" s="47">
        <v>6</v>
      </c>
      <c r="G12" s="47">
        <v>7</v>
      </c>
      <c r="H12" s="47">
        <v>8</v>
      </c>
      <c r="I12" s="47">
        <v>9</v>
      </c>
      <c r="J12" s="47">
        <v>10</v>
      </c>
      <c r="K12" s="47">
        <v>11</v>
      </c>
      <c r="L12" s="47">
        <v>12</v>
      </c>
      <c r="M12" s="47">
        <v>13</v>
      </c>
      <c r="N12" s="47">
        <v>14</v>
      </c>
      <c r="O12" s="47">
        <v>15</v>
      </c>
      <c r="P12" s="47">
        <v>16</v>
      </c>
      <c r="Q12" s="47">
        <v>17</v>
      </c>
      <c r="R12" s="47">
        <v>18</v>
      </c>
      <c r="S12" s="47">
        <v>19</v>
      </c>
      <c r="T12" s="47">
        <v>20</v>
      </c>
      <c r="U12" s="47">
        <v>21</v>
      </c>
      <c r="V12" s="47">
        <v>22</v>
      </c>
      <c r="W12" s="47">
        <v>23</v>
      </c>
      <c r="X12" s="47">
        <v>24</v>
      </c>
      <c r="Y12" s="47">
        <v>25</v>
      </c>
      <c r="Z12" s="47">
        <v>26</v>
      </c>
      <c r="AA12" s="47">
        <v>27</v>
      </c>
      <c r="AB12" s="47">
        <v>28</v>
      </c>
      <c r="AC12" s="47">
        <v>29</v>
      </c>
      <c r="AD12" s="47">
        <v>30</v>
      </c>
      <c r="AE12" s="47">
        <v>31</v>
      </c>
      <c r="AF12" s="47">
        <v>32</v>
      </c>
      <c r="AG12" s="47">
        <v>33</v>
      </c>
      <c r="AH12" s="47">
        <v>34</v>
      </c>
      <c r="AI12" s="47">
        <v>35</v>
      </c>
      <c r="AJ12" s="47">
        <v>36</v>
      </c>
      <c r="AK12" s="47">
        <v>37</v>
      </c>
      <c r="AL12" s="47">
        <v>38</v>
      </c>
      <c r="AM12" s="47">
        <v>39</v>
      </c>
      <c r="AN12" s="47">
        <v>40</v>
      </c>
      <c r="AO12" s="47">
        <v>41</v>
      </c>
      <c r="AP12" s="47">
        <v>42</v>
      </c>
      <c r="AQ12" s="47">
        <v>43</v>
      </c>
      <c r="AR12" s="47">
        <v>44</v>
      </c>
      <c r="AS12" s="47">
        <v>45</v>
      </c>
      <c r="AT12" s="47">
        <v>46</v>
      </c>
      <c r="AU12" s="47">
        <v>47</v>
      </c>
      <c r="AV12" s="47">
        <v>48</v>
      </c>
      <c r="AW12" s="47">
        <v>49</v>
      </c>
      <c r="AX12" s="47">
        <v>50</v>
      </c>
      <c r="AY12" s="47">
        <v>51</v>
      </c>
      <c r="AZ12" s="47">
        <v>52</v>
      </c>
      <c r="BA12" s="47">
        <v>7</v>
      </c>
      <c r="BB12" s="48">
        <v>54</v>
      </c>
      <c r="BC12" s="16">
        <v>8</v>
      </c>
      <c r="IE12" s="18"/>
      <c r="IF12" s="18"/>
      <c r="IG12" s="18"/>
      <c r="IH12" s="18"/>
      <c r="II12" s="18"/>
    </row>
    <row r="13" spans="1:243" s="21" customFormat="1" ht="24.75" customHeight="1">
      <c r="A13" s="35">
        <v>1</v>
      </c>
      <c r="B13" s="61" t="s">
        <v>47</v>
      </c>
      <c r="C13" s="36"/>
      <c r="D13" s="74"/>
      <c r="E13" s="74"/>
      <c r="F13" s="74"/>
      <c r="G13" s="74"/>
      <c r="H13" s="74"/>
      <c r="I13" s="74"/>
      <c r="J13" s="74"/>
      <c r="K13" s="74"/>
      <c r="L13" s="74"/>
      <c r="M13" s="74"/>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IA13" s="21">
        <v>1</v>
      </c>
      <c r="IB13" s="21" t="s">
        <v>47</v>
      </c>
      <c r="IE13" s="22"/>
      <c r="IF13" s="22"/>
      <c r="IG13" s="22"/>
      <c r="IH13" s="22"/>
      <c r="II13" s="22"/>
    </row>
    <row r="14" spans="1:243" s="21" customFormat="1" ht="78.75">
      <c r="A14" s="35">
        <v>1.01</v>
      </c>
      <c r="B14" s="61" t="s">
        <v>123</v>
      </c>
      <c r="C14" s="36"/>
      <c r="D14" s="74"/>
      <c r="E14" s="74"/>
      <c r="F14" s="74"/>
      <c r="G14" s="74"/>
      <c r="H14" s="74"/>
      <c r="I14" s="74"/>
      <c r="J14" s="74"/>
      <c r="K14" s="74"/>
      <c r="L14" s="74"/>
      <c r="M14" s="74"/>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IA14" s="21">
        <v>1.01</v>
      </c>
      <c r="IB14" s="21" t="s">
        <v>123</v>
      </c>
      <c r="IE14" s="22"/>
      <c r="IF14" s="22"/>
      <c r="IG14" s="22"/>
      <c r="IH14" s="22"/>
      <c r="II14" s="22"/>
    </row>
    <row r="15" spans="1:243" s="21" customFormat="1" ht="78.75">
      <c r="A15" s="35">
        <v>1.02</v>
      </c>
      <c r="B15" s="61" t="s">
        <v>57</v>
      </c>
      <c r="C15" s="36"/>
      <c r="D15" s="36">
        <v>0.45</v>
      </c>
      <c r="E15" s="68" t="s">
        <v>46</v>
      </c>
      <c r="F15" s="63">
        <v>5952.3</v>
      </c>
      <c r="G15" s="49"/>
      <c r="H15" s="43"/>
      <c r="I15" s="44" t="s">
        <v>33</v>
      </c>
      <c r="J15" s="45">
        <f>IF(I15="Less(-)",-1,1)</f>
        <v>1</v>
      </c>
      <c r="K15" s="43" t="s">
        <v>34</v>
      </c>
      <c r="L15" s="43" t="s">
        <v>4</v>
      </c>
      <c r="M15" s="46"/>
      <c r="N15" s="55"/>
      <c r="O15" s="55"/>
      <c r="P15" s="56"/>
      <c r="Q15" s="55"/>
      <c r="R15" s="55"/>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8">
        <f>total_amount_ba($B$2,$D$2,D15,F15,J15,K15,M15)</f>
        <v>2678.54</v>
      </c>
      <c r="BB15" s="57">
        <f>BA15+SUM(N15:AZ15)</f>
        <v>2678.54</v>
      </c>
      <c r="BC15" s="59" t="str">
        <f>SpellNumber(L15,BB15)</f>
        <v>INR  Two Thousand Six Hundred &amp; Seventy Eight  and Paise Fifty Four Only</v>
      </c>
      <c r="IA15" s="21">
        <v>1.02</v>
      </c>
      <c r="IB15" s="21" t="s">
        <v>57</v>
      </c>
      <c r="ID15" s="21">
        <v>0.45</v>
      </c>
      <c r="IE15" s="22" t="s">
        <v>46</v>
      </c>
      <c r="IF15" s="22"/>
      <c r="IG15" s="22"/>
      <c r="IH15" s="22"/>
      <c r="II15" s="22"/>
    </row>
    <row r="16" spans="1:243" s="21" customFormat="1" ht="24.75" customHeight="1">
      <c r="A16" s="35">
        <v>1.03</v>
      </c>
      <c r="B16" s="61" t="s">
        <v>124</v>
      </c>
      <c r="C16" s="36"/>
      <c r="D16" s="74"/>
      <c r="E16" s="74"/>
      <c r="F16" s="74"/>
      <c r="G16" s="74"/>
      <c r="H16" s="74"/>
      <c r="I16" s="74"/>
      <c r="J16" s="74"/>
      <c r="K16" s="74"/>
      <c r="L16" s="74"/>
      <c r="M16" s="74"/>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IA16" s="21">
        <v>1.03</v>
      </c>
      <c r="IB16" s="21" t="s">
        <v>124</v>
      </c>
      <c r="IE16" s="22"/>
      <c r="IF16" s="22"/>
      <c r="IG16" s="22"/>
      <c r="IH16" s="22"/>
      <c r="II16" s="22"/>
    </row>
    <row r="17" spans="1:243" s="21" customFormat="1" ht="220.5">
      <c r="A17" s="35">
        <v>1.04</v>
      </c>
      <c r="B17" s="61" t="s">
        <v>59</v>
      </c>
      <c r="C17" s="36"/>
      <c r="D17" s="36">
        <v>0.32</v>
      </c>
      <c r="E17" s="68" t="s">
        <v>46</v>
      </c>
      <c r="F17" s="62">
        <v>8560.98</v>
      </c>
      <c r="G17" s="49"/>
      <c r="H17" s="43"/>
      <c r="I17" s="44" t="s">
        <v>33</v>
      </c>
      <c r="J17" s="45">
        <f>IF(I17="Less(-)",-1,1)</f>
        <v>1</v>
      </c>
      <c r="K17" s="43" t="s">
        <v>34</v>
      </c>
      <c r="L17" s="43" t="s">
        <v>4</v>
      </c>
      <c r="M17" s="46"/>
      <c r="N17" s="55"/>
      <c r="O17" s="55"/>
      <c r="P17" s="56"/>
      <c r="Q17" s="55"/>
      <c r="R17" s="55"/>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8">
        <f>total_amount_ba($B$2,$D$2,D17,F17,J17,K17,M17)</f>
        <v>2739.51</v>
      </c>
      <c r="BB17" s="57">
        <f>BA17+SUM(N17:AZ17)</f>
        <v>2739.51</v>
      </c>
      <c r="BC17" s="59" t="str">
        <f>SpellNumber(L17,BB17)</f>
        <v>INR  Two Thousand Seven Hundred &amp; Thirty Nine  and Paise Fifty One Only</v>
      </c>
      <c r="IA17" s="21">
        <v>1.04</v>
      </c>
      <c r="IB17" s="21" t="s">
        <v>59</v>
      </c>
      <c r="ID17" s="21">
        <v>0.32</v>
      </c>
      <c r="IE17" s="22" t="s">
        <v>46</v>
      </c>
      <c r="IF17" s="22"/>
      <c r="IG17" s="22"/>
      <c r="IH17" s="22"/>
      <c r="II17" s="22"/>
    </row>
    <row r="18" spans="1:243" s="21" customFormat="1" ht="47.25">
      <c r="A18" s="35">
        <v>1.05</v>
      </c>
      <c r="B18" s="61" t="s">
        <v>125</v>
      </c>
      <c r="C18" s="36"/>
      <c r="D18" s="74"/>
      <c r="E18" s="74"/>
      <c r="F18" s="74"/>
      <c r="G18" s="74"/>
      <c r="H18" s="74"/>
      <c r="I18" s="74"/>
      <c r="J18" s="74"/>
      <c r="K18" s="74"/>
      <c r="L18" s="74"/>
      <c r="M18" s="74"/>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IA18" s="21">
        <v>1.05</v>
      </c>
      <c r="IB18" s="21" t="s">
        <v>125</v>
      </c>
      <c r="IE18" s="22"/>
      <c r="IF18" s="22"/>
      <c r="IG18" s="22"/>
      <c r="IH18" s="22"/>
      <c r="II18" s="22"/>
    </row>
    <row r="19" spans="1:243" s="21" customFormat="1" ht="24.75" customHeight="1">
      <c r="A19" s="35">
        <v>1.06</v>
      </c>
      <c r="B19" s="61" t="s">
        <v>60</v>
      </c>
      <c r="C19" s="36"/>
      <c r="D19" s="36">
        <v>3.2</v>
      </c>
      <c r="E19" s="68" t="s">
        <v>43</v>
      </c>
      <c r="F19" s="62">
        <v>607.67</v>
      </c>
      <c r="G19" s="49"/>
      <c r="H19" s="43"/>
      <c r="I19" s="44" t="s">
        <v>33</v>
      </c>
      <c r="J19" s="45">
        <f>IF(I19="Less(-)",-1,1)</f>
        <v>1</v>
      </c>
      <c r="K19" s="43" t="s">
        <v>34</v>
      </c>
      <c r="L19" s="43" t="s">
        <v>4</v>
      </c>
      <c r="M19" s="46"/>
      <c r="N19" s="55"/>
      <c r="O19" s="55"/>
      <c r="P19" s="56"/>
      <c r="Q19" s="55"/>
      <c r="R19" s="55"/>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8">
        <f>total_amount_ba($B$2,$D$2,D19,F19,J19,K19,M19)</f>
        <v>1944.54</v>
      </c>
      <c r="BB19" s="57">
        <f>BA19+SUM(N19:AZ19)</f>
        <v>1944.54</v>
      </c>
      <c r="BC19" s="59" t="str">
        <f>SpellNumber(L19,BB19)</f>
        <v>INR  One Thousand Nine Hundred &amp; Forty Four  and Paise Fifty Four Only</v>
      </c>
      <c r="IA19" s="21">
        <v>1.06</v>
      </c>
      <c r="IB19" s="21" t="s">
        <v>60</v>
      </c>
      <c r="ID19" s="21">
        <v>3.2</v>
      </c>
      <c r="IE19" s="22" t="s">
        <v>43</v>
      </c>
      <c r="IF19" s="22"/>
      <c r="IG19" s="22"/>
      <c r="IH19" s="22"/>
      <c r="II19" s="22"/>
    </row>
    <row r="20" spans="1:243" s="21" customFormat="1" ht="63">
      <c r="A20" s="35">
        <v>1.07</v>
      </c>
      <c r="B20" s="61" t="s">
        <v>126</v>
      </c>
      <c r="C20" s="36"/>
      <c r="D20" s="74"/>
      <c r="E20" s="74"/>
      <c r="F20" s="74"/>
      <c r="G20" s="74"/>
      <c r="H20" s="74"/>
      <c r="I20" s="74"/>
      <c r="J20" s="74"/>
      <c r="K20" s="74"/>
      <c r="L20" s="74"/>
      <c r="M20" s="74"/>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IA20" s="21">
        <v>1.07</v>
      </c>
      <c r="IB20" s="21" t="s">
        <v>126</v>
      </c>
      <c r="IE20" s="22"/>
      <c r="IF20" s="22"/>
      <c r="IG20" s="22"/>
      <c r="IH20" s="22"/>
      <c r="II20" s="22"/>
    </row>
    <row r="21" spans="1:243" s="21" customFormat="1" ht="42.75">
      <c r="A21" s="35">
        <v>1.08</v>
      </c>
      <c r="B21" s="61" t="s">
        <v>61</v>
      </c>
      <c r="C21" s="36"/>
      <c r="D21" s="36">
        <v>24</v>
      </c>
      <c r="E21" s="68" t="s">
        <v>110</v>
      </c>
      <c r="F21" s="62">
        <v>73.21</v>
      </c>
      <c r="G21" s="49"/>
      <c r="H21" s="43"/>
      <c r="I21" s="44" t="s">
        <v>33</v>
      </c>
      <c r="J21" s="45">
        <f>IF(I21="Less(-)",-1,1)</f>
        <v>1</v>
      </c>
      <c r="K21" s="43" t="s">
        <v>34</v>
      </c>
      <c r="L21" s="43" t="s">
        <v>4</v>
      </c>
      <c r="M21" s="46"/>
      <c r="N21" s="55"/>
      <c r="O21" s="55"/>
      <c r="P21" s="56"/>
      <c r="Q21" s="55"/>
      <c r="R21" s="55"/>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8">
        <f>total_amount_ba($B$2,$D$2,D21,F21,J21,K21,M21)</f>
        <v>1757.04</v>
      </c>
      <c r="BB21" s="57">
        <f>BA21+SUM(N21:AZ21)</f>
        <v>1757.04</v>
      </c>
      <c r="BC21" s="59" t="str">
        <f>SpellNumber(L21,BB21)</f>
        <v>INR  One Thousand Seven Hundred &amp; Fifty Seven  and Paise Four Only</v>
      </c>
      <c r="IA21" s="21">
        <v>1.08</v>
      </c>
      <c r="IB21" s="21" t="s">
        <v>61</v>
      </c>
      <c r="ID21" s="21">
        <v>24</v>
      </c>
      <c r="IE21" s="22" t="s">
        <v>110</v>
      </c>
      <c r="IF21" s="22"/>
      <c r="IG21" s="22"/>
      <c r="IH21" s="22"/>
      <c r="II21" s="22"/>
    </row>
    <row r="22" spans="1:243" s="21" customFormat="1" ht="24.75" customHeight="1">
      <c r="A22" s="35">
        <v>2</v>
      </c>
      <c r="B22" s="61" t="s">
        <v>127</v>
      </c>
      <c r="C22" s="36"/>
      <c r="D22" s="74"/>
      <c r="E22" s="74"/>
      <c r="F22" s="74"/>
      <c r="G22" s="74"/>
      <c r="H22" s="74"/>
      <c r="I22" s="74"/>
      <c r="J22" s="74"/>
      <c r="K22" s="74"/>
      <c r="L22" s="74"/>
      <c r="M22" s="74"/>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IA22" s="21">
        <v>2</v>
      </c>
      <c r="IB22" s="21" t="s">
        <v>127</v>
      </c>
      <c r="IE22" s="22"/>
      <c r="IF22" s="22"/>
      <c r="IG22" s="22"/>
      <c r="IH22" s="22"/>
      <c r="II22" s="22"/>
    </row>
    <row r="23" spans="1:243" s="21" customFormat="1" ht="78.75">
      <c r="A23" s="35">
        <v>2.01</v>
      </c>
      <c r="B23" s="61" t="s">
        <v>128</v>
      </c>
      <c r="C23" s="36"/>
      <c r="D23" s="74"/>
      <c r="E23" s="74"/>
      <c r="F23" s="74"/>
      <c r="G23" s="74"/>
      <c r="H23" s="74"/>
      <c r="I23" s="74"/>
      <c r="J23" s="74"/>
      <c r="K23" s="74"/>
      <c r="L23" s="74"/>
      <c r="M23" s="74"/>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IA23" s="21">
        <v>2.01</v>
      </c>
      <c r="IB23" s="21" t="s">
        <v>128</v>
      </c>
      <c r="IE23" s="22"/>
      <c r="IF23" s="22"/>
      <c r="IG23" s="22"/>
      <c r="IH23" s="22"/>
      <c r="II23" s="22"/>
    </row>
    <row r="24" spans="1:243" s="21" customFormat="1" ht="24.75" customHeight="1">
      <c r="A24" s="35">
        <v>2.02</v>
      </c>
      <c r="B24" s="61" t="s">
        <v>129</v>
      </c>
      <c r="C24" s="36"/>
      <c r="D24" s="36">
        <v>1.5</v>
      </c>
      <c r="E24" s="68" t="s">
        <v>46</v>
      </c>
      <c r="F24" s="62">
        <v>6655.37</v>
      </c>
      <c r="G24" s="49"/>
      <c r="H24" s="43"/>
      <c r="I24" s="44" t="s">
        <v>33</v>
      </c>
      <c r="J24" s="45">
        <f>IF(I24="Less(-)",-1,1)</f>
        <v>1</v>
      </c>
      <c r="K24" s="43" t="s">
        <v>34</v>
      </c>
      <c r="L24" s="43" t="s">
        <v>4</v>
      </c>
      <c r="M24" s="46"/>
      <c r="N24" s="55"/>
      <c r="O24" s="55"/>
      <c r="P24" s="56"/>
      <c r="Q24" s="55"/>
      <c r="R24" s="55"/>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8">
        <f>total_amount_ba($B$2,$D$2,D24,F24,J24,K24,M24)</f>
        <v>9983.06</v>
      </c>
      <c r="BB24" s="57">
        <f>BA24+SUM(N24:AZ24)</f>
        <v>9983.06</v>
      </c>
      <c r="BC24" s="59" t="str">
        <f>SpellNumber(L24,BB24)</f>
        <v>INR  Nine Thousand Nine Hundred &amp; Eighty Three  and Paise Six Only</v>
      </c>
      <c r="IA24" s="21">
        <v>2.02</v>
      </c>
      <c r="IB24" s="21" t="s">
        <v>129</v>
      </c>
      <c r="ID24" s="21">
        <v>1.5</v>
      </c>
      <c r="IE24" s="22" t="s">
        <v>46</v>
      </c>
      <c r="IF24" s="22"/>
      <c r="IG24" s="22"/>
      <c r="IH24" s="22"/>
      <c r="II24" s="22"/>
    </row>
    <row r="25" spans="1:243" s="21" customFormat="1" ht="78.75">
      <c r="A25" s="35">
        <v>2.03</v>
      </c>
      <c r="B25" s="61" t="s">
        <v>130</v>
      </c>
      <c r="C25" s="36"/>
      <c r="D25" s="74"/>
      <c r="E25" s="74"/>
      <c r="F25" s="74"/>
      <c r="G25" s="74"/>
      <c r="H25" s="74"/>
      <c r="I25" s="74"/>
      <c r="J25" s="74"/>
      <c r="K25" s="74"/>
      <c r="L25" s="74"/>
      <c r="M25" s="74"/>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IA25" s="21">
        <v>2.03</v>
      </c>
      <c r="IB25" s="21" t="s">
        <v>130</v>
      </c>
      <c r="IE25" s="22"/>
      <c r="IF25" s="22"/>
      <c r="IG25" s="22"/>
      <c r="IH25" s="22"/>
      <c r="II25" s="22"/>
    </row>
    <row r="26" spans="1:243" s="21" customFormat="1" ht="24.75" customHeight="1">
      <c r="A26" s="35">
        <v>2.04</v>
      </c>
      <c r="B26" s="61" t="s">
        <v>62</v>
      </c>
      <c r="C26" s="36"/>
      <c r="D26" s="36">
        <v>10</v>
      </c>
      <c r="E26" s="68" t="s">
        <v>43</v>
      </c>
      <c r="F26" s="62">
        <v>817.27</v>
      </c>
      <c r="G26" s="49"/>
      <c r="H26" s="43"/>
      <c r="I26" s="44" t="s">
        <v>33</v>
      </c>
      <c r="J26" s="45">
        <f>IF(I26="Less(-)",-1,1)</f>
        <v>1</v>
      </c>
      <c r="K26" s="43" t="s">
        <v>34</v>
      </c>
      <c r="L26" s="43" t="s">
        <v>4</v>
      </c>
      <c r="M26" s="46"/>
      <c r="N26" s="55"/>
      <c r="O26" s="55"/>
      <c r="P26" s="56"/>
      <c r="Q26" s="55"/>
      <c r="R26" s="55"/>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8">
        <f>total_amount_ba($B$2,$D$2,D26,F26,J26,K26,M26)</f>
        <v>8172.7</v>
      </c>
      <c r="BB26" s="57">
        <f>BA26+SUM(N26:AZ26)</f>
        <v>8172.7</v>
      </c>
      <c r="BC26" s="59" t="str">
        <f>SpellNumber(L26,BB26)</f>
        <v>INR  Eight Thousand One Hundred &amp; Seventy Two  and Paise Seventy Only</v>
      </c>
      <c r="IA26" s="21">
        <v>2.04</v>
      </c>
      <c r="IB26" s="21" t="s">
        <v>62</v>
      </c>
      <c r="ID26" s="21">
        <v>10</v>
      </c>
      <c r="IE26" s="22" t="s">
        <v>43</v>
      </c>
      <c r="IF26" s="22"/>
      <c r="IG26" s="22"/>
      <c r="IH26" s="22"/>
      <c r="II26" s="22"/>
    </row>
    <row r="27" spans="1:243" s="21" customFormat="1" ht="24.75" customHeight="1">
      <c r="A27" s="35">
        <v>3</v>
      </c>
      <c r="B27" s="61" t="s">
        <v>131</v>
      </c>
      <c r="C27" s="36"/>
      <c r="D27" s="74"/>
      <c r="E27" s="74"/>
      <c r="F27" s="74"/>
      <c r="G27" s="74"/>
      <c r="H27" s="74"/>
      <c r="I27" s="74"/>
      <c r="J27" s="74"/>
      <c r="K27" s="74"/>
      <c r="L27" s="74"/>
      <c r="M27" s="74"/>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75"/>
      <c r="BB27" s="75"/>
      <c r="BC27" s="75"/>
      <c r="IA27" s="21">
        <v>3</v>
      </c>
      <c r="IB27" s="21" t="s">
        <v>131</v>
      </c>
      <c r="IE27" s="22"/>
      <c r="IF27" s="22"/>
      <c r="IG27" s="22"/>
      <c r="IH27" s="22"/>
      <c r="II27" s="22"/>
    </row>
    <row r="28" spans="1:243" s="21" customFormat="1" ht="236.25">
      <c r="A28" s="35">
        <v>3.01</v>
      </c>
      <c r="B28" s="61" t="s">
        <v>132</v>
      </c>
      <c r="C28" s="36"/>
      <c r="D28" s="74"/>
      <c r="E28" s="74"/>
      <c r="F28" s="74"/>
      <c r="G28" s="74"/>
      <c r="H28" s="74"/>
      <c r="I28" s="74"/>
      <c r="J28" s="74"/>
      <c r="K28" s="74"/>
      <c r="L28" s="74"/>
      <c r="M28" s="74"/>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IA28" s="21">
        <v>3.01</v>
      </c>
      <c r="IB28" s="21" t="s">
        <v>132</v>
      </c>
      <c r="IE28" s="22"/>
      <c r="IF28" s="22"/>
      <c r="IG28" s="22"/>
      <c r="IH28" s="22"/>
      <c r="II28" s="22"/>
    </row>
    <row r="29" spans="1:243" s="21" customFormat="1" ht="31.5">
      <c r="A29" s="35">
        <v>3.02</v>
      </c>
      <c r="B29" s="61" t="s">
        <v>133</v>
      </c>
      <c r="C29" s="36"/>
      <c r="D29" s="74"/>
      <c r="E29" s="74"/>
      <c r="F29" s="74"/>
      <c r="G29" s="74"/>
      <c r="H29" s="74"/>
      <c r="I29" s="74"/>
      <c r="J29" s="74"/>
      <c r="K29" s="74"/>
      <c r="L29" s="74"/>
      <c r="M29" s="74"/>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IA29" s="21">
        <v>3.02</v>
      </c>
      <c r="IB29" s="21" t="s">
        <v>133</v>
      </c>
      <c r="IE29" s="22"/>
      <c r="IF29" s="22"/>
      <c r="IG29" s="22"/>
      <c r="IH29" s="22"/>
      <c r="II29" s="22"/>
    </row>
    <row r="30" spans="1:243" s="21" customFormat="1" ht="24.75" customHeight="1">
      <c r="A30" s="35">
        <v>3.03</v>
      </c>
      <c r="B30" s="61" t="s">
        <v>113</v>
      </c>
      <c r="C30" s="36"/>
      <c r="D30" s="36">
        <v>4.6</v>
      </c>
      <c r="E30" s="68" t="s">
        <v>43</v>
      </c>
      <c r="F30" s="62">
        <v>2238.19</v>
      </c>
      <c r="G30" s="49"/>
      <c r="H30" s="43"/>
      <c r="I30" s="44" t="s">
        <v>33</v>
      </c>
      <c r="J30" s="45">
        <f>IF(I30="Less(-)",-1,1)</f>
        <v>1</v>
      </c>
      <c r="K30" s="43" t="s">
        <v>34</v>
      </c>
      <c r="L30" s="43" t="s">
        <v>4</v>
      </c>
      <c r="M30" s="46"/>
      <c r="N30" s="55"/>
      <c r="O30" s="55"/>
      <c r="P30" s="56"/>
      <c r="Q30" s="55"/>
      <c r="R30" s="55"/>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8">
        <f>total_amount_ba($B$2,$D$2,D30,F30,J30,K30,M30)</f>
        <v>10295.67</v>
      </c>
      <c r="BB30" s="57">
        <f>BA30+SUM(N30:AZ30)</f>
        <v>10295.67</v>
      </c>
      <c r="BC30" s="59" t="str">
        <f>SpellNumber(L30,BB30)</f>
        <v>INR  Ten Thousand Two Hundred &amp; Ninety Five  and Paise Sixty Seven Only</v>
      </c>
      <c r="IA30" s="21">
        <v>3.03</v>
      </c>
      <c r="IB30" s="21" t="s">
        <v>113</v>
      </c>
      <c r="ID30" s="21">
        <v>4.6</v>
      </c>
      <c r="IE30" s="22" t="s">
        <v>43</v>
      </c>
      <c r="IF30" s="22"/>
      <c r="IG30" s="22"/>
      <c r="IH30" s="22"/>
      <c r="II30" s="22"/>
    </row>
    <row r="31" spans="1:243" s="21" customFormat="1" ht="94.5">
      <c r="A31" s="35">
        <v>3.04</v>
      </c>
      <c r="B31" s="61" t="s">
        <v>134</v>
      </c>
      <c r="C31" s="36"/>
      <c r="D31" s="74"/>
      <c r="E31" s="74"/>
      <c r="F31" s="74"/>
      <c r="G31" s="74"/>
      <c r="H31" s="74"/>
      <c r="I31" s="74"/>
      <c r="J31" s="74"/>
      <c r="K31" s="74"/>
      <c r="L31" s="74"/>
      <c r="M31" s="74"/>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IA31" s="21">
        <v>3.04</v>
      </c>
      <c r="IB31" s="21" t="s">
        <v>134</v>
      </c>
      <c r="IE31" s="22"/>
      <c r="IF31" s="22"/>
      <c r="IG31" s="22"/>
      <c r="IH31" s="22"/>
      <c r="II31" s="22"/>
    </row>
    <row r="32" spans="1:243" s="21" customFormat="1" ht="24.75" customHeight="1">
      <c r="A32" s="35">
        <v>3.05</v>
      </c>
      <c r="B32" s="61" t="s">
        <v>63</v>
      </c>
      <c r="C32" s="36"/>
      <c r="D32" s="36">
        <v>5</v>
      </c>
      <c r="E32" s="68" t="s">
        <v>44</v>
      </c>
      <c r="F32" s="63">
        <v>193.2</v>
      </c>
      <c r="G32" s="49"/>
      <c r="H32" s="43"/>
      <c r="I32" s="44" t="s">
        <v>33</v>
      </c>
      <c r="J32" s="45">
        <f>IF(I32="Less(-)",-1,1)</f>
        <v>1</v>
      </c>
      <c r="K32" s="43" t="s">
        <v>34</v>
      </c>
      <c r="L32" s="43" t="s">
        <v>4</v>
      </c>
      <c r="M32" s="46"/>
      <c r="N32" s="55"/>
      <c r="O32" s="55"/>
      <c r="P32" s="56"/>
      <c r="Q32" s="55"/>
      <c r="R32" s="55"/>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8">
        <f>total_amount_ba($B$2,$D$2,D32,F32,J32,K32,M32)</f>
        <v>966</v>
      </c>
      <c r="BB32" s="57">
        <f>BA32+SUM(N32:AZ32)</f>
        <v>966</v>
      </c>
      <c r="BC32" s="59" t="str">
        <f>SpellNumber(L32,BB32)</f>
        <v>INR  Nine Hundred &amp; Sixty Six  Only</v>
      </c>
      <c r="IA32" s="21">
        <v>3.05</v>
      </c>
      <c r="IB32" s="21" t="s">
        <v>63</v>
      </c>
      <c r="ID32" s="21">
        <v>5</v>
      </c>
      <c r="IE32" s="22" t="s">
        <v>44</v>
      </c>
      <c r="IF32" s="22"/>
      <c r="IG32" s="22"/>
      <c r="IH32" s="22"/>
      <c r="II32" s="22"/>
    </row>
    <row r="33" spans="1:243" s="21" customFormat="1" ht="174.75" customHeight="1">
      <c r="A33" s="35">
        <v>3.06</v>
      </c>
      <c r="B33" s="61" t="s">
        <v>64</v>
      </c>
      <c r="C33" s="36"/>
      <c r="D33" s="36">
        <v>35</v>
      </c>
      <c r="E33" s="68" t="s">
        <v>43</v>
      </c>
      <c r="F33" s="62">
        <v>903.38</v>
      </c>
      <c r="G33" s="49"/>
      <c r="H33" s="43"/>
      <c r="I33" s="44" t="s">
        <v>33</v>
      </c>
      <c r="J33" s="45">
        <f>IF(I33="Less(-)",-1,1)</f>
        <v>1</v>
      </c>
      <c r="K33" s="43" t="s">
        <v>34</v>
      </c>
      <c r="L33" s="43" t="s">
        <v>4</v>
      </c>
      <c r="M33" s="46"/>
      <c r="N33" s="55"/>
      <c r="O33" s="55"/>
      <c r="P33" s="56"/>
      <c r="Q33" s="55"/>
      <c r="R33" s="55"/>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8">
        <f>total_amount_ba($B$2,$D$2,D33,F33,J33,K33,M33)</f>
        <v>31618.3</v>
      </c>
      <c r="BB33" s="57">
        <f>BA33+SUM(N33:AZ33)</f>
        <v>31618.3</v>
      </c>
      <c r="BC33" s="59" t="str">
        <f>SpellNumber(L33,BB33)</f>
        <v>INR  Thirty One Thousand Six Hundred &amp; Eighteen  and Paise Thirty Only</v>
      </c>
      <c r="IA33" s="21">
        <v>3.06</v>
      </c>
      <c r="IB33" s="21" t="s">
        <v>64</v>
      </c>
      <c r="ID33" s="21">
        <v>35</v>
      </c>
      <c r="IE33" s="22" t="s">
        <v>43</v>
      </c>
      <c r="IF33" s="22"/>
      <c r="IG33" s="22"/>
      <c r="IH33" s="22"/>
      <c r="II33" s="22"/>
    </row>
    <row r="34" spans="1:243" s="21" customFormat="1" ht="24.75" customHeight="1">
      <c r="A34" s="35">
        <v>4</v>
      </c>
      <c r="B34" s="61" t="s">
        <v>135</v>
      </c>
      <c r="C34" s="36"/>
      <c r="D34" s="74"/>
      <c r="E34" s="74"/>
      <c r="F34" s="74"/>
      <c r="G34" s="74"/>
      <c r="H34" s="74"/>
      <c r="I34" s="74"/>
      <c r="J34" s="74"/>
      <c r="K34" s="74"/>
      <c r="L34" s="74"/>
      <c r="M34" s="74"/>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IA34" s="21">
        <v>4</v>
      </c>
      <c r="IB34" s="21" t="s">
        <v>135</v>
      </c>
      <c r="IE34" s="22"/>
      <c r="IF34" s="22"/>
      <c r="IG34" s="22"/>
      <c r="IH34" s="22"/>
      <c r="II34" s="22"/>
    </row>
    <row r="35" spans="1:243" s="21" customFormat="1" ht="126">
      <c r="A35" s="35">
        <v>4.01</v>
      </c>
      <c r="B35" s="61" t="s">
        <v>136</v>
      </c>
      <c r="C35" s="36"/>
      <c r="D35" s="74"/>
      <c r="E35" s="74"/>
      <c r="F35" s="74"/>
      <c r="G35" s="74"/>
      <c r="H35" s="74"/>
      <c r="I35" s="74"/>
      <c r="J35" s="74"/>
      <c r="K35" s="74"/>
      <c r="L35" s="74"/>
      <c r="M35" s="74"/>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IA35" s="21">
        <v>4.01</v>
      </c>
      <c r="IB35" s="21" t="s">
        <v>136</v>
      </c>
      <c r="IE35" s="22"/>
      <c r="IF35" s="22"/>
      <c r="IG35" s="22"/>
      <c r="IH35" s="22"/>
      <c r="II35" s="22"/>
    </row>
    <row r="36" spans="1:243" s="21" customFormat="1" ht="24.75" customHeight="1">
      <c r="A36" s="35">
        <v>4.02</v>
      </c>
      <c r="B36" s="61" t="s">
        <v>65</v>
      </c>
      <c r="C36" s="36"/>
      <c r="D36" s="36">
        <v>0.1</v>
      </c>
      <c r="E36" s="68" t="s">
        <v>46</v>
      </c>
      <c r="F36" s="62">
        <v>92351.78</v>
      </c>
      <c r="G36" s="49"/>
      <c r="H36" s="43"/>
      <c r="I36" s="44" t="s">
        <v>33</v>
      </c>
      <c r="J36" s="45">
        <f>IF(I36="Less(-)",-1,1)</f>
        <v>1</v>
      </c>
      <c r="K36" s="43" t="s">
        <v>34</v>
      </c>
      <c r="L36" s="43" t="s">
        <v>4</v>
      </c>
      <c r="M36" s="46"/>
      <c r="N36" s="55"/>
      <c r="O36" s="55"/>
      <c r="P36" s="56"/>
      <c r="Q36" s="55"/>
      <c r="R36" s="55"/>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8">
        <f>total_amount_ba($B$2,$D$2,D36,F36,J36,K36,M36)</f>
        <v>9235.18</v>
      </c>
      <c r="BB36" s="57">
        <f>BA36+SUM(N36:AZ36)</f>
        <v>9235.18</v>
      </c>
      <c r="BC36" s="59" t="str">
        <f>SpellNumber(L36,BB36)</f>
        <v>INR  Nine Thousand Two Hundred &amp; Thirty Five  and Paise Eighteen Only</v>
      </c>
      <c r="IA36" s="21">
        <v>4.02</v>
      </c>
      <c r="IB36" s="21" t="s">
        <v>65</v>
      </c>
      <c r="ID36" s="21">
        <v>0.1</v>
      </c>
      <c r="IE36" s="22" t="s">
        <v>46</v>
      </c>
      <c r="IF36" s="22"/>
      <c r="IG36" s="22"/>
      <c r="IH36" s="22"/>
      <c r="II36" s="22"/>
    </row>
    <row r="37" spans="1:243" s="21" customFormat="1" ht="94.5">
      <c r="A37" s="35">
        <v>4.03</v>
      </c>
      <c r="B37" s="61" t="s">
        <v>137</v>
      </c>
      <c r="C37" s="36"/>
      <c r="D37" s="74"/>
      <c r="E37" s="74"/>
      <c r="F37" s="74"/>
      <c r="G37" s="74"/>
      <c r="H37" s="74"/>
      <c r="I37" s="74"/>
      <c r="J37" s="74"/>
      <c r="K37" s="74"/>
      <c r="L37" s="74"/>
      <c r="M37" s="74"/>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5"/>
      <c r="BC37" s="75"/>
      <c r="IA37" s="21">
        <v>4.03</v>
      </c>
      <c r="IB37" s="21" t="s">
        <v>137</v>
      </c>
      <c r="IE37" s="22"/>
      <c r="IF37" s="22"/>
      <c r="IG37" s="22"/>
      <c r="IH37" s="22"/>
      <c r="II37" s="22"/>
    </row>
    <row r="38" spans="1:243" s="21" customFormat="1" ht="24.75" customHeight="1">
      <c r="A38" s="35">
        <v>4.04</v>
      </c>
      <c r="B38" s="61" t="s">
        <v>66</v>
      </c>
      <c r="C38" s="36"/>
      <c r="D38" s="74"/>
      <c r="E38" s="74"/>
      <c r="F38" s="74"/>
      <c r="G38" s="74"/>
      <c r="H38" s="74"/>
      <c r="I38" s="74"/>
      <c r="J38" s="74"/>
      <c r="K38" s="74"/>
      <c r="L38" s="74"/>
      <c r="M38" s="74"/>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IA38" s="21">
        <v>4.04</v>
      </c>
      <c r="IB38" s="21" t="s">
        <v>66</v>
      </c>
      <c r="IE38" s="22"/>
      <c r="IF38" s="22"/>
      <c r="IG38" s="22"/>
      <c r="IH38" s="22"/>
      <c r="II38" s="22"/>
    </row>
    <row r="39" spans="1:243" s="21" customFormat="1" ht="24.75" customHeight="1">
      <c r="A39" s="35">
        <v>4.05</v>
      </c>
      <c r="B39" s="61" t="s">
        <v>67</v>
      </c>
      <c r="C39" s="36"/>
      <c r="D39" s="36">
        <v>3.25</v>
      </c>
      <c r="E39" s="68" t="s">
        <v>43</v>
      </c>
      <c r="F39" s="63">
        <v>3817.4</v>
      </c>
      <c r="G39" s="49"/>
      <c r="H39" s="43"/>
      <c r="I39" s="44" t="s">
        <v>33</v>
      </c>
      <c r="J39" s="45">
        <f>IF(I39="Less(-)",-1,1)</f>
        <v>1</v>
      </c>
      <c r="K39" s="43" t="s">
        <v>34</v>
      </c>
      <c r="L39" s="43" t="s">
        <v>4</v>
      </c>
      <c r="M39" s="46"/>
      <c r="N39" s="55"/>
      <c r="O39" s="55"/>
      <c r="P39" s="56"/>
      <c r="Q39" s="55"/>
      <c r="R39" s="55"/>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8">
        <f>total_amount_ba($B$2,$D$2,D39,F39,J39,K39,M39)</f>
        <v>12406.55</v>
      </c>
      <c r="BB39" s="57">
        <f>BA39+SUM(N39:AZ39)</f>
        <v>12406.55</v>
      </c>
      <c r="BC39" s="59" t="str">
        <f>SpellNumber(L39,BB39)</f>
        <v>INR  Twelve Thousand Four Hundred &amp; Six  and Paise Fifty Five Only</v>
      </c>
      <c r="IA39" s="21">
        <v>4.05</v>
      </c>
      <c r="IB39" s="21" t="s">
        <v>67</v>
      </c>
      <c r="ID39" s="21">
        <v>3.25</v>
      </c>
      <c r="IE39" s="22" t="s">
        <v>43</v>
      </c>
      <c r="IF39" s="22"/>
      <c r="IG39" s="22"/>
      <c r="IH39" s="22"/>
      <c r="II39" s="22"/>
    </row>
    <row r="40" spans="1:243" s="21" customFormat="1" ht="94.5">
      <c r="A40" s="35">
        <v>4.06</v>
      </c>
      <c r="B40" s="61" t="s">
        <v>138</v>
      </c>
      <c r="C40" s="36"/>
      <c r="D40" s="74"/>
      <c r="E40" s="74"/>
      <c r="F40" s="74"/>
      <c r="G40" s="74"/>
      <c r="H40" s="74"/>
      <c r="I40" s="74"/>
      <c r="J40" s="74"/>
      <c r="K40" s="74"/>
      <c r="L40" s="74"/>
      <c r="M40" s="74"/>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IA40" s="21">
        <v>4.06</v>
      </c>
      <c r="IB40" s="21" t="s">
        <v>138</v>
      </c>
      <c r="IE40" s="22"/>
      <c r="IF40" s="22"/>
      <c r="IG40" s="22"/>
      <c r="IH40" s="22"/>
      <c r="II40" s="22"/>
    </row>
    <row r="41" spans="1:243" s="21" customFormat="1" ht="42.75">
      <c r="A41" s="35">
        <v>4.07</v>
      </c>
      <c r="B41" s="61" t="s">
        <v>114</v>
      </c>
      <c r="C41" s="36"/>
      <c r="D41" s="36">
        <v>15</v>
      </c>
      <c r="E41" s="68" t="s">
        <v>110</v>
      </c>
      <c r="F41" s="62">
        <v>160.89</v>
      </c>
      <c r="G41" s="49"/>
      <c r="H41" s="43"/>
      <c r="I41" s="44" t="s">
        <v>33</v>
      </c>
      <c r="J41" s="45">
        <f>IF(I41="Less(-)",-1,1)</f>
        <v>1</v>
      </c>
      <c r="K41" s="43" t="s">
        <v>34</v>
      </c>
      <c r="L41" s="43" t="s">
        <v>4</v>
      </c>
      <c r="M41" s="46"/>
      <c r="N41" s="55"/>
      <c r="O41" s="55"/>
      <c r="P41" s="56"/>
      <c r="Q41" s="55"/>
      <c r="R41" s="55"/>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8">
        <f>total_amount_ba($B$2,$D$2,D41,F41,J41,K41,M41)</f>
        <v>2413.35</v>
      </c>
      <c r="BB41" s="57">
        <f>BA41+SUM(N41:AZ41)</f>
        <v>2413.35</v>
      </c>
      <c r="BC41" s="59" t="str">
        <f>SpellNumber(L41,BB41)</f>
        <v>INR  Two Thousand Four Hundred &amp; Thirteen  and Paise Thirty Five Only</v>
      </c>
      <c r="IA41" s="21">
        <v>4.07</v>
      </c>
      <c r="IB41" s="21" t="s">
        <v>114</v>
      </c>
      <c r="ID41" s="21">
        <v>15</v>
      </c>
      <c r="IE41" s="22" t="s">
        <v>110</v>
      </c>
      <c r="IF41" s="22"/>
      <c r="IG41" s="22"/>
      <c r="IH41" s="22"/>
      <c r="II41" s="22"/>
    </row>
    <row r="42" spans="1:243" s="21" customFormat="1" ht="126">
      <c r="A42" s="35">
        <v>4.08</v>
      </c>
      <c r="B42" s="61" t="s">
        <v>115</v>
      </c>
      <c r="C42" s="36"/>
      <c r="D42" s="36">
        <v>6</v>
      </c>
      <c r="E42" s="68" t="s">
        <v>48</v>
      </c>
      <c r="F42" s="62">
        <v>157.12</v>
      </c>
      <c r="G42" s="49"/>
      <c r="H42" s="43"/>
      <c r="I42" s="44" t="s">
        <v>33</v>
      </c>
      <c r="J42" s="45">
        <f>IF(I42="Less(-)",-1,1)</f>
        <v>1</v>
      </c>
      <c r="K42" s="43" t="s">
        <v>34</v>
      </c>
      <c r="L42" s="43" t="s">
        <v>4</v>
      </c>
      <c r="M42" s="46"/>
      <c r="N42" s="55"/>
      <c r="O42" s="55"/>
      <c r="P42" s="56"/>
      <c r="Q42" s="55"/>
      <c r="R42" s="55"/>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8">
        <f>total_amount_ba($B$2,$D$2,D42,F42,J42,K42,M42)</f>
        <v>942.72</v>
      </c>
      <c r="BB42" s="57">
        <f>BA42+SUM(N42:AZ42)</f>
        <v>942.72</v>
      </c>
      <c r="BC42" s="59" t="str">
        <f>SpellNumber(L42,BB42)</f>
        <v>INR  Nine Hundred &amp; Forty Two  and Paise Seventy Two Only</v>
      </c>
      <c r="IA42" s="21">
        <v>4.08</v>
      </c>
      <c r="IB42" s="21" t="s">
        <v>115</v>
      </c>
      <c r="ID42" s="21">
        <v>6</v>
      </c>
      <c r="IE42" s="22" t="s">
        <v>48</v>
      </c>
      <c r="IF42" s="22"/>
      <c r="IG42" s="22"/>
      <c r="IH42" s="22"/>
      <c r="II42" s="22"/>
    </row>
    <row r="43" spans="1:243" s="21" customFormat="1" ht="47.25">
      <c r="A43" s="35">
        <v>4.09</v>
      </c>
      <c r="B43" s="61" t="s">
        <v>139</v>
      </c>
      <c r="C43" s="36"/>
      <c r="D43" s="74"/>
      <c r="E43" s="74"/>
      <c r="F43" s="74"/>
      <c r="G43" s="74"/>
      <c r="H43" s="74"/>
      <c r="I43" s="74"/>
      <c r="J43" s="74"/>
      <c r="K43" s="74"/>
      <c r="L43" s="74"/>
      <c r="M43" s="74"/>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IA43" s="21">
        <v>4.09</v>
      </c>
      <c r="IB43" s="21" t="s">
        <v>139</v>
      </c>
      <c r="IE43" s="22"/>
      <c r="IF43" s="22"/>
      <c r="IG43" s="22"/>
      <c r="IH43" s="22"/>
      <c r="II43" s="22"/>
    </row>
    <row r="44" spans="1:243" s="21" customFormat="1" ht="32.25" customHeight="1">
      <c r="A44" s="60">
        <v>4.1</v>
      </c>
      <c r="B44" s="61" t="s">
        <v>68</v>
      </c>
      <c r="C44" s="36"/>
      <c r="D44" s="36">
        <v>2</v>
      </c>
      <c r="E44" s="68" t="s">
        <v>48</v>
      </c>
      <c r="F44" s="62">
        <v>149.06</v>
      </c>
      <c r="G44" s="49"/>
      <c r="H44" s="43"/>
      <c r="I44" s="44" t="s">
        <v>33</v>
      </c>
      <c r="J44" s="45">
        <f>IF(I44="Less(-)",-1,1)</f>
        <v>1</v>
      </c>
      <c r="K44" s="43" t="s">
        <v>34</v>
      </c>
      <c r="L44" s="43" t="s">
        <v>4</v>
      </c>
      <c r="M44" s="46"/>
      <c r="N44" s="55"/>
      <c r="O44" s="55"/>
      <c r="P44" s="56"/>
      <c r="Q44" s="55"/>
      <c r="R44" s="55"/>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8">
        <f>total_amount_ba($B$2,$D$2,D44,F44,J44,K44,M44)</f>
        <v>298.12</v>
      </c>
      <c r="BB44" s="57">
        <f>BA44+SUM(N44:AZ44)</f>
        <v>298.12</v>
      </c>
      <c r="BC44" s="59" t="str">
        <f>SpellNumber(L44,BB44)</f>
        <v>INR  Two Hundred &amp; Ninety Eight  and Paise Twelve Only</v>
      </c>
      <c r="IA44" s="21">
        <v>4.1</v>
      </c>
      <c r="IB44" s="21" t="s">
        <v>68</v>
      </c>
      <c r="ID44" s="21">
        <v>2</v>
      </c>
      <c r="IE44" s="22" t="s">
        <v>48</v>
      </c>
      <c r="IF44" s="22"/>
      <c r="IG44" s="22"/>
      <c r="IH44" s="22"/>
      <c r="II44" s="22"/>
    </row>
    <row r="45" spans="1:243" s="21" customFormat="1" ht="63">
      <c r="A45" s="35">
        <v>4.11</v>
      </c>
      <c r="B45" s="61" t="s">
        <v>140</v>
      </c>
      <c r="C45" s="36"/>
      <c r="D45" s="74"/>
      <c r="E45" s="74"/>
      <c r="F45" s="74"/>
      <c r="G45" s="74"/>
      <c r="H45" s="74"/>
      <c r="I45" s="74"/>
      <c r="J45" s="74"/>
      <c r="K45" s="74"/>
      <c r="L45" s="74"/>
      <c r="M45" s="74"/>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5"/>
      <c r="IA45" s="21">
        <v>4.11</v>
      </c>
      <c r="IB45" s="21" t="s">
        <v>140</v>
      </c>
      <c r="IE45" s="22"/>
      <c r="IF45" s="22"/>
      <c r="IG45" s="22"/>
      <c r="IH45" s="22"/>
      <c r="II45" s="22"/>
    </row>
    <row r="46" spans="1:243" s="21" customFormat="1" ht="24.75" customHeight="1">
      <c r="A46" s="35">
        <v>4.12</v>
      </c>
      <c r="B46" s="61" t="s">
        <v>70</v>
      </c>
      <c r="C46" s="36"/>
      <c r="D46" s="36">
        <v>4</v>
      </c>
      <c r="E46" s="68" t="s">
        <v>48</v>
      </c>
      <c r="F46" s="62">
        <v>46.08</v>
      </c>
      <c r="G46" s="49"/>
      <c r="H46" s="43"/>
      <c r="I46" s="44" t="s">
        <v>33</v>
      </c>
      <c r="J46" s="45">
        <f>IF(I46="Less(-)",-1,1)</f>
        <v>1</v>
      </c>
      <c r="K46" s="43" t="s">
        <v>34</v>
      </c>
      <c r="L46" s="43" t="s">
        <v>4</v>
      </c>
      <c r="M46" s="46"/>
      <c r="N46" s="55"/>
      <c r="O46" s="55"/>
      <c r="P46" s="56"/>
      <c r="Q46" s="55"/>
      <c r="R46" s="55"/>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8">
        <f>total_amount_ba($B$2,$D$2,D46,F46,J46,K46,M46)</f>
        <v>184.32</v>
      </c>
      <c r="BB46" s="57">
        <f>BA46+SUM(N46:AZ46)</f>
        <v>184.32</v>
      </c>
      <c r="BC46" s="59" t="str">
        <f>SpellNumber(L46,BB46)</f>
        <v>INR  One Hundred &amp; Eighty Four  and Paise Thirty Two Only</v>
      </c>
      <c r="IA46" s="21">
        <v>4.12</v>
      </c>
      <c r="IB46" s="21" t="s">
        <v>70</v>
      </c>
      <c r="ID46" s="21">
        <v>4</v>
      </c>
      <c r="IE46" s="22" t="s">
        <v>48</v>
      </c>
      <c r="IF46" s="22"/>
      <c r="IG46" s="22"/>
      <c r="IH46" s="22"/>
      <c r="II46" s="22"/>
    </row>
    <row r="47" spans="1:243" s="21" customFormat="1" ht="63">
      <c r="A47" s="35">
        <v>4.13</v>
      </c>
      <c r="B47" s="61" t="s">
        <v>141</v>
      </c>
      <c r="C47" s="36"/>
      <c r="D47" s="74"/>
      <c r="E47" s="74"/>
      <c r="F47" s="74"/>
      <c r="G47" s="74"/>
      <c r="H47" s="74"/>
      <c r="I47" s="74"/>
      <c r="J47" s="74"/>
      <c r="K47" s="74"/>
      <c r="L47" s="74"/>
      <c r="M47" s="74"/>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75"/>
      <c r="AW47" s="75"/>
      <c r="AX47" s="75"/>
      <c r="AY47" s="75"/>
      <c r="AZ47" s="75"/>
      <c r="BA47" s="75"/>
      <c r="BB47" s="75"/>
      <c r="BC47" s="75"/>
      <c r="IA47" s="21">
        <v>4.13</v>
      </c>
      <c r="IB47" s="21" t="s">
        <v>141</v>
      </c>
      <c r="IE47" s="22"/>
      <c r="IF47" s="22"/>
      <c r="IG47" s="22"/>
      <c r="IH47" s="22"/>
      <c r="II47" s="22"/>
    </row>
    <row r="48" spans="1:243" s="21" customFormat="1" ht="24.75" customHeight="1">
      <c r="A48" s="35">
        <v>4.14</v>
      </c>
      <c r="B48" s="61" t="s">
        <v>72</v>
      </c>
      <c r="C48" s="36"/>
      <c r="D48" s="36">
        <v>4</v>
      </c>
      <c r="E48" s="68" t="s">
        <v>48</v>
      </c>
      <c r="F48" s="62">
        <v>30.56</v>
      </c>
      <c r="G48" s="49"/>
      <c r="H48" s="43"/>
      <c r="I48" s="44" t="s">
        <v>33</v>
      </c>
      <c r="J48" s="45">
        <f>IF(I48="Less(-)",-1,1)</f>
        <v>1</v>
      </c>
      <c r="K48" s="43" t="s">
        <v>34</v>
      </c>
      <c r="L48" s="43" t="s">
        <v>4</v>
      </c>
      <c r="M48" s="46"/>
      <c r="N48" s="55"/>
      <c r="O48" s="55"/>
      <c r="P48" s="56"/>
      <c r="Q48" s="55"/>
      <c r="R48" s="55"/>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8">
        <f>total_amount_ba($B$2,$D$2,D48,F48,J48,K48,M48)</f>
        <v>122.24</v>
      </c>
      <c r="BB48" s="57">
        <f>BA48+SUM(N48:AZ48)</f>
        <v>122.24</v>
      </c>
      <c r="BC48" s="59" t="str">
        <f>SpellNumber(L48,BB48)</f>
        <v>INR  One Hundred &amp; Twenty Two  and Paise Twenty Four Only</v>
      </c>
      <c r="IA48" s="21">
        <v>4.14</v>
      </c>
      <c r="IB48" s="21" t="s">
        <v>72</v>
      </c>
      <c r="ID48" s="21">
        <v>4</v>
      </c>
      <c r="IE48" s="22" t="s">
        <v>48</v>
      </c>
      <c r="IF48" s="22"/>
      <c r="IG48" s="22"/>
      <c r="IH48" s="22"/>
      <c r="II48" s="22"/>
    </row>
    <row r="49" spans="1:243" s="21" customFormat="1" ht="94.5">
      <c r="A49" s="35">
        <v>4.15</v>
      </c>
      <c r="B49" s="61" t="s">
        <v>142</v>
      </c>
      <c r="C49" s="36"/>
      <c r="D49" s="74"/>
      <c r="E49" s="74"/>
      <c r="F49" s="74"/>
      <c r="G49" s="74"/>
      <c r="H49" s="74"/>
      <c r="I49" s="74"/>
      <c r="J49" s="74"/>
      <c r="K49" s="74"/>
      <c r="L49" s="74"/>
      <c r="M49" s="74"/>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75"/>
      <c r="BB49" s="75"/>
      <c r="BC49" s="75"/>
      <c r="IA49" s="21">
        <v>4.15</v>
      </c>
      <c r="IB49" s="21" t="s">
        <v>142</v>
      </c>
      <c r="IE49" s="22"/>
      <c r="IF49" s="22"/>
      <c r="IG49" s="22"/>
      <c r="IH49" s="22"/>
      <c r="II49" s="22"/>
    </row>
    <row r="50" spans="1:243" s="21" customFormat="1" ht="24.75" customHeight="1">
      <c r="A50" s="35">
        <v>4.16</v>
      </c>
      <c r="B50" s="61" t="s">
        <v>68</v>
      </c>
      <c r="C50" s="36"/>
      <c r="D50" s="36">
        <v>3</v>
      </c>
      <c r="E50" s="68" t="s">
        <v>48</v>
      </c>
      <c r="F50" s="62">
        <v>203.16</v>
      </c>
      <c r="G50" s="49"/>
      <c r="H50" s="43"/>
      <c r="I50" s="44" t="s">
        <v>33</v>
      </c>
      <c r="J50" s="45">
        <f>IF(I50="Less(-)",-1,1)</f>
        <v>1</v>
      </c>
      <c r="K50" s="43" t="s">
        <v>34</v>
      </c>
      <c r="L50" s="43" t="s">
        <v>4</v>
      </c>
      <c r="M50" s="46"/>
      <c r="N50" s="55"/>
      <c r="O50" s="55"/>
      <c r="P50" s="56"/>
      <c r="Q50" s="55"/>
      <c r="R50" s="55"/>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8">
        <f>total_amount_ba($B$2,$D$2,D50,F50,J50,K50,M50)</f>
        <v>609.48</v>
      </c>
      <c r="BB50" s="57">
        <f>BA50+SUM(N50:AZ50)</f>
        <v>609.48</v>
      </c>
      <c r="BC50" s="59" t="str">
        <f>SpellNumber(L50,BB50)</f>
        <v>INR  Six Hundred &amp; Nine  and Paise Forty Eight Only</v>
      </c>
      <c r="IA50" s="21">
        <v>4.16</v>
      </c>
      <c r="IB50" s="21" t="s">
        <v>68</v>
      </c>
      <c r="ID50" s="21">
        <v>3</v>
      </c>
      <c r="IE50" s="22" t="s">
        <v>48</v>
      </c>
      <c r="IF50" s="22"/>
      <c r="IG50" s="22"/>
      <c r="IH50" s="22"/>
      <c r="II50" s="22"/>
    </row>
    <row r="51" spans="1:243" s="21" customFormat="1" ht="94.5">
      <c r="A51" s="35">
        <v>4.17</v>
      </c>
      <c r="B51" s="61" t="s">
        <v>143</v>
      </c>
      <c r="C51" s="36"/>
      <c r="D51" s="74"/>
      <c r="E51" s="74"/>
      <c r="F51" s="74"/>
      <c r="G51" s="74"/>
      <c r="H51" s="74"/>
      <c r="I51" s="74"/>
      <c r="J51" s="74"/>
      <c r="K51" s="74"/>
      <c r="L51" s="74"/>
      <c r="M51" s="74"/>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c r="BC51" s="75"/>
      <c r="IA51" s="21">
        <v>4.17</v>
      </c>
      <c r="IB51" s="21" t="s">
        <v>143</v>
      </c>
      <c r="IE51" s="22"/>
      <c r="IF51" s="22"/>
      <c r="IG51" s="22"/>
      <c r="IH51" s="22"/>
      <c r="II51" s="22"/>
    </row>
    <row r="52" spans="1:243" s="21" customFormat="1" ht="24.75" customHeight="1">
      <c r="A52" s="35">
        <v>4.18</v>
      </c>
      <c r="B52" s="61" t="s">
        <v>69</v>
      </c>
      <c r="C52" s="36"/>
      <c r="D52" s="36">
        <v>4</v>
      </c>
      <c r="E52" s="68" t="s">
        <v>48</v>
      </c>
      <c r="F52" s="62">
        <v>78.91</v>
      </c>
      <c r="G52" s="49"/>
      <c r="H52" s="43"/>
      <c r="I52" s="44" t="s">
        <v>33</v>
      </c>
      <c r="J52" s="45">
        <f>IF(I52="Less(-)",-1,1)</f>
        <v>1</v>
      </c>
      <c r="K52" s="43" t="s">
        <v>34</v>
      </c>
      <c r="L52" s="43" t="s">
        <v>4</v>
      </c>
      <c r="M52" s="46"/>
      <c r="N52" s="55"/>
      <c r="O52" s="55"/>
      <c r="P52" s="56"/>
      <c r="Q52" s="55"/>
      <c r="R52" s="55"/>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8">
        <f>total_amount_ba($B$2,$D$2,D52,F52,J52,K52,M52)</f>
        <v>315.64</v>
      </c>
      <c r="BB52" s="57">
        <f>BA52+SUM(N52:AZ52)</f>
        <v>315.64</v>
      </c>
      <c r="BC52" s="59" t="str">
        <f>SpellNumber(L52,BB52)</f>
        <v>INR  Three Hundred &amp; Fifteen  and Paise Sixty Four Only</v>
      </c>
      <c r="IA52" s="21">
        <v>4.18</v>
      </c>
      <c r="IB52" s="21" t="s">
        <v>69</v>
      </c>
      <c r="ID52" s="21">
        <v>4</v>
      </c>
      <c r="IE52" s="22" t="s">
        <v>48</v>
      </c>
      <c r="IF52" s="22"/>
      <c r="IG52" s="22"/>
      <c r="IH52" s="22"/>
      <c r="II52" s="22"/>
    </row>
    <row r="53" spans="1:243" s="21" customFormat="1" ht="24.75" customHeight="1">
      <c r="A53" s="35">
        <v>4.19</v>
      </c>
      <c r="B53" s="61" t="s">
        <v>70</v>
      </c>
      <c r="C53" s="36"/>
      <c r="D53" s="36">
        <v>12</v>
      </c>
      <c r="E53" s="68" t="s">
        <v>48</v>
      </c>
      <c r="F53" s="62">
        <v>65.76</v>
      </c>
      <c r="G53" s="49"/>
      <c r="H53" s="43"/>
      <c r="I53" s="44" t="s">
        <v>33</v>
      </c>
      <c r="J53" s="45">
        <f>IF(I53="Less(-)",-1,1)</f>
        <v>1</v>
      </c>
      <c r="K53" s="43" t="s">
        <v>34</v>
      </c>
      <c r="L53" s="43" t="s">
        <v>4</v>
      </c>
      <c r="M53" s="46"/>
      <c r="N53" s="55"/>
      <c r="O53" s="55"/>
      <c r="P53" s="56"/>
      <c r="Q53" s="55"/>
      <c r="R53" s="55"/>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8">
        <f>total_amount_ba($B$2,$D$2,D53,F53,J53,K53,M53)</f>
        <v>789.12</v>
      </c>
      <c r="BB53" s="57">
        <f>BA53+SUM(N53:AZ53)</f>
        <v>789.12</v>
      </c>
      <c r="BC53" s="59" t="str">
        <f>SpellNumber(L53,BB53)</f>
        <v>INR  Seven Hundred &amp; Eighty Nine  and Paise Twelve Only</v>
      </c>
      <c r="IA53" s="21">
        <v>4.19</v>
      </c>
      <c r="IB53" s="21" t="s">
        <v>70</v>
      </c>
      <c r="ID53" s="21">
        <v>12</v>
      </c>
      <c r="IE53" s="22" t="s">
        <v>48</v>
      </c>
      <c r="IF53" s="22"/>
      <c r="IG53" s="22"/>
      <c r="IH53" s="22"/>
      <c r="II53" s="22"/>
    </row>
    <row r="54" spans="1:243" s="21" customFormat="1" ht="24.75" customHeight="1">
      <c r="A54" s="60">
        <v>4.2</v>
      </c>
      <c r="B54" s="61" t="s">
        <v>71</v>
      </c>
      <c r="C54" s="36"/>
      <c r="D54" s="36">
        <v>2</v>
      </c>
      <c r="E54" s="68" t="s">
        <v>48</v>
      </c>
      <c r="F54" s="62">
        <v>50.99</v>
      </c>
      <c r="G54" s="49"/>
      <c r="H54" s="43"/>
      <c r="I54" s="44" t="s">
        <v>33</v>
      </c>
      <c r="J54" s="45">
        <f>IF(I54="Less(-)",-1,1)</f>
        <v>1</v>
      </c>
      <c r="K54" s="43" t="s">
        <v>34</v>
      </c>
      <c r="L54" s="43" t="s">
        <v>4</v>
      </c>
      <c r="M54" s="46"/>
      <c r="N54" s="55"/>
      <c r="O54" s="55"/>
      <c r="P54" s="56"/>
      <c r="Q54" s="55"/>
      <c r="R54" s="55"/>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8">
        <f>total_amount_ba($B$2,$D$2,D54,F54,J54,K54,M54)</f>
        <v>101.98</v>
      </c>
      <c r="BB54" s="57">
        <f>BA54+SUM(N54:AZ54)</f>
        <v>101.98</v>
      </c>
      <c r="BC54" s="59" t="str">
        <f>SpellNumber(L54,BB54)</f>
        <v>INR  One Hundred &amp; One  and Paise Ninety Eight Only</v>
      </c>
      <c r="IA54" s="21">
        <v>4.2</v>
      </c>
      <c r="IB54" s="21" t="s">
        <v>71</v>
      </c>
      <c r="ID54" s="21">
        <v>2</v>
      </c>
      <c r="IE54" s="22" t="s">
        <v>48</v>
      </c>
      <c r="IF54" s="22"/>
      <c r="IG54" s="22"/>
      <c r="IH54" s="22"/>
      <c r="II54" s="22"/>
    </row>
    <row r="55" spans="1:243" s="21" customFormat="1" ht="94.5">
      <c r="A55" s="35">
        <v>4.21</v>
      </c>
      <c r="B55" s="61" t="s">
        <v>144</v>
      </c>
      <c r="C55" s="36"/>
      <c r="D55" s="74"/>
      <c r="E55" s="74"/>
      <c r="F55" s="74"/>
      <c r="G55" s="74"/>
      <c r="H55" s="74"/>
      <c r="I55" s="74"/>
      <c r="J55" s="74"/>
      <c r="K55" s="74"/>
      <c r="L55" s="74"/>
      <c r="M55" s="74"/>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IA55" s="21">
        <v>4.21</v>
      </c>
      <c r="IB55" s="21" t="s">
        <v>144</v>
      </c>
      <c r="IE55" s="22"/>
      <c r="IF55" s="22"/>
      <c r="IG55" s="22"/>
      <c r="IH55" s="22"/>
      <c r="II55" s="22"/>
    </row>
    <row r="56" spans="1:243" s="21" customFormat="1" ht="24.75" customHeight="1">
      <c r="A56" s="35">
        <v>4.22</v>
      </c>
      <c r="B56" s="61" t="s">
        <v>72</v>
      </c>
      <c r="C56" s="36"/>
      <c r="D56" s="36">
        <v>6</v>
      </c>
      <c r="E56" s="68" t="s">
        <v>48</v>
      </c>
      <c r="F56" s="62">
        <v>52.3</v>
      </c>
      <c r="G56" s="49"/>
      <c r="H56" s="43"/>
      <c r="I56" s="44" t="s">
        <v>33</v>
      </c>
      <c r="J56" s="45">
        <f>IF(I56="Less(-)",-1,1)</f>
        <v>1</v>
      </c>
      <c r="K56" s="43" t="s">
        <v>34</v>
      </c>
      <c r="L56" s="43" t="s">
        <v>4</v>
      </c>
      <c r="M56" s="46"/>
      <c r="N56" s="55"/>
      <c r="O56" s="55"/>
      <c r="P56" s="56"/>
      <c r="Q56" s="55"/>
      <c r="R56" s="55"/>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8">
        <f>total_amount_ba($B$2,$D$2,D56,F56,J56,K56,M56)</f>
        <v>313.8</v>
      </c>
      <c r="BB56" s="57">
        <f>BA56+SUM(N56:AZ56)</f>
        <v>313.8</v>
      </c>
      <c r="BC56" s="59" t="str">
        <f>SpellNumber(L56,BB56)</f>
        <v>INR  Three Hundred &amp; Thirteen  and Paise Eighty Only</v>
      </c>
      <c r="IA56" s="21">
        <v>4.22</v>
      </c>
      <c r="IB56" s="21" t="s">
        <v>72</v>
      </c>
      <c r="ID56" s="21">
        <v>6</v>
      </c>
      <c r="IE56" s="22" t="s">
        <v>48</v>
      </c>
      <c r="IF56" s="22"/>
      <c r="IG56" s="22"/>
      <c r="IH56" s="22"/>
      <c r="II56" s="22"/>
    </row>
    <row r="57" spans="1:243" s="21" customFormat="1" ht="24.75" customHeight="1">
      <c r="A57" s="35">
        <v>4.23</v>
      </c>
      <c r="B57" s="61" t="s">
        <v>73</v>
      </c>
      <c r="C57" s="36"/>
      <c r="D57" s="36">
        <v>6</v>
      </c>
      <c r="E57" s="68" t="s">
        <v>48</v>
      </c>
      <c r="F57" s="62">
        <v>46.34</v>
      </c>
      <c r="G57" s="49"/>
      <c r="H57" s="43"/>
      <c r="I57" s="44" t="s">
        <v>33</v>
      </c>
      <c r="J57" s="45">
        <f>IF(I57="Less(-)",-1,1)</f>
        <v>1</v>
      </c>
      <c r="K57" s="43" t="s">
        <v>34</v>
      </c>
      <c r="L57" s="43" t="s">
        <v>4</v>
      </c>
      <c r="M57" s="46"/>
      <c r="N57" s="55"/>
      <c r="O57" s="55"/>
      <c r="P57" s="56"/>
      <c r="Q57" s="55"/>
      <c r="R57" s="55"/>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c r="BA57" s="58">
        <f>total_amount_ba($B$2,$D$2,D57,F57,J57,K57,M57)</f>
        <v>278.04</v>
      </c>
      <c r="BB57" s="57">
        <f>BA57+SUM(N57:AZ57)</f>
        <v>278.04</v>
      </c>
      <c r="BC57" s="59" t="str">
        <f>SpellNumber(L57,BB57)</f>
        <v>INR  Two Hundred &amp; Seventy Eight  and Paise Four Only</v>
      </c>
      <c r="IA57" s="21">
        <v>4.23</v>
      </c>
      <c r="IB57" s="21" t="s">
        <v>73</v>
      </c>
      <c r="ID57" s="21">
        <v>6</v>
      </c>
      <c r="IE57" s="22" t="s">
        <v>48</v>
      </c>
      <c r="IF57" s="22"/>
      <c r="IG57" s="22"/>
      <c r="IH57" s="22"/>
      <c r="II57" s="22"/>
    </row>
    <row r="58" spans="1:243" s="21" customFormat="1" ht="110.25">
      <c r="A58" s="35">
        <v>4.24</v>
      </c>
      <c r="B58" s="61" t="s">
        <v>145</v>
      </c>
      <c r="C58" s="36"/>
      <c r="D58" s="74"/>
      <c r="E58" s="74"/>
      <c r="F58" s="74"/>
      <c r="G58" s="74"/>
      <c r="H58" s="74"/>
      <c r="I58" s="74"/>
      <c r="J58" s="74"/>
      <c r="K58" s="74"/>
      <c r="L58" s="74"/>
      <c r="M58" s="74"/>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5"/>
      <c r="AY58" s="75"/>
      <c r="AZ58" s="75"/>
      <c r="BA58" s="75"/>
      <c r="BB58" s="75"/>
      <c r="BC58" s="75"/>
      <c r="IA58" s="21">
        <v>4.24</v>
      </c>
      <c r="IB58" s="21" t="s">
        <v>145</v>
      </c>
      <c r="IE58" s="22"/>
      <c r="IF58" s="22"/>
      <c r="IG58" s="22"/>
      <c r="IH58" s="22"/>
      <c r="II58" s="22"/>
    </row>
    <row r="59" spans="1:243" s="21" customFormat="1" ht="24.75" customHeight="1">
      <c r="A59" s="35">
        <v>4.25</v>
      </c>
      <c r="B59" s="61" t="s">
        <v>74</v>
      </c>
      <c r="C59" s="36"/>
      <c r="D59" s="36">
        <v>10</v>
      </c>
      <c r="E59" s="68" t="s">
        <v>48</v>
      </c>
      <c r="F59" s="62">
        <v>54.41</v>
      </c>
      <c r="G59" s="49"/>
      <c r="H59" s="43"/>
      <c r="I59" s="44" t="s">
        <v>33</v>
      </c>
      <c r="J59" s="45">
        <f>IF(I59="Less(-)",-1,1)</f>
        <v>1</v>
      </c>
      <c r="K59" s="43" t="s">
        <v>34</v>
      </c>
      <c r="L59" s="43" t="s">
        <v>4</v>
      </c>
      <c r="M59" s="46"/>
      <c r="N59" s="55"/>
      <c r="O59" s="55"/>
      <c r="P59" s="56"/>
      <c r="Q59" s="55"/>
      <c r="R59" s="55"/>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8">
        <f>total_amount_ba($B$2,$D$2,D59,F59,J59,K59,M59)</f>
        <v>544.1</v>
      </c>
      <c r="BB59" s="57">
        <f>BA59+SUM(N59:AZ59)</f>
        <v>544.1</v>
      </c>
      <c r="BC59" s="59" t="str">
        <f>SpellNumber(L59,BB59)</f>
        <v>INR  Five Hundred &amp; Forty Four  and Paise Ten Only</v>
      </c>
      <c r="IA59" s="21">
        <v>4.25</v>
      </c>
      <c r="IB59" s="21" t="s">
        <v>74</v>
      </c>
      <c r="ID59" s="21">
        <v>10</v>
      </c>
      <c r="IE59" s="22" t="s">
        <v>48</v>
      </c>
      <c r="IF59" s="22"/>
      <c r="IG59" s="22"/>
      <c r="IH59" s="22"/>
      <c r="II59" s="22"/>
    </row>
    <row r="60" spans="1:243" s="21" customFormat="1" ht="267.75">
      <c r="A60" s="35">
        <v>4.26</v>
      </c>
      <c r="B60" s="61" t="s">
        <v>146</v>
      </c>
      <c r="C60" s="36"/>
      <c r="D60" s="74"/>
      <c r="E60" s="74"/>
      <c r="F60" s="74"/>
      <c r="G60" s="74"/>
      <c r="H60" s="74"/>
      <c r="I60" s="74"/>
      <c r="J60" s="74"/>
      <c r="K60" s="74"/>
      <c r="L60" s="74"/>
      <c r="M60" s="74"/>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5"/>
      <c r="AY60" s="75"/>
      <c r="AZ60" s="75"/>
      <c r="BA60" s="75"/>
      <c r="BB60" s="75"/>
      <c r="BC60" s="75"/>
      <c r="IA60" s="21">
        <v>4.26</v>
      </c>
      <c r="IB60" s="21" t="s">
        <v>146</v>
      </c>
      <c r="IE60" s="22"/>
      <c r="IF60" s="22"/>
      <c r="IG60" s="22"/>
      <c r="IH60" s="22"/>
      <c r="II60" s="22"/>
    </row>
    <row r="61" spans="1:243" s="21" customFormat="1" ht="24.75" customHeight="1">
      <c r="A61" s="35">
        <v>4.27</v>
      </c>
      <c r="B61" s="61" t="s">
        <v>75</v>
      </c>
      <c r="C61" s="36"/>
      <c r="D61" s="36">
        <v>10</v>
      </c>
      <c r="E61" s="68" t="s">
        <v>44</v>
      </c>
      <c r="F61" s="62">
        <v>194.34</v>
      </c>
      <c r="G61" s="49"/>
      <c r="H61" s="43"/>
      <c r="I61" s="44" t="s">
        <v>33</v>
      </c>
      <c r="J61" s="45">
        <f>IF(I61="Less(-)",-1,1)</f>
        <v>1</v>
      </c>
      <c r="K61" s="43" t="s">
        <v>34</v>
      </c>
      <c r="L61" s="43" t="s">
        <v>4</v>
      </c>
      <c r="M61" s="46"/>
      <c r="N61" s="55"/>
      <c r="O61" s="55"/>
      <c r="P61" s="56"/>
      <c r="Q61" s="55"/>
      <c r="R61" s="55"/>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8">
        <f>total_amount_ba($B$2,$D$2,D61,F61,J61,K61,M61)</f>
        <v>1943.4</v>
      </c>
      <c r="BB61" s="57">
        <f>BA61+SUM(N61:AZ61)</f>
        <v>1943.4</v>
      </c>
      <c r="BC61" s="59" t="str">
        <f>SpellNumber(L61,BB61)</f>
        <v>INR  One Thousand Nine Hundred &amp; Forty Three  and Paise Forty Only</v>
      </c>
      <c r="IA61" s="21">
        <v>4.27</v>
      </c>
      <c r="IB61" s="21" t="s">
        <v>75</v>
      </c>
      <c r="ID61" s="21">
        <v>10</v>
      </c>
      <c r="IE61" s="22" t="s">
        <v>44</v>
      </c>
      <c r="IF61" s="22"/>
      <c r="IG61" s="22"/>
      <c r="IH61" s="22"/>
      <c r="II61" s="22"/>
    </row>
    <row r="62" spans="1:243" s="21" customFormat="1" ht="24.75" customHeight="1">
      <c r="A62" s="35">
        <v>4.28</v>
      </c>
      <c r="B62" s="61" t="s">
        <v>147</v>
      </c>
      <c r="C62" s="36"/>
      <c r="D62" s="74"/>
      <c r="E62" s="74"/>
      <c r="F62" s="74"/>
      <c r="G62" s="74"/>
      <c r="H62" s="74"/>
      <c r="I62" s="74"/>
      <c r="J62" s="74"/>
      <c r="K62" s="74"/>
      <c r="L62" s="74"/>
      <c r="M62" s="74"/>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IA62" s="21">
        <v>4.28</v>
      </c>
      <c r="IB62" s="21" t="s">
        <v>147</v>
      </c>
      <c r="IE62" s="22"/>
      <c r="IF62" s="22"/>
      <c r="IG62" s="22"/>
      <c r="IH62" s="22"/>
      <c r="II62" s="22"/>
    </row>
    <row r="63" spans="1:243" s="21" customFormat="1" ht="379.5" customHeight="1">
      <c r="A63" s="35">
        <v>4.29</v>
      </c>
      <c r="B63" s="61" t="s">
        <v>116</v>
      </c>
      <c r="C63" s="36"/>
      <c r="D63" s="36">
        <v>3.5</v>
      </c>
      <c r="E63" s="68" t="s">
        <v>43</v>
      </c>
      <c r="F63" s="63">
        <v>1543.8</v>
      </c>
      <c r="G63" s="49"/>
      <c r="H63" s="43"/>
      <c r="I63" s="44" t="s">
        <v>33</v>
      </c>
      <c r="J63" s="45">
        <f>IF(I63="Less(-)",-1,1)</f>
        <v>1</v>
      </c>
      <c r="K63" s="43" t="s">
        <v>34</v>
      </c>
      <c r="L63" s="43" t="s">
        <v>4</v>
      </c>
      <c r="M63" s="46"/>
      <c r="N63" s="55"/>
      <c r="O63" s="55"/>
      <c r="P63" s="56"/>
      <c r="Q63" s="55"/>
      <c r="R63" s="55"/>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8">
        <f>total_amount_ba($B$2,$D$2,D63,F63,J63,K63,M63)</f>
        <v>5403.3</v>
      </c>
      <c r="BB63" s="57">
        <f>BA63+SUM(N63:AZ63)</f>
        <v>5403.3</v>
      </c>
      <c r="BC63" s="59" t="str">
        <f>SpellNumber(L63,BB63)</f>
        <v>INR  Five Thousand Four Hundred &amp; Three  and Paise Thirty Only</v>
      </c>
      <c r="IA63" s="21">
        <v>4.29</v>
      </c>
      <c r="IB63" s="21" t="s">
        <v>116</v>
      </c>
      <c r="ID63" s="21">
        <v>3.5</v>
      </c>
      <c r="IE63" s="22" t="s">
        <v>43</v>
      </c>
      <c r="IF63" s="22"/>
      <c r="IG63" s="22"/>
      <c r="IH63" s="22"/>
      <c r="II63" s="22"/>
    </row>
    <row r="64" spans="1:243" s="21" customFormat="1" ht="81" customHeight="1">
      <c r="A64" s="60">
        <v>4.3</v>
      </c>
      <c r="B64" s="61" t="s">
        <v>148</v>
      </c>
      <c r="C64" s="36"/>
      <c r="D64" s="74"/>
      <c r="E64" s="74"/>
      <c r="F64" s="74"/>
      <c r="G64" s="74"/>
      <c r="H64" s="74"/>
      <c r="I64" s="74"/>
      <c r="J64" s="74"/>
      <c r="K64" s="74"/>
      <c r="L64" s="74"/>
      <c r="M64" s="74"/>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75"/>
      <c r="BB64" s="75"/>
      <c r="BC64" s="75"/>
      <c r="IA64" s="21">
        <v>4.3</v>
      </c>
      <c r="IB64" s="21" t="s">
        <v>148</v>
      </c>
      <c r="IE64" s="22"/>
      <c r="IF64" s="22"/>
      <c r="IG64" s="22"/>
      <c r="IH64" s="22"/>
      <c r="II64" s="22"/>
    </row>
    <row r="65" spans="1:243" s="21" customFormat="1" ht="24.75" customHeight="1">
      <c r="A65" s="35">
        <v>4.31</v>
      </c>
      <c r="B65" s="61" t="s">
        <v>149</v>
      </c>
      <c r="C65" s="36"/>
      <c r="D65" s="74"/>
      <c r="E65" s="74"/>
      <c r="F65" s="74"/>
      <c r="G65" s="74"/>
      <c r="H65" s="74"/>
      <c r="I65" s="74"/>
      <c r="J65" s="74"/>
      <c r="K65" s="74"/>
      <c r="L65" s="74"/>
      <c r="M65" s="74"/>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IA65" s="21">
        <v>4.31</v>
      </c>
      <c r="IB65" s="21" t="s">
        <v>149</v>
      </c>
      <c r="IE65" s="22"/>
      <c r="IF65" s="22"/>
      <c r="IG65" s="22"/>
      <c r="IH65" s="22"/>
      <c r="II65" s="22"/>
    </row>
    <row r="66" spans="1:243" s="21" customFormat="1" ht="31.5">
      <c r="A66" s="35">
        <v>4.32</v>
      </c>
      <c r="B66" s="61" t="s">
        <v>150</v>
      </c>
      <c r="C66" s="36"/>
      <c r="D66" s="74"/>
      <c r="E66" s="74"/>
      <c r="F66" s="74"/>
      <c r="G66" s="74"/>
      <c r="H66" s="74"/>
      <c r="I66" s="74"/>
      <c r="J66" s="74"/>
      <c r="K66" s="74"/>
      <c r="L66" s="74"/>
      <c r="M66" s="74"/>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IA66" s="21">
        <v>4.32</v>
      </c>
      <c r="IB66" s="21" t="s">
        <v>150</v>
      </c>
      <c r="IE66" s="22"/>
      <c r="IF66" s="22"/>
      <c r="IG66" s="22"/>
      <c r="IH66" s="22"/>
      <c r="II66" s="22"/>
    </row>
    <row r="67" spans="1:243" s="21" customFormat="1" ht="24.75" customHeight="1">
      <c r="A67" s="35">
        <v>4.33</v>
      </c>
      <c r="B67" s="61" t="s">
        <v>66</v>
      </c>
      <c r="C67" s="36"/>
      <c r="D67" s="36">
        <v>2.5</v>
      </c>
      <c r="E67" s="68" t="s">
        <v>43</v>
      </c>
      <c r="F67" s="62">
        <v>3816.05</v>
      </c>
      <c r="G67" s="49"/>
      <c r="H67" s="43"/>
      <c r="I67" s="44" t="s">
        <v>33</v>
      </c>
      <c r="J67" s="45">
        <f>IF(I67="Less(-)",-1,1)</f>
        <v>1</v>
      </c>
      <c r="K67" s="43" t="s">
        <v>34</v>
      </c>
      <c r="L67" s="43" t="s">
        <v>4</v>
      </c>
      <c r="M67" s="46"/>
      <c r="N67" s="55"/>
      <c r="O67" s="55"/>
      <c r="P67" s="56"/>
      <c r="Q67" s="55"/>
      <c r="R67" s="55"/>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8">
        <f>total_amount_ba($B$2,$D$2,D67,F67,J67,K67,M67)</f>
        <v>9540.13</v>
      </c>
      <c r="BB67" s="57">
        <f>BA67+SUM(N67:AZ67)</f>
        <v>9540.13</v>
      </c>
      <c r="BC67" s="59" t="str">
        <f>SpellNumber(L67,BB67)</f>
        <v>INR  Nine Thousand Five Hundred &amp; Forty  and Paise Thirteen Only</v>
      </c>
      <c r="IA67" s="21">
        <v>4.33</v>
      </c>
      <c r="IB67" s="21" t="s">
        <v>66</v>
      </c>
      <c r="ID67" s="21">
        <v>2.5</v>
      </c>
      <c r="IE67" s="22" t="s">
        <v>43</v>
      </c>
      <c r="IF67" s="22"/>
      <c r="IG67" s="22"/>
      <c r="IH67" s="22"/>
      <c r="II67" s="22"/>
    </row>
    <row r="68" spans="1:243" s="21" customFormat="1" ht="24.75" customHeight="1">
      <c r="A68" s="35">
        <v>5</v>
      </c>
      <c r="B68" s="61" t="s">
        <v>151</v>
      </c>
      <c r="C68" s="36"/>
      <c r="D68" s="74"/>
      <c r="E68" s="74"/>
      <c r="F68" s="74"/>
      <c r="G68" s="74"/>
      <c r="H68" s="74"/>
      <c r="I68" s="74"/>
      <c r="J68" s="74"/>
      <c r="K68" s="74"/>
      <c r="L68" s="74"/>
      <c r="M68" s="74"/>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IA68" s="21">
        <v>5</v>
      </c>
      <c r="IB68" s="21" t="s">
        <v>151</v>
      </c>
      <c r="IE68" s="22"/>
      <c r="IF68" s="22"/>
      <c r="IG68" s="22"/>
      <c r="IH68" s="22"/>
      <c r="II68" s="22"/>
    </row>
    <row r="69" spans="1:243" s="21" customFormat="1" ht="94.5">
      <c r="A69" s="35">
        <v>5.01</v>
      </c>
      <c r="B69" s="61" t="s">
        <v>76</v>
      </c>
      <c r="C69" s="36"/>
      <c r="D69" s="36">
        <v>20</v>
      </c>
      <c r="E69" s="68" t="s">
        <v>110</v>
      </c>
      <c r="F69" s="62">
        <v>89.22</v>
      </c>
      <c r="G69" s="49"/>
      <c r="H69" s="43"/>
      <c r="I69" s="44" t="s">
        <v>33</v>
      </c>
      <c r="J69" s="45">
        <f>IF(I69="Less(-)",-1,1)</f>
        <v>1</v>
      </c>
      <c r="K69" s="43" t="s">
        <v>34</v>
      </c>
      <c r="L69" s="43" t="s">
        <v>4</v>
      </c>
      <c r="M69" s="46"/>
      <c r="N69" s="55"/>
      <c r="O69" s="55"/>
      <c r="P69" s="56"/>
      <c r="Q69" s="55"/>
      <c r="R69" s="55"/>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8">
        <f>total_amount_ba($B$2,$D$2,D69,F69,J69,K69,M69)</f>
        <v>1784.4</v>
      </c>
      <c r="BB69" s="57">
        <f>BA69+SUM(N69:AZ69)</f>
        <v>1784.4</v>
      </c>
      <c r="BC69" s="59" t="str">
        <f>SpellNumber(L69,BB69)</f>
        <v>INR  One Thousand Seven Hundred &amp; Eighty Four  and Paise Forty Only</v>
      </c>
      <c r="IA69" s="21">
        <v>5.01</v>
      </c>
      <c r="IB69" s="21" t="s">
        <v>76</v>
      </c>
      <c r="ID69" s="21">
        <v>20</v>
      </c>
      <c r="IE69" s="22" t="s">
        <v>110</v>
      </c>
      <c r="IF69" s="22"/>
      <c r="IG69" s="22"/>
      <c r="IH69" s="22"/>
      <c r="II69" s="22"/>
    </row>
    <row r="70" spans="1:243" s="21" customFormat="1" ht="24.75" customHeight="1">
      <c r="A70" s="35">
        <v>6</v>
      </c>
      <c r="B70" s="61" t="s">
        <v>152</v>
      </c>
      <c r="C70" s="36"/>
      <c r="D70" s="74"/>
      <c r="E70" s="74"/>
      <c r="F70" s="74"/>
      <c r="G70" s="74"/>
      <c r="H70" s="74"/>
      <c r="I70" s="74"/>
      <c r="J70" s="74"/>
      <c r="K70" s="74"/>
      <c r="L70" s="74"/>
      <c r="M70" s="74"/>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75"/>
      <c r="AQ70" s="75"/>
      <c r="AR70" s="75"/>
      <c r="AS70" s="75"/>
      <c r="AT70" s="75"/>
      <c r="AU70" s="75"/>
      <c r="AV70" s="75"/>
      <c r="AW70" s="75"/>
      <c r="AX70" s="75"/>
      <c r="AY70" s="75"/>
      <c r="AZ70" s="75"/>
      <c r="BA70" s="75"/>
      <c r="BB70" s="75"/>
      <c r="BC70" s="75"/>
      <c r="IA70" s="21">
        <v>6</v>
      </c>
      <c r="IB70" s="21" t="s">
        <v>152</v>
      </c>
      <c r="IE70" s="22"/>
      <c r="IF70" s="22"/>
      <c r="IG70" s="22"/>
      <c r="IH70" s="22"/>
      <c r="II70" s="22"/>
    </row>
    <row r="71" spans="1:243" s="21" customFormat="1" ht="204.75">
      <c r="A71" s="35">
        <v>6.01</v>
      </c>
      <c r="B71" s="61" t="s">
        <v>77</v>
      </c>
      <c r="C71" s="36"/>
      <c r="D71" s="36">
        <v>5.65</v>
      </c>
      <c r="E71" s="68" t="s">
        <v>43</v>
      </c>
      <c r="F71" s="62">
        <v>812.71</v>
      </c>
      <c r="G71" s="49"/>
      <c r="H71" s="43"/>
      <c r="I71" s="44" t="s">
        <v>33</v>
      </c>
      <c r="J71" s="45">
        <f>IF(I71="Less(-)",-1,1)</f>
        <v>1</v>
      </c>
      <c r="K71" s="43" t="s">
        <v>34</v>
      </c>
      <c r="L71" s="43" t="s">
        <v>4</v>
      </c>
      <c r="M71" s="46"/>
      <c r="N71" s="55"/>
      <c r="O71" s="55"/>
      <c r="P71" s="56"/>
      <c r="Q71" s="55"/>
      <c r="R71" s="55"/>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8">
        <f>total_amount_ba($B$2,$D$2,D71,F71,J71,K71,M71)</f>
        <v>4591.81</v>
      </c>
      <c r="BB71" s="57">
        <f>BA71+SUM(N71:AZ71)</f>
        <v>4591.81</v>
      </c>
      <c r="BC71" s="59" t="str">
        <f>SpellNumber(L71,BB71)</f>
        <v>INR  Four Thousand Five Hundred &amp; Ninety One  and Paise Eighty One Only</v>
      </c>
      <c r="IA71" s="21">
        <v>6.01</v>
      </c>
      <c r="IB71" s="21" t="s">
        <v>77</v>
      </c>
      <c r="ID71" s="21">
        <v>5.65</v>
      </c>
      <c r="IE71" s="22" t="s">
        <v>43</v>
      </c>
      <c r="IF71" s="22"/>
      <c r="IG71" s="22"/>
      <c r="IH71" s="22"/>
      <c r="II71" s="22"/>
    </row>
    <row r="72" spans="1:243" s="21" customFormat="1" ht="162" customHeight="1">
      <c r="A72" s="35">
        <v>6.02</v>
      </c>
      <c r="B72" s="61" t="s">
        <v>153</v>
      </c>
      <c r="C72" s="36"/>
      <c r="D72" s="74"/>
      <c r="E72" s="74"/>
      <c r="F72" s="74"/>
      <c r="G72" s="74"/>
      <c r="H72" s="74"/>
      <c r="I72" s="74"/>
      <c r="J72" s="74"/>
      <c r="K72" s="74"/>
      <c r="L72" s="74"/>
      <c r="M72" s="74"/>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5"/>
      <c r="IA72" s="21">
        <v>6.02</v>
      </c>
      <c r="IB72" s="21" t="s">
        <v>153</v>
      </c>
      <c r="IE72" s="22"/>
      <c r="IF72" s="22"/>
      <c r="IG72" s="22"/>
      <c r="IH72" s="22"/>
      <c r="II72" s="22"/>
    </row>
    <row r="73" spans="1:243" s="21" customFormat="1" ht="24.75" customHeight="1">
      <c r="A73" s="35">
        <v>6.03</v>
      </c>
      <c r="B73" s="61" t="s">
        <v>78</v>
      </c>
      <c r="C73" s="36"/>
      <c r="D73" s="36">
        <v>7.5</v>
      </c>
      <c r="E73" s="68" t="s">
        <v>43</v>
      </c>
      <c r="F73" s="62">
        <v>1355.41</v>
      </c>
      <c r="G73" s="49"/>
      <c r="H73" s="43"/>
      <c r="I73" s="44" t="s">
        <v>33</v>
      </c>
      <c r="J73" s="45">
        <f>IF(I73="Less(-)",-1,1)</f>
        <v>1</v>
      </c>
      <c r="K73" s="43" t="s">
        <v>34</v>
      </c>
      <c r="L73" s="43" t="s">
        <v>4</v>
      </c>
      <c r="M73" s="46"/>
      <c r="N73" s="55"/>
      <c r="O73" s="55"/>
      <c r="P73" s="56"/>
      <c r="Q73" s="55"/>
      <c r="R73" s="55"/>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8">
        <f>total_amount_ba($B$2,$D$2,D73,F73,J73,K73,M73)</f>
        <v>10165.58</v>
      </c>
      <c r="BB73" s="57">
        <f>BA73+SUM(N73:AZ73)</f>
        <v>10165.58</v>
      </c>
      <c r="BC73" s="59" t="str">
        <f>SpellNumber(L73,BB73)</f>
        <v>INR  Ten Thousand One Hundred &amp; Sixty Five  and Paise Fifty Eight Only</v>
      </c>
      <c r="IA73" s="21">
        <v>6.03</v>
      </c>
      <c r="IB73" s="21" t="s">
        <v>78</v>
      </c>
      <c r="ID73" s="21">
        <v>7.5</v>
      </c>
      <c r="IE73" s="22" t="s">
        <v>43</v>
      </c>
      <c r="IF73" s="22"/>
      <c r="IG73" s="22"/>
      <c r="IH73" s="22"/>
      <c r="II73" s="22"/>
    </row>
    <row r="74" spans="1:243" s="21" customFormat="1" ht="204.75">
      <c r="A74" s="35">
        <v>6.04</v>
      </c>
      <c r="B74" s="61" t="s">
        <v>154</v>
      </c>
      <c r="C74" s="36"/>
      <c r="D74" s="74"/>
      <c r="E74" s="74"/>
      <c r="F74" s="74"/>
      <c r="G74" s="74"/>
      <c r="H74" s="74"/>
      <c r="I74" s="74"/>
      <c r="J74" s="74"/>
      <c r="K74" s="74"/>
      <c r="L74" s="74"/>
      <c r="M74" s="74"/>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AZ74" s="75"/>
      <c r="BA74" s="75"/>
      <c r="BB74" s="75"/>
      <c r="BC74" s="75"/>
      <c r="IA74" s="21">
        <v>6.04</v>
      </c>
      <c r="IB74" s="21" t="s">
        <v>154</v>
      </c>
      <c r="IE74" s="22"/>
      <c r="IF74" s="22"/>
      <c r="IG74" s="22"/>
      <c r="IH74" s="22"/>
      <c r="II74" s="22"/>
    </row>
    <row r="75" spans="1:243" s="21" customFormat="1" ht="24.75" customHeight="1">
      <c r="A75" s="35">
        <v>6.05</v>
      </c>
      <c r="B75" s="61" t="s">
        <v>78</v>
      </c>
      <c r="C75" s="36"/>
      <c r="D75" s="36">
        <v>72</v>
      </c>
      <c r="E75" s="68" t="s">
        <v>43</v>
      </c>
      <c r="F75" s="62">
        <v>1411.62</v>
      </c>
      <c r="G75" s="49"/>
      <c r="H75" s="43"/>
      <c r="I75" s="44" t="s">
        <v>33</v>
      </c>
      <c r="J75" s="45">
        <f>IF(I75="Less(-)",-1,1)</f>
        <v>1</v>
      </c>
      <c r="K75" s="43" t="s">
        <v>34</v>
      </c>
      <c r="L75" s="43" t="s">
        <v>4</v>
      </c>
      <c r="M75" s="46"/>
      <c r="N75" s="55"/>
      <c r="O75" s="55"/>
      <c r="P75" s="56"/>
      <c r="Q75" s="55"/>
      <c r="R75" s="55"/>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8">
        <f>total_amount_ba($B$2,$D$2,D75,F75,J75,K75,M75)</f>
        <v>101636.64</v>
      </c>
      <c r="BB75" s="57">
        <f>BA75+SUM(N75:AZ75)</f>
        <v>101636.64</v>
      </c>
      <c r="BC75" s="59" t="str">
        <f>SpellNumber(L75,BB75)</f>
        <v>INR  One Lakh One Thousand Six Hundred &amp; Thirty Six  and Paise Sixty Four Only</v>
      </c>
      <c r="IA75" s="21">
        <v>6.05</v>
      </c>
      <c r="IB75" s="21" t="s">
        <v>78</v>
      </c>
      <c r="ID75" s="21">
        <v>72</v>
      </c>
      <c r="IE75" s="22" t="s">
        <v>43</v>
      </c>
      <c r="IF75" s="22"/>
      <c r="IG75" s="22"/>
      <c r="IH75" s="22"/>
      <c r="II75" s="22"/>
    </row>
    <row r="76" spans="1:243" s="21" customFormat="1" ht="63">
      <c r="A76" s="35">
        <v>6.06</v>
      </c>
      <c r="B76" s="61" t="s">
        <v>79</v>
      </c>
      <c r="C76" s="36"/>
      <c r="D76" s="36">
        <v>40.65</v>
      </c>
      <c r="E76" s="68" t="s">
        <v>111</v>
      </c>
      <c r="F76" s="62">
        <v>155.81</v>
      </c>
      <c r="G76" s="49"/>
      <c r="H76" s="43"/>
      <c r="I76" s="44" t="s">
        <v>33</v>
      </c>
      <c r="J76" s="45">
        <f>IF(I76="Less(-)",-1,1)</f>
        <v>1</v>
      </c>
      <c r="K76" s="43" t="s">
        <v>34</v>
      </c>
      <c r="L76" s="43" t="s">
        <v>4</v>
      </c>
      <c r="M76" s="46"/>
      <c r="N76" s="55"/>
      <c r="O76" s="55"/>
      <c r="P76" s="56"/>
      <c r="Q76" s="55"/>
      <c r="R76" s="55"/>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8">
        <f>total_amount_ba($B$2,$D$2,D76,F76,J76,K76,M76)</f>
        <v>6333.68</v>
      </c>
      <c r="BB76" s="57">
        <f>BA76+SUM(N76:AZ76)</f>
        <v>6333.68</v>
      </c>
      <c r="BC76" s="59" t="str">
        <f>SpellNumber(L76,BB76)</f>
        <v>INR  Six Thousand Three Hundred &amp; Thirty Three  and Paise Sixty Eight Only</v>
      </c>
      <c r="IA76" s="21">
        <v>6.06</v>
      </c>
      <c r="IB76" s="21" t="s">
        <v>79</v>
      </c>
      <c r="ID76" s="21">
        <v>40.65</v>
      </c>
      <c r="IE76" s="22" t="s">
        <v>111</v>
      </c>
      <c r="IF76" s="22"/>
      <c r="IG76" s="22"/>
      <c r="IH76" s="22"/>
      <c r="II76" s="22"/>
    </row>
    <row r="77" spans="1:243" s="21" customFormat="1" ht="24.75" customHeight="1">
      <c r="A77" s="35">
        <v>7</v>
      </c>
      <c r="B77" s="61" t="s">
        <v>155</v>
      </c>
      <c r="C77" s="36"/>
      <c r="D77" s="74"/>
      <c r="E77" s="74"/>
      <c r="F77" s="74"/>
      <c r="G77" s="74"/>
      <c r="H77" s="74"/>
      <c r="I77" s="74"/>
      <c r="J77" s="74"/>
      <c r="K77" s="74"/>
      <c r="L77" s="74"/>
      <c r="M77" s="74"/>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IA77" s="21">
        <v>7</v>
      </c>
      <c r="IB77" s="21" t="s">
        <v>155</v>
      </c>
      <c r="IE77" s="22"/>
      <c r="IF77" s="22"/>
      <c r="IG77" s="22"/>
      <c r="IH77" s="22"/>
      <c r="II77" s="22"/>
    </row>
    <row r="78" spans="1:243" s="21" customFormat="1" ht="24.75" customHeight="1">
      <c r="A78" s="35">
        <v>7.01</v>
      </c>
      <c r="B78" s="61" t="s">
        <v>156</v>
      </c>
      <c r="C78" s="36"/>
      <c r="D78" s="74"/>
      <c r="E78" s="74"/>
      <c r="F78" s="74"/>
      <c r="G78" s="74"/>
      <c r="H78" s="74"/>
      <c r="I78" s="74"/>
      <c r="J78" s="74"/>
      <c r="K78" s="74"/>
      <c r="L78" s="74"/>
      <c r="M78" s="74"/>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75"/>
      <c r="AY78" s="75"/>
      <c r="AZ78" s="75"/>
      <c r="BA78" s="75"/>
      <c r="BB78" s="75"/>
      <c r="BC78" s="75"/>
      <c r="IA78" s="21">
        <v>7.01</v>
      </c>
      <c r="IB78" s="21" t="s">
        <v>156</v>
      </c>
      <c r="IE78" s="22"/>
      <c r="IF78" s="22"/>
      <c r="IG78" s="22"/>
      <c r="IH78" s="22"/>
      <c r="II78" s="22"/>
    </row>
    <row r="79" spans="1:243" s="21" customFormat="1" ht="24.75" customHeight="1">
      <c r="A79" s="35">
        <v>7.02</v>
      </c>
      <c r="B79" s="61" t="s">
        <v>49</v>
      </c>
      <c r="C79" s="36"/>
      <c r="D79" s="36">
        <v>20</v>
      </c>
      <c r="E79" s="68" t="s">
        <v>43</v>
      </c>
      <c r="F79" s="62">
        <v>231.08</v>
      </c>
      <c r="G79" s="49"/>
      <c r="H79" s="43"/>
      <c r="I79" s="44" t="s">
        <v>33</v>
      </c>
      <c r="J79" s="45">
        <f aca="true" t="shared" si="0" ref="J79:J97">IF(I79="Less(-)",-1,1)</f>
        <v>1</v>
      </c>
      <c r="K79" s="43" t="s">
        <v>34</v>
      </c>
      <c r="L79" s="43" t="s">
        <v>4</v>
      </c>
      <c r="M79" s="46"/>
      <c r="N79" s="55"/>
      <c r="O79" s="55"/>
      <c r="P79" s="56"/>
      <c r="Q79" s="55"/>
      <c r="R79" s="55"/>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c r="AS79" s="56"/>
      <c r="AT79" s="56"/>
      <c r="AU79" s="56"/>
      <c r="AV79" s="56"/>
      <c r="AW79" s="56"/>
      <c r="AX79" s="56"/>
      <c r="AY79" s="56"/>
      <c r="AZ79" s="56"/>
      <c r="BA79" s="58">
        <f aca="true" t="shared" si="1" ref="BA79:BA97">total_amount_ba($B$2,$D$2,D79,F79,J79,K79,M79)</f>
        <v>4621.6</v>
      </c>
      <c r="BB79" s="57">
        <f aca="true" t="shared" si="2" ref="BB79:BB97">BA79+SUM(N79:AZ79)</f>
        <v>4621.6</v>
      </c>
      <c r="BC79" s="59" t="str">
        <f aca="true" t="shared" si="3" ref="BC79:BC97">SpellNumber(L79,BB79)</f>
        <v>INR  Four Thousand Six Hundred &amp; Twenty One  and Paise Sixty Only</v>
      </c>
      <c r="IA79" s="21">
        <v>7.02</v>
      </c>
      <c r="IB79" s="21" t="s">
        <v>49</v>
      </c>
      <c r="ID79" s="21">
        <v>20</v>
      </c>
      <c r="IE79" s="22" t="s">
        <v>43</v>
      </c>
      <c r="IF79" s="22"/>
      <c r="IG79" s="22"/>
      <c r="IH79" s="22"/>
      <c r="II79" s="22"/>
    </row>
    <row r="80" spans="1:243" s="21" customFormat="1" ht="31.5">
      <c r="A80" s="35">
        <v>7.03</v>
      </c>
      <c r="B80" s="61" t="s">
        <v>157</v>
      </c>
      <c r="C80" s="36"/>
      <c r="D80" s="74"/>
      <c r="E80" s="74"/>
      <c r="F80" s="74"/>
      <c r="G80" s="74"/>
      <c r="H80" s="74"/>
      <c r="I80" s="74"/>
      <c r="J80" s="74"/>
      <c r="K80" s="74"/>
      <c r="L80" s="74"/>
      <c r="M80" s="74"/>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75"/>
      <c r="AV80" s="75"/>
      <c r="AW80" s="75"/>
      <c r="AX80" s="75"/>
      <c r="AY80" s="75"/>
      <c r="AZ80" s="75"/>
      <c r="BA80" s="75"/>
      <c r="BB80" s="75"/>
      <c r="BC80" s="75"/>
      <c r="IA80" s="21">
        <v>7.03</v>
      </c>
      <c r="IB80" s="21" t="s">
        <v>157</v>
      </c>
      <c r="IE80" s="22"/>
      <c r="IF80" s="22"/>
      <c r="IG80" s="22"/>
      <c r="IH80" s="22"/>
      <c r="II80" s="22"/>
    </row>
    <row r="81" spans="1:243" s="21" customFormat="1" ht="24.75" customHeight="1">
      <c r="A81" s="35">
        <v>7.04</v>
      </c>
      <c r="B81" s="61" t="s">
        <v>49</v>
      </c>
      <c r="C81" s="36"/>
      <c r="D81" s="36">
        <v>15</v>
      </c>
      <c r="E81" s="68" t="s">
        <v>43</v>
      </c>
      <c r="F81" s="62">
        <v>266.46</v>
      </c>
      <c r="G81" s="49"/>
      <c r="H81" s="43"/>
      <c r="I81" s="44" t="s">
        <v>33</v>
      </c>
      <c r="J81" s="45">
        <f t="shared" si="0"/>
        <v>1</v>
      </c>
      <c r="K81" s="43" t="s">
        <v>34</v>
      </c>
      <c r="L81" s="43" t="s">
        <v>4</v>
      </c>
      <c r="M81" s="46"/>
      <c r="N81" s="55"/>
      <c r="O81" s="55"/>
      <c r="P81" s="56"/>
      <c r="Q81" s="55"/>
      <c r="R81" s="55"/>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8">
        <f t="shared" si="1"/>
        <v>3996.9</v>
      </c>
      <c r="BB81" s="57">
        <f t="shared" si="2"/>
        <v>3996.9</v>
      </c>
      <c r="BC81" s="59" t="str">
        <f t="shared" si="3"/>
        <v>INR  Three Thousand Nine Hundred &amp; Ninety Six  and Paise Ninety Only</v>
      </c>
      <c r="IA81" s="21">
        <v>7.04</v>
      </c>
      <c r="IB81" s="21" t="s">
        <v>49</v>
      </c>
      <c r="ID81" s="21">
        <v>15</v>
      </c>
      <c r="IE81" s="22" t="s">
        <v>43</v>
      </c>
      <c r="IF81" s="22"/>
      <c r="IG81" s="22"/>
      <c r="IH81" s="22"/>
      <c r="II81" s="22"/>
    </row>
    <row r="82" spans="1:243" s="21" customFormat="1" ht="24.75" customHeight="1">
      <c r="A82" s="35">
        <v>7.05</v>
      </c>
      <c r="B82" s="61" t="s">
        <v>158</v>
      </c>
      <c r="C82" s="36"/>
      <c r="D82" s="74"/>
      <c r="E82" s="74"/>
      <c r="F82" s="74"/>
      <c r="G82" s="74"/>
      <c r="H82" s="74"/>
      <c r="I82" s="74"/>
      <c r="J82" s="74"/>
      <c r="K82" s="74"/>
      <c r="L82" s="74"/>
      <c r="M82" s="74"/>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5"/>
      <c r="BC82" s="75"/>
      <c r="IA82" s="21">
        <v>7.05</v>
      </c>
      <c r="IB82" s="21" t="s">
        <v>158</v>
      </c>
      <c r="IE82" s="22"/>
      <c r="IF82" s="22"/>
      <c r="IG82" s="22"/>
      <c r="IH82" s="22"/>
      <c r="II82" s="22"/>
    </row>
    <row r="83" spans="1:243" s="21" customFormat="1" ht="24.75" customHeight="1">
      <c r="A83" s="35">
        <v>7.06</v>
      </c>
      <c r="B83" s="61" t="s">
        <v>80</v>
      </c>
      <c r="C83" s="36"/>
      <c r="D83" s="36">
        <v>5.5</v>
      </c>
      <c r="E83" s="68" t="s">
        <v>43</v>
      </c>
      <c r="F83" s="62">
        <v>199.34</v>
      </c>
      <c r="G83" s="49"/>
      <c r="H83" s="43"/>
      <c r="I83" s="44" t="s">
        <v>33</v>
      </c>
      <c r="J83" s="45">
        <f t="shared" si="0"/>
        <v>1</v>
      </c>
      <c r="K83" s="43" t="s">
        <v>34</v>
      </c>
      <c r="L83" s="43" t="s">
        <v>4</v>
      </c>
      <c r="M83" s="46"/>
      <c r="N83" s="55"/>
      <c r="O83" s="55"/>
      <c r="P83" s="56"/>
      <c r="Q83" s="55"/>
      <c r="R83" s="55"/>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c r="AS83" s="56"/>
      <c r="AT83" s="56"/>
      <c r="AU83" s="56"/>
      <c r="AV83" s="56"/>
      <c r="AW83" s="56"/>
      <c r="AX83" s="56"/>
      <c r="AY83" s="56"/>
      <c r="AZ83" s="56"/>
      <c r="BA83" s="58">
        <f t="shared" si="1"/>
        <v>1096.37</v>
      </c>
      <c r="BB83" s="57">
        <f t="shared" si="2"/>
        <v>1096.37</v>
      </c>
      <c r="BC83" s="59" t="str">
        <f t="shared" si="3"/>
        <v>INR  One Thousand  &amp;Ninety Six  and Paise Thirty Seven Only</v>
      </c>
      <c r="IA83" s="21">
        <v>7.06</v>
      </c>
      <c r="IB83" s="21" t="s">
        <v>80</v>
      </c>
      <c r="ID83" s="21">
        <v>5.5</v>
      </c>
      <c r="IE83" s="22" t="s">
        <v>43</v>
      </c>
      <c r="IF83" s="22"/>
      <c r="IG83" s="22"/>
      <c r="IH83" s="22"/>
      <c r="II83" s="22"/>
    </row>
    <row r="84" spans="1:243" s="21" customFormat="1" ht="81.75" customHeight="1">
      <c r="A84" s="35">
        <v>7.07</v>
      </c>
      <c r="B84" s="61" t="s">
        <v>159</v>
      </c>
      <c r="C84" s="36"/>
      <c r="D84" s="74"/>
      <c r="E84" s="74"/>
      <c r="F84" s="74"/>
      <c r="G84" s="74"/>
      <c r="H84" s="74"/>
      <c r="I84" s="74"/>
      <c r="J84" s="74"/>
      <c r="K84" s="74"/>
      <c r="L84" s="74"/>
      <c r="M84" s="74"/>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5"/>
      <c r="AY84" s="75"/>
      <c r="AZ84" s="75"/>
      <c r="BA84" s="75"/>
      <c r="BB84" s="75"/>
      <c r="BC84" s="75"/>
      <c r="IA84" s="21">
        <v>7.07</v>
      </c>
      <c r="IB84" s="21" t="s">
        <v>159</v>
      </c>
      <c r="IE84" s="22"/>
      <c r="IF84" s="22"/>
      <c r="IG84" s="22"/>
      <c r="IH84" s="22"/>
      <c r="II84" s="22"/>
    </row>
    <row r="85" spans="1:243" s="21" customFormat="1" ht="24.75" customHeight="1">
      <c r="A85" s="35">
        <v>7.08</v>
      </c>
      <c r="B85" s="61" t="s">
        <v>81</v>
      </c>
      <c r="C85" s="36"/>
      <c r="D85" s="36">
        <v>280</v>
      </c>
      <c r="E85" s="68" t="s">
        <v>43</v>
      </c>
      <c r="F85" s="62">
        <v>76.41</v>
      </c>
      <c r="G85" s="49"/>
      <c r="H85" s="43"/>
      <c r="I85" s="44" t="s">
        <v>33</v>
      </c>
      <c r="J85" s="45">
        <f t="shared" si="0"/>
        <v>1</v>
      </c>
      <c r="K85" s="43" t="s">
        <v>34</v>
      </c>
      <c r="L85" s="43" t="s">
        <v>4</v>
      </c>
      <c r="M85" s="46"/>
      <c r="N85" s="55"/>
      <c r="O85" s="55"/>
      <c r="P85" s="56"/>
      <c r="Q85" s="55"/>
      <c r="R85" s="55"/>
      <c r="S85" s="56"/>
      <c r="T85" s="56"/>
      <c r="U85" s="56"/>
      <c r="V85" s="56"/>
      <c r="W85" s="56"/>
      <c r="X85" s="56"/>
      <c r="Y85" s="56"/>
      <c r="Z85" s="56"/>
      <c r="AA85" s="56"/>
      <c r="AB85" s="56"/>
      <c r="AC85" s="56"/>
      <c r="AD85" s="56"/>
      <c r="AE85" s="56"/>
      <c r="AF85" s="56"/>
      <c r="AG85" s="56"/>
      <c r="AH85" s="56"/>
      <c r="AI85" s="56"/>
      <c r="AJ85" s="56"/>
      <c r="AK85" s="56"/>
      <c r="AL85" s="56"/>
      <c r="AM85" s="56"/>
      <c r="AN85" s="56"/>
      <c r="AO85" s="56"/>
      <c r="AP85" s="56"/>
      <c r="AQ85" s="56"/>
      <c r="AR85" s="56"/>
      <c r="AS85" s="56"/>
      <c r="AT85" s="56"/>
      <c r="AU85" s="56"/>
      <c r="AV85" s="56"/>
      <c r="AW85" s="56"/>
      <c r="AX85" s="56"/>
      <c r="AY85" s="56"/>
      <c r="AZ85" s="56"/>
      <c r="BA85" s="58">
        <f t="shared" si="1"/>
        <v>21394.8</v>
      </c>
      <c r="BB85" s="57">
        <f t="shared" si="2"/>
        <v>21394.8</v>
      </c>
      <c r="BC85" s="59" t="str">
        <f t="shared" si="3"/>
        <v>INR  Twenty One Thousand Three Hundred &amp; Ninety Four  and Paise Eighty Only</v>
      </c>
      <c r="IA85" s="21">
        <v>7.08</v>
      </c>
      <c r="IB85" s="21" t="s">
        <v>81</v>
      </c>
      <c r="ID85" s="21">
        <v>280</v>
      </c>
      <c r="IE85" s="22" t="s">
        <v>43</v>
      </c>
      <c r="IF85" s="22"/>
      <c r="IG85" s="22"/>
      <c r="IH85" s="22"/>
      <c r="II85" s="22"/>
    </row>
    <row r="86" spans="1:243" s="21" customFormat="1" ht="47.25">
      <c r="A86" s="35">
        <v>7.09</v>
      </c>
      <c r="B86" s="61" t="s">
        <v>160</v>
      </c>
      <c r="C86" s="36"/>
      <c r="D86" s="74"/>
      <c r="E86" s="74"/>
      <c r="F86" s="74"/>
      <c r="G86" s="74"/>
      <c r="H86" s="74"/>
      <c r="I86" s="74"/>
      <c r="J86" s="74"/>
      <c r="K86" s="74"/>
      <c r="L86" s="74"/>
      <c r="M86" s="74"/>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5"/>
      <c r="AX86" s="75"/>
      <c r="AY86" s="75"/>
      <c r="AZ86" s="75"/>
      <c r="BA86" s="75"/>
      <c r="BB86" s="75"/>
      <c r="BC86" s="75"/>
      <c r="IA86" s="21">
        <v>7.09</v>
      </c>
      <c r="IB86" s="21" t="s">
        <v>160</v>
      </c>
      <c r="IE86" s="22"/>
      <c r="IF86" s="22"/>
      <c r="IG86" s="22"/>
      <c r="IH86" s="22"/>
      <c r="II86" s="22"/>
    </row>
    <row r="87" spans="1:243" s="21" customFormat="1" ht="24.75" customHeight="1">
      <c r="A87" s="60">
        <v>7.1</v>
      </c>
      <c r="B87" s="61" t="s">
        <v>81</v>
      </c>
      <c r="C87" s="36"/>
      <c r="D87" s="36">
        <v>4</v>
      </c>
      <c r="E87" s="68" t="s">
        <v>43</v>
      </c>
      <c r="F87" s="62">
        <v>106.58</v>
      </c>
      <c r="G87" s="49"/>
      <c r="H87" s="43"/>
      <c r="I87" s="44" t="s">
        <v>33</v>
      </c>
      <c r="J87" s="45">
        <f t="shared" si="0"/>
        <v>1</v>
      </c>
      <c r="K87" s="43" t="s">
        <v>34</v>
      </c>
      <c r="L87" s="43" t="s">
        <v>4</v>
      </c>
      <c r="M87" s="46"/>
      <c r="N87" s="55"/>
      <c r="O87" s="55"/>
      <c r="P87" s="56"/>
      <c r="Q87" s="55"/>
      <c r="R87" s="55"/>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c r="AS87" s="56"/>
      <c r="AT87" s="56"/>
      <c r="AU87" s="56"/>
      <c r="AV87" s="56"/>
      <c r="AW87" s="56"/>
      <c r="AX87" s="56"/>
      <c r="AY87" s="56"/>
      <c r="AZ87" s="56"/>
      <c r="BA87" s="58">
        <f t="shared" si="1"/>
        <v>426.32</v>
      </c>
      <c r="BB87" s="57">
        <f t="shared" si="2"/>
        <v>426.32</v>
      </c>
      <c r="BC87" s="59" t="str">
        <f t="shared" si="3"/>
        <v>INR  Four Hundred &amp; Twenty Six  and Paise Thirty Two Only</v>
      </c>
      <c r="IA87" s="21">
        <v>7.1</v>
      </c>
      <c r="IB87" s="21" t="s">
        <v>81</v>
      </c>
      <c r="ID87" s="21">
        <v>4</v>
      </c>
      <c r="IE87" s="22" t="s">
        <v>43</v>
      </c>
      <c r="IF87" s="22"/>
      <c r="IG87" s="22"/>
      <c r="IH87" s="22"/>
      <c r="II87" s="22"/>
    </row>
    <row r="88" spans="1:243" s="21" customFormat="1" ht="63">
      <c r="A88" s="35">
        <v>7.11</v>
      </c>
      <c r="B88" s="61" t="s">
        <v>161</v>
      </c>
      <c r="C88" s="36"/>
      <c r="D88" s="74"/>
      <c r="E88" s="74"/>
      <c r="F88" s="74"/>
      <c r="G88" s="74"/>
      <c r="H88" s="74"/>
      <c r="I88" s="74"/>
      <c r="J88" s="74"/>
      <c r="K88" s="74"/>
      <c r="L88" s="74"/>
      <c r="M88" s="74"/>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5"/>
      <c r="AX88" s="75"/>
      <c r="AY88" s="75"/>
      <c r="AZ88" s="75"/>
      <c r="BA88" s="75"/>
      <c r="BB88" s="75"/>
      <c r="BC88" s="75"/>
      <c r="IA88" s="21">
        <v>7.11</v>
      </c>
      <c r="IB88" s="21" t="s">
        <v>161</v>
      </c>
      <c r="IE88" s="22"/>
      <c r="IF88" s="22"/>
      <c r="IG88" s="22"/>
      <c r="IH88" s="22"/>
      <c r="II88" s="22"/>
    </row>
    <row r="89" spans="1:243" s="21" customFormat="1" ht="63">
      <c r="A89" s="35">
        <v>7.12</v>
      </c>
      <c r="B89" s="61" t="s">
        <v>82</v>
      </c>
      <c r="C89" s="36"/>
      <c r="D89" s="36">
        <v>10</v>
      </c>
      <c r="E89" s="68" t="s">
        <v>43</v>
      </c>
      <c r="F89" s="62">
        <v>155.33</v>
      </c>
      <c r="G89" s="49"/>
      <c r="H89" s="43"/>
      <c r="I89" s="44" t="s">
        <v>33</v>
      </c>
      <c r="J89" s="45">
        <f t="shared" si="0"/>
        <v>1</v>
      </c>
      <c r="K89" s="43" t="s">
        <v>34</v>
      </c>
      <c r="L89" s="43" t="s">
        <v>4</v>
      </c>
      <c r="M89" s="46"/>
      <c r="N89" s="55"/>
      <c r="O89" s="55"/>
      <c r="P89" s="56"/>
      <c r="Q89" s="55"/>
      <c r="R89" s="55"/>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56"/>
      <c r="AY89" s="56"/>
      <c r="AZ89" s="56"/>
      <c r="BA89" s="58">
        <f t="shared" si="1"/>
        <v>1553.3</v>
      </c>
      <c r="BB89" s="57">
        <f t="shared" si="2"/>
        <v>1553.3</v>
      </c>
      <c r="BC89" s="59" t="str">
        <f t="shared" si="3"/>
        <v>INR  One Thousand Five Hundred &amp; Fifty Three  and Paise Thirty Only</v>
      </c>
      <c r="IA89" s="21">
        <v>7.12</v>
      </c>
      <c r="IB89" s="21" t="s">
        <v>82</v>
      </c>
      <c r="ID89" s="21">
        <v>10</v>
      </c>
      <c r="IE89" s="22" t="s">
        <v>43</v>
      </c>
      <c r="IF89" s="22"/>
      <c r="IG89" s="22"/>
      <c r="IH89" s="22"/>
      <c r="II89" s="22"/>
    </row>
    <row r="90" spans="1:243" s="21" customFormat="1" ht="94.5">
      <c r="A90" s="35">
        <v>7.13</v>
      </c>
      <c r="B90" s="61" t="s">
        <v>50</v>
      </c>
      <c r="C90" s="36"/>
      <c r="D90" s="36">
        <v>200</v>
      </c>
      <c r="E90" s="68" t="s">
        <v>43</v>
      </c>
      <c r="F90" s="62">
        <v>100.96</v>
      </c>
      <c r="G90" s="49"/>
      <c r="H90" s="43"/>
      <c r="I90" s="44" t="s">
        <v>33</v>
      </c>
      <c r="J90" s="45">
        <f t="shared" si="0"/>
        <v>1</v>
      </c>
      <c r="K90" s="43" t="s">
        <v>34</v>
      </c>
      <c r="L90" s="43" t="s">
        <v>4</v>
      </c>
      <c r="M90" s="46"/>
      <c r="N90" s="55"/>
      <c r="O90" s="55"/>
      <c r="P90" s="56"/>
      <c r="Q90" s="55"/>
      <c r="R90" s="55"/>
      <c r="S90" s="56"/>
      <c r="T90" s="56"/>
      <c r="U90" s="56"/>
      <c r="V90" s="56"/>
      <c r="W90" s="56"/>
      <c r="X90" s="56"/>
      <c r="Y90" s="56"/>
      <c r="Z90" s="56"/>
      <c r="AA90" s="56"/>
      <c r="AB90" s="56"/>
      <c r="AC90" s="56"/>
      <c r="AD90" s="56"/>
      <c r="AE90" s="56"/>
      <c r="AF90" s="56"/>
      <c r="AG90" s="56"/>
      <c r="AH90" s="56"/>
      <c r="AI90" s="56"/>
      <c r="AJ90" s="56"/>
      <c r="AK90" s="56"/>
      <c r="AL90" s="56"/>
      <c r="AM90" s="56"/>
      <c r="AN90" s="56"/>
      <c r="AO90" s="56"/>
      <c r="AP90" s="56"/>
      <c r="AQ90" s="56"/>
      <c r="AR90" s="56"/>
      <c r="AS90" s="56"/>
      <c r="AT90" s="56"/>
      <c r="AU90" s="56"/>
      <c r="AV90" s="56"/>
      <c r="AW90" s="56"/>
      <c r="AX90" s="56"/>
      <c r="AY90" s="56"/>
      <c r="AZ90" s="56"/>
      <c r="BA90" s="58">
        <f t="shared" si="1"/>
        <v>20192</v>
      </c>
      <c r="BB90" s="57">
        <f t="shared" si="2"/>
        <v>20192</v>
      </c>
      <c r="BC90" s="59" t="str">
        <f t="shared" si="3"/>
        <v>INR  Twenty Thousand One Hundred &amp; Ninety Two  Only</v>
      </c>
      <c r="IA90" s="21">
        <v>7.13</v>
      </c>
      <c r="IB90" s="21" t="s">
        <v>50</v>
      </c>
      <c r="ID90" s="21">
        <v>200</v>
      </c>
      <c r="IE90" s="22" t="s">
        <v>43</v>
      </c>
      <c r="IF90" s="22"/>
      <c r="IG90" s="22"/>
      <c r="IH90" s="22"/>
      <c r="II90" s="22"/>
    </row>
    <row r="91" spans="1:243" s="21" customFormat="1" ht="24.75" customHeight="1">
      <c r="A91" s="35">
        <v>7.14</v>
      </c>
      <c r="B91" s="61" t="s">
        <v>162</v>
      </c>
      <c r="C91" s="36"/>
      <c r="D91" s="74"/>
      <c r="E91" s="74"/>
      <c r="F91" s="74"/>
      <c r="G91" s="74"/>
      <c r="H91" s="74"/>
      <c r="I91" s="74"/>
      <c r="J91" s="74"/>
      <c r="K91" s="74"/>
      <c r="L91" s="74"/>
      <c r="M91" s="74"/>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5"/>
      <c r="BC91" s="75"/>
      <c r="IA91" s="21">
        <v>7.14</v>
      </c>
      <c r="IB91" s="21" t="s">
        <v>162</v>
      </c>
      <c r="IE91" s="22"/>
      <c r="IF91" s="22"/>
      <c r="IG91" s="22"/>
      <c r="IH91" s="22"/>
      <c r="II91" s="22"/>
    </row>
    <row r="92" spans="1:243" s="21" customFormat="1" ht="24.75" customHeight="1">
      <c r="A92" s="35">
        <v>7.15</v>
      </c>
      <c r="B92" s="61" t="s">
        <v>163</v>
      </c>
      <c r="C92" s="36"/>
      <c r="D92" s="36">
        <v>77</v>
      </c>
      <c r="E92" s="68" t="s">
        <v>43</v>
      </c>
      <c r="F92" s="62">
        <v>14.69</v>
      </c>
      <c r="G92" s="49"/>
      <c r="H92" s="43"/>
      <c r="I92" s="44" t="s">
        <v>33</v>
      </c>
      <c r="J92" s="45">
        <f t="shared" si="0"/>
        <v>1</v>
      </c>
      <c r="K92" s="43" t="s">
        <v>34</v>
      </c>
      <c r="L92" s="43" t="s">
        <v>4</v>
      </c>
      <c r="M92" s="46"/>
      <c r="N92" s="55"/>
      <c r="O92" s="55"/>
      <c r="P92" s="56"/>
      <c r="Q92" s="55"/>
      <c r="R92" s="55"/>
      <c r="S92" s="56"/>
      <c r="T92" s="56"/>
      <c r="U92" s="56"/>
      <c r="V92" s="56"/>
      <c r="W92" s="56"/>
      <c r="X92" s="56"/>
      <c r="Y92" s="56"/>
      <c r="Z92" s="56"/>
      <c r="AA92" s="56"/>
      <c r="AB92" s="56"/>
      <c r="AC92" s="56"/>
      <c r="AD92" s="56"/>
      <c r="AE92" s="56"/>
      <c r="AF92" s="56"/>
      <c r="AG92" s="56"/>
      <c r="AH92" s="56"/>
      <c r="AI92" s="56"/>
      <c r="AJ92" s="56"/>
      <c r="AK92" s="56"/>
      <c r="AL92" s="56"/>
      <c r="AM92" s="56"/>
      <c r="AN92" s="56"/>
      <c r="AO92" s="56"/>
      <c r="AP92" s="56"/>
      <c r="AQ92" s="56"/>
      <c r="AR92" s="56"/>
      <c r="AS92" s="56"/>
      <c r="AT92" s="56"/>
      <c r="AU92" s="56"/>
      <c r="AV92" s="56"/>
      <c r="AW92" s="56"/>
      <c r="AX92" s="56"/>
      <c r="AY92" s="56"/>
      <c r="AZ92" s="56"/>
      <c r="BA92" s="58">
        <f t="shared" si="1"/>
        <v>1131.13</v>
      </c>
      <c r="BB92" s="57">
        <f t="shared" si="2"/>
        <v>1131.13</v>
      </c>
      <c r="BC92" s="59" t="str">
        <f t="shared" si="3"/>
        <v>INR  One Thousand One Hundred &amp; Thirty One  and Paise Thirteen Only</v>
      </c>
      <c r="IA92" s="21">
        <v>7.15</v>
      </c>
      <c r="IB92" s="21" t="s">
        <v>163</v>
      </c>
      <c r="ID92" s="21">
        <v>77</v>
      </c>
      <c r="IE92" s="22" t="s">
        <v>43</v>
      </c>
      <c r="IF92" s="22"/>
      <c r="IG92" s="22"/>
      <c r="IH92" s="22"/>
      <c r="II92" s="22"/>
    </row>
    <row r="93" spans="1:243" s="21" customFormat="1" ht="94.5">
      <c r="A93" s="35">
        <v>7.16</v>
      </c>
      <c r="B93" s="61" t="s">
        <v>83</v>
      </c>
      <c r="C93" s="36"/>
      <c r="D93" s="36">
        <v>200</v>
      </c>
      <c r="E93" s="68" t="s">
        <v>43</v>
      </c>
      <c r="F93" s="63">
        <v>16</v>
      </c>
      <c r="G93" s="49"/>
      <c r="H93" s="43"/>
      <c r="I93" s="44" t="s">
        <v>33</v>
      </c>
      <c r="J93" s="45">
        <f t="shared" si="0"/>
        <v>1</v>
      </c>
      <c r="K93" s="43" t="s">
        <v>34</v>
      </c>
      <c r="L93" s="43" t="s">
        <v>4</v>
      </c>
      <c r="M93" s="46"/>
      <c r="N93" s="55"/>
      <c r="O93" s="55"/>
      <c r="P93" s="56"/>
      <c r="Q93" s="55"/>
      <c r="R93" s="55"/>
      <c r="S93" s="56"/>
      <c r="T93" s="56"/>
      <c r="U93" s="56"/>
      <c r="V93" s="56"/>
      <c r="W93" s="56"/>
      <c r="X93" s="56"/>
      <c r="Y93" s="56"/>
      <c r="Z93" s="56"/>
      <c r="AA93" s="56"/>
      <c r="AB93" s="56"/>
      <c r="AC93" s="56"/>
      <c r="AD93" s="56"/>
      <c r="AE93" s="56"/>
      <c r="AF93" s="56"/>
      <c r="AG93" s="56"/>
      <c r="AH93" s="56"/>
      <c r="AI93" s="56"/>
      <c r="AJ93" s="56"/>
      <c r="AK93" s="56"/>
      <c r="AL93" s="56"/>
      <c r="AM93" s="56"/>
      <c r="AN93" s="56"/>
      <c r="AO93" s="56"/>
      <c r="AP93" s="56"/>
      <c r="AQ93" s="56"/>
      <c r="AR93" s="56"/>
      <c r="AS93" s="56"/>
      <c r="AT93" s="56"/>
      <c r="AU93" s="56"/>
      <c r="AV93" s="56"/>
      <c r="AW93" s="56"/>
      <c r="AX93" s="56"/>
      <c r="AY93" s="56"/>
      <c r="AZ93" s="56"/>
      <c r="BA93" s="58">
        <f t="shared" si="1"/>
        <v>3200</v>
      </c>
      <c r="BB93" s="57">
        <f t="shared" si="2"/>
        <v>3200</v>
      </c>
      <c r="BC93" s="59" t="str">
        <f t="shared" si="3"/>
        <v>INR  Three Thousand Two Hundred    Only</v>
      </c>
      <c r="IA93" s="21">
        <v>7.16</v>
      </c>
      <c r="IB93" s="21" t="s">
        <v>83</v>
      </c>
      <c r="ID93" s="21">
        <v>200</v>
      </c>
      <c r="IE93" s="22" t="s">
        <v>43</v>
      </c>
      <c r="IF93" s="22"/>
      <c r="IG93" s="22"/>
      <c r="IH93" s="22"/>
      <c r="II93" s="22"/>
    </row>
    <row r="94" spans="1:243" s="21" customFormat="1" ht="63">
      <c r="A94" s="35">
        <v>7.17</v>
      </c>
      <c r="B94" s="61" t="s">
        <v>161</v>
      </c>
      <c r="C94" s="36"/>
      <c r="D94" s="74"/>
      <c r="E94" s="74"/>
      <c r="F94" s="74"/>
      <c r="G94" s="74"/>
      <c r="H94" s="74"/>
      <c r="I94" s="74"/>
      <c r="J94" s="74"/>
      <c r="K94" s="74"/>
      <c r="L94" s="74"/>
      <c r="M94" s="74"/>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75"/>
      <c r="BA94" s="75"/>
      <c r="BB94" s="75"/>
      <c r="BC94" s="75"/>
      <c r="IA94" s="21">
        <v>7.17</v>
      </c>
      <c r="IB94" s="21" t="s">
        <v>161</v>
      </c>
      <c r="IE94" s="22"/>
      <c r="IF94" s="22"/>
      <c r="IG94" s="22"/>
      <c r="IH94" s="22"/>
      <c r="II94" s="22"/>
    </row>
    <row r="95" spans="1:243" s="21" customFormat="1" ht="24.75" customHeight="1">
      <c r="A95" s="35">
        <v>7.18</v>
      </c>
      <c r="B95" s="61" t="s">
        <v>52</v>
      </c>
      <c r="C95" s="36"/>
      <c r="D95" s="36">
        <v>85</v>
      </c>
      <c r="E95" s="68" t="s">
        <v>43</v>
      </c>
      <c r="F95" s="63">
        <v>70.1</v>
      </c>
      <c r="G95" s="49"/>
      <c r="H95" s="43"/>
      <c r="I95" s="44" t="s">
        <v>33</v>
      </c>
      <c r="J95" s="45">
        <f t="shared" si="0"/>
        <v>1</v>
      </c>
      <c r="K95" s="43" t="s">
        <v>34</v>
      </c>
      <c r="L95" s="43" t="s">
        <v>4</v>
      </c>
      <c r="M95" s="46"/>
      <c r="N95" s="55"/>
      <c r="O95" s="55"/>
      <c r="P95" s="56"/>
      <c r="Q95" s="55"/>
      <c r="R95" s="55"/>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c r="AS95" s="56"/>
      <c r="AT95" s="56"/>
      <c r="AU95" s="56"/>
      <c r="AV95" s="56"/>
      <c r="AW95" s="56"/>
      <c r="AX95" s="56"/>
      <c r="AY95" s="56"/>
      <c r="AZ95" s="56"/>
      <c r="BA95" s="58">
        <f t="shared" si="1"/>
        <v>5958.5</v>
      </c>
      <c r="BB95" s="57">
        <f t="shared" si="2"/>
        <v>5958.5</v>
      </c>
      <c r="BC95" s="59" t="str">
        <f t="shared" si="3"/>
        <v>INR  Five Thousand Nine Hundred &amp; Fifty Eight  and Paise Fifty Only</v>
      </c>
      <c r="IA95" s="21">
        <v>7.18</v>
      </c>
      <c r="IB95" s="21" t="s">
        <v>52</v>
      </c>
      <c r="ID95" s="21">
        <v>85</v>
      </c>
      <c r="IE95" s="22" t="s">
        <v>43</v>
      </c>
      <c r="IF95" s="22"/>
      <c r="IG95" s="22"/>
      <c r="IH95" s="22"/>
      <c r="II95" s="22"/>
    </row>
    <row r="96" spans="1:243" s="21" customFormat="1" ht="47.25">
      <c r="A96" s="35">
        <v>7.19</v>
      </c>
      <c r="B96" s="61" t="s">
        <v>164</v>
      </c>
      <c r="C96" s="36"/>
      <c r="D96" s="74"/>
      <c r="E96" s="74"/>
      <c r="F96" s="74"/>
      <c r="G96" s="74"/>
      <c r="H96" s="74"/>
      <c r="I96" s="74"/>
      <c r="J96" s="74"/>
      <c r="K96" s="74"/>
      <c r="L96" s="74"/>
      <c r="M96" s="74"/>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75"/>
      <c r="BA96" s="75"/>
      <c r="BB96" s="75"/>
      <c r="BC96" s="75"/>
      <c r="IA96" s="21">
        <v>7.19</v>
      </c>
      <c r="IB96" s="21" t="s">
        <v>164</v>
      </c>
      <c r="IE96" s="22"/>
      <c r="IF96" s="22"/>
      <c r="IG96" s="22"/>
      <c r="IH96" s="22"/>
      <c r="II96" s="22"/>
    </row>
    <row r="97" spans="1:243" s="21" customFormat="1" ht="32.25" customHeight="1">
      <c r="A97" s="60">
        <v>7.2</v>
      </c>
      <c r="B97" s="61" t="s">
        <v>84</v>
      </c>
      <c r="C97" s="36"/>
      <c r="D97" s="36">
        <v>40</v>
      </c>
      <c r="E97" s="68" t="s">
        <v>43</v>
      </c>
      <c r="F97" s="62">
        <v>85.71</v>
      </c>
      <c r="G97" s="49"/>
      <c r="H97" s="43"/>
      <c r="I97" s="44" t="s">
        <v>33</v>
      </c>
      <c r="J97" s="45">
        <f t="shared" si="0"/>
        <v>1</v>
      </c>
      <c r="K97" s="43" t="s">
        <v>34</v>
      </c>
      <c r="L97" s="43" t="s">
        <v>4</v>
      </c>
      <c r="M97" s="46"/>
      <c r="N97" s="55"/>
      <c r="O97" s="55"/>
      <c r="P97" s="56"/>
      <c r="Q97" s="55"/>
      <c r="R97" s="55"/>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AQ97" s="56"/>
      <c r="AR97" s="56"/>
      <c r="AS97" s="56"/>
      <c r="AT97" s="56"/>
      <c r="AU97" s="56"/>
      <c r="AV97" s="56"/>
      <c r="AW97" s="56"/>
      <c r="AX97" s="56"/>
      <c r="AY97" s="56"/>
      <c r="AZ97" s="56"/>
      <c r="BA97" s="58">
        <f t="shared" si="1"/>
        <v>3428.4</v>
      </c>
      <c r="BB97" s="57">
        <f t="shared" si="2"/>
        <v>3428.4</v>
      </c>
      <c r="BC97" s="59" t="str">
        <f t="shared" si="3"/>
        <v>INR  Three Thousand Four Hundred &amp; Twenty Eight  and Paise Forty Only</v>
      </c>
      <c r="IA97" s="21">
        <v>7.2</v>
      </c>
      <c r="IB97" s="21" t="s">
        <v>84</v>
      </c>
      <c r="ID97" s="21">
        <v>40</v>
      </c>
      <c r="IE97" s="22" t="s">
        <v>43</v>
      </c>
      <c r="IF97" s="22"/>
      <c r="IG97" s="22"/>
      <c r="IH97" s="22"/>
      <c r="II97" s="22"/>
    </row>
    <row r="98" spans="1:243" s="21" customFormat="1" ht="29.25" customHeight="1">
      <c r="A98" s="35">
        <v>8</v>
      </c>
      <c r="B98" s="61" t="s">
        <v>165</v>
      </c>
      <c r="C98" s="36"/>
      <c r="D98" s="74"/>
      <c r="E98" s="74"/>
      <c r="F98" s="74"/>
      <c r="G98" s="74"/>
      <c r="H98" s="74"/>
      <c r="I98" s="74"/>
      <c r="J98" s="74"/>
      <c r="K98" s="74"/>
      <c r="L98" s="74"/>
      <c r="M98" s="74"/>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75"/>
      <c r="BA98" s="75"/>
      <c r="BB98" s="75"/>
      <c r="BC98" s="75"/>
      <c r="IA98" s="21">
        <v>8</v>
      </c>
      <c r="IB98" s="21" t="s">
        <v>165</v>
      </c>
      <c r="IE98" s="22"/>
      <c r="IF98" s="22"/>
      <c r="IG98" s="22"/>
      <c r="IH98" s="22"/>
      <c r="II98" s="22"/>
    </row>
    <row r="99" spans="1:243" s="21" customFormat="1" ht="30" customHeight="1">
      <c r="A99" s="35">
        <v>8.01</v>
      </c>
      <c r="B99" s="61" t="s">
        <v>166</v>
      </c>
      <c r="C99" s="36"/>
      <c r="D99" s="74"/>
      <c r="E99" s="74"/>
      <c r="F99" s="74"/>
      <c r="G99" s="74"/>
      <c r="H99" s="74"/>
      <c r="I99" s="74"/>
      <c r="J99" s="74"/>
      <c r="K99" s="74"/>
      <c r="L99" s="74"/>
      <c r="M99" s="74"/>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75"/>
      <c r="BA99" s="75"/>
      <c r="BB99" s="75"/>
      <c r="BC99" s="75"/>
      <c r="IA99" s="21">
        <v>8.01</v>
      </c>
      <c r="IB99" s="21" t="s">
        <v>166</v>
      </c>
      <c r="IE99" s="22"/>
      <c r="IF99" s="22"/>
      <c r="IG99" s="22"/>
      <c r="IH99" s="22"/>
      <c r="II99" s="22"/>
    </row>
    <row r="100" spans="1:243" s="21" customFormat="1" ht="30" customHeight="1">
      <c r="A100" s="35">
        <v>8.02</v>
      </c>
      <c r="B100" s="61" t="s">
        <v>51</v>
      </c>
      <c r="C100" s="36"/>
      <c r="D100" s="36">
        <v>10</v>
      </c>
      <c r="E100" s="68" t="s">
        <v>43</v>
      </c>
      <c r="F100" s="62">
        <v>376.68</v>
      </c>
      <c r="G100" s="49"/>
      <c r="H100" s="43"/>
      <c r="I100" s="44" t="s">
        <v>33</v>
      </c>
      <c r="J100" s="45">
        <f aca="true" t="shared" si="4" ref="J100:J129">IF(I100="Less(-)",-1,1)</f>
        <v>1</v>
      </c>
      <c r="K100" s="43" t="s">
        <v>34</v>
      </c>
      <c r="L100" s="43" t="s">
        <v>4</v>
      </c>
      <c r="M100" s="46"/>
      <c r="N100" s="55"/>
      <c r="O100" s="55"/>
      <c r="P100" s="56"/>
      <c r="Q100" s="55"/>
      <c r="R100" s="55"/>
      <c r="S100" s="56"/>
      <c r="T100" s="56"/>
      <c r="U100" s="56"/>
      <c r="V100" s="56"/>
      <c r="W100" s="56"/>
      <c r="X100" s="56"/>
      <c r="Y100" s="56"/>
      <c r="Z100" s="56"/>
      <c r="AA100" s="56"/>
      <c r="AB100" s="56"/>
      <c r="AC100" s="56"/>
      <c r="AD100" s="56"/>
      <c r="AE100" s="56"/>
      <c r="AF100" s="56"/>
      <c r="AG100" s="56"/>
      <c r="AH100" s="56"/>
      <c r="AI100" s="56"/>
      <c r="AJ100" s="56"/>
      <c r="AK100" s="56"/>
      <c r="AL100" s="56"/>
      <c r="AM100" s="56"/>
      <c r="AN100" s="56"/>
      <c r="AO100" s="56"/>
      <c r="AP100" s="56"/>
      <c r="AQ100" s="56"/>
      <c r="AR100" s="56"/>
      <c r="AS100" s="56"/>
      <c r="AT100" s="56"/>
      <c r="AU100" s="56"/>
      <c r="AV100" s="56"/>
      <c r="AW100" s="56"/>
      <c r="AX100" s="56"/>
      <c r="AY100" s="56"/>
      <c r="AZ100" s="56"/>
      <c r="BA100" s="58">
        <f aca="true" t="shared" si="5" ref="BA100:BA129">total_amount_ba($B$2,$D$2,D100,F100,J100,K100,M100)</f>
        <v>3766.8</v>
      </c>
      <c r="BB100" s="57">
        <f aca="true" t="shared" si="6" ref="BB100:BB129">BA100+SUM(N100:AZ100)</f>
        <v>3766.8</v>
      </c>
      <c r="BC100" s="59" t="str">
        <f aca="true" t="shared" si="7" ref="BC100:BC129">SpellNumber(L100,BB100)</f>
        <v>INR  Three Thousand Seven Hundred &amp; Sixty Six  and Paise Eighty Only</v>
      </c>
      <c r="IA100" s="21">
        <v>8.02</v>
      </c>
      <c r="IB100" s="21" t="s">
        <v>51</v>
      </c>
      <c r="ID100" s="21">
        <v>10</v>
      </c>
      <c r="IE100" s="22" t="s">
        <v>43</v>
      </c>
      <c r="IF100" s="22"/>
      <c r="IG100" s="22"/>
      <c r="IH100" s="22"/>
      <c r="II100" s="22"/>
    </row>
    <row r="101" spans="1:243" s="21" customFormat="1" ht="30" customHeight="1">
      <c r="A101" s="35">
        <v>8.03</v>
      </c>
      <c r="B101" s="61" t="s">
        <v>167</v>
      </c>
      <c r="C101" s="36"/>
      <c r="D101" s="74"/>
      <c r="E101" s="74"/>
      <c r="F101" s="74"/>
      <c r="G101" s="74"/>
      <c r="H101" s="74"/>
      <c r="I101" s="74"/>
      <c r="J101" s="74"/>
      <c r="K101" s="74"/>
      <c r="L101" s="74"/>
      <c r="M101" s="74"/>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75"/>
      <c r="BA101" s="75"/>
      <c r="BB101" s="75"/>
      <c r="BC101" s="75"/>
      <c r="IA101" s="21">
        <v>8.03</v>
      </c>
      <c r="IB101" s="21" t="s">
        <v>167</v>
      </c>
      <c r="IE101" s="22"/>
      <c r="IF101" s="22"/>
      <c r="IG101" s="22"/>
      <c r="IH101" s="22"/>
      <c r="II101" s="22"/>
    </row>
    <row r="102" spans="1:243" s="21" customFormat="1" ht="30" customHeight="1">
      <c r="A102" s="35">
        <v>8.04</v>
      </c>
      <c r="B102" s="61" t="s">
        <v>85</v>
      </c>
      <c r="C102" s="36"/>
      <c r="D102" s="36">
        <v>1</v>
      </c>
      <c r="E102" s="68" t="s">
        <v>48</v>
      </c>
      <c r="F102" s="62">
        <v>1198.47</v>
      </c>
      <c r="G102" s="49"/>
      <c r="H102" s="43"/>
      <c r="I102" s="44" t="s">
        <v>33</v>
      </c>
      <c r="J102" s="45">
        <f t="shared" si="4"/>
        <v>1</v>
      </c>
      <c r="K102" s="43" t="s">
        <v>34</v>
      </c>
      <c r="L102" s="43" t="s">
        <v>4</v>
      </c>
      <c r="M102" s="46"/>
      <c r="N102" s="55"/>
      <c r="O102" s="55"/>
      <c r="P102" s="56"/>
      <c r="Q102" s="55"/>
      <c r="R102" s="55"/>
      <c r="S102" s="56"/>
      <c r="T102" s="56"/>
      <c r="U102" s="56"/>
      <c r="V102" s="56"/>
      <c r="W102" s="56"/>
      <c r="X102" s="56"/>
      <c r="Y102" s="56"/>
      <c r="Z102" s="56"/>
      <c r="AA102" s="56"/>
      <c r="AB102" s="56"/>
      <c r="AC102" s="56"/>
      <c r="AD102" s="56"/>
      <c r="AE102" s="56"/>
      <c r="AF102" s="56"/>
      <c r="AG102" s="56"/>
      <c r="AH102" s="56"/>
      <c r="AI102" s="56"/>
      <c r="AJ102" s="56"/>
      <c r="AK102" s="56"/>
      <c r="AL102" s="56"/>
      <c r="AM102" s="56"/>
      <c r="AN102" s="56"/>
      <c r="AO102" s="56"/>
      <c r="AP102" s="56"/>
      <c r="AQ102" s="56"/>
      <c r="AR102" s="56"/>
      <c r="AS102" s="56"/>
      <c r="AT102" s="56"/>
      <c r="AU102" s="56"/>
      <c r="AV102" s="56"/>
      <c r="AW102" s="56"/>
      <c r="AX102" s="56"/>
      <c r="AY102" s="56"/>
      <c r="AZ102" s="56"/>
      <c r="BA102" s="58">
        <f t="shared" si="5"/>
        <v>1198.47</v>
      </c>
      <c r="BB102" s="57">
        <f t="shared" si="6"/>
        <v>1198.47</v>
      </c>
      <c r="BC102" s="59" t="str">
        <f t="shared" si="7"/>
        <v>INR  One Thousand One Hundred &amp; Ninety Eight  and Paise Forty Seven Only</v>
      </c>
      <c r="IA102" s="21">
        <v>8.04</v>
      </c>
      <c r="IB102" s="21" t="s">
        <v>85</v>
      </c>
      <c r="ID102" s="21">
        <v>1</v>
      </c>
      <c r="IE102" s="22" t="s">
        <v>48</v>
      </c>
      <c r="IF102" s="22"/>
      <c r="IG102" s="22"/>
      <c r="IH102" s="22"/>
      <c r="II102" s="22"/>
    </row>
    <row r="103" spans="1:243" s="21" customFormat="1" ht="30" customHeight="1">
      <c r="A103" s="35">
        <v>8.05</v>
      </c>
      <c r="B103" s="61" t="s">
        <v>86</v>
      </c>
      <c r="C103" s="36"/>
      <c r="D103" s="36">
        <v>2</v>
      </c>
      <c r="E103" s="68" t="s">
        <v>48</v>
      </c>
      <c r="F103" s="62">
        <v>753.09</v>
      </c>
      <c r="G103" s="49"/>
      <c r="H103" s="43"/>
      <c r="I103" s="44" t="s">
        <v>33</v>
      </c>
      <c r="J103" s="45">
        <f t="shared" si="4"/>
        <v>1</v>
      </c>
      <c r="K103" s="43" t="s">
        <v>34</v>
      </c>
      <c r="L103" s="43" t="s">
        <v>4</v>
      </c>
      <c r="M103" s="46"/>
      <c r="N103" s="55"/>
      <c r="O103" s="55"/>
      <c r="P103" s="56"/>
      <c r="Q103" s="55"/>
      <c r="R103" s="55"/>
      <c r="S103" s="56"/>
      <c r="T103" s="56"/>
      <c r="U103" s="56"/>
      <c r="V103" s="56"/>
      <c r="W103" s="56"/>
      <c r="X103" s="56"/>
      <c r="Y103" s="56"/>
      <c r="Z103" s="56"/>
      <c r="AA103" s="56"/>
      <c r="AB103" s="56"/>
      <c r="AC103" s="56"/>
      <c r="AD103" s="56"/>
      <c r="AE103" s="56"/>
      <c r="AF103" s="56"/>
      <c r="AG103" s="56"/>
      <c r="AH103" s="56"/>
      <c r="AI103" s="56"/>
      <c r="AJ103" s="56"/>
      <c r="AK103" s="56"/>
      <c r="AL103" s="56"/>
      <c r="AM103" s="56"/>
      <c r="AN103" s="56"/>
      <c r="AO103" s="56"/>
      <c r="AP103" s="56"/>
      <c r="AQ103" s="56"/>
      <c r="AR103" s="56"/>
      <c r="AS103" s="56"/>
      <c r="AT103" s="56"/>
      <c r="AU103" s="56"/>
      <c r="AV103" s="56"/>
      <c r="AW103" s="56"/>
      <c r="AX103" s="56"/>
      <c r="AY103" s="56"/>
      <c r="AZ103" s="56"/>
      <c r="BA103" s="58">
        <f t="shared" si="5"/>
        <v>1506.18</v>
      </c>
      <c r="BB103" s="57">
        <f t="shared" si="6"/>
        <v>1506.18</v>
      </c>
      <c r="BC103" s="59" t="str">
        <f t="shared" si="7"/>
        <v>INR  One Thousand Five Hundred &amp; Six  and Paise Eighteen Only</v>
      </c>
      <c r="IA103" s="21">
        <v>8.05</v>
      </c>
      <c r="IB103" s="21" t="s">
        <v>86</v>
      </c>
      <c r="ID103" s="21">
        <v>2</v>
      </c>
      <c r="IE103" s="22" t="s">
        <v>48</v>
      </c>
      <c r="IF103" s="22"/>
      <c r="IG103" s="22"/>
      <c r="IH103" s="22"/>
      <c r="II103" s="22"/>
    </row>
    <row r="104" spans="1:243" s="21" customFormat="1" ht="317.25" customHeight="1">
      <c r="A104" s="35">
        <v>8.06</v>
      </c>
      <c r="B104" s="61" t="s">
        <v>168</v>
      </c>
      <c r="C104" s="36"/>
      <c r="D104" s="36">
        <v>20</v>
      </c>
      <c r="E104" s="68" t="s">
        <v>43</v>
      </c>
      <c r="F104" s="62">
        <v>226.17</v>
      </c>
      <c r="G104" s="49"/>
      <c r="H104" s="43"/>
      <c r="I104" s="44" t="s">
        <v>33</v>
      </c>
      <c r="J104" s="45">
        <f t="shared" si="4"/>
        <v>1</v>
      </c>
      <c r="K104" s="43" t="s">
        <v>34</v>
      </c>
      <c r="L104" s="43" t="s">
        <v>4</v>
      </c>
      <c r="M104" s="46"/>
      <c r="N104" s="55"/>
      <c r="O104" s="55"/>
      <c r="P104" s="56"/>
      <c r="Q104" s="55"/>
      <c r="R104" s="55"/>
      <c r="S104" s="56"/>
      <c r="T104" s="56"/>
      <c r="U104" s="56"/>
      <c r="V104" s="56"/>
      <c r="W104" s="56"/>
      <c r="X104" s="56"/>
      <c r="Y104" s="56"/>
      <c r="Z104" s="56"/>
      <c r="AA104" s="56"/>
      <c r="AB104" s="56"/>
      <c r="AC104" s="56"/>
      <c r="AD104" s="56"/>
      <c r="AE104" s="56"/>
      <c r="AF104" s="56"/>
      <c r="AG104" s="56"/>
      <c r="AH104" s="56"/>
      <c r="AI104" s="56"/>
      <c r="AJ104" s="56"/>
      <c r="AK104" s="56"/>
      <c r="AL104" s="56"/>
      <c r="AM104" s="56"/>
      <c r="AN104" s="56"/>
      <c r="AO104" s="56"/>
      <c r="AP104" s="56"/>
      <c r="AQ104" s="56"/>
      <c r="AR104" s="56"/>
      <c r="AS104" s="56"/>
      <c r="AT104" s="56"/>
      <c r="AU104" s="56"/>
      <c r="AV104" s="56"/>
      <c r="AW104" s="56"/>
      <c r="AX104" s="56"/>
      <c r="AY104" s="56"/>
      <c r="AZ104" s="56"/>
      <c r="BA104" s="58">
        <f t="shared" si="5"/>
        <v>4523.4</v>
      </c>
      <c r="BB104" s="57">
        <f t="shared" si="6"/>
        <v>4523.4</v>
      </c>
      <c r="BC104" s="59" t="str">
        <f t="shared" si="7"/>
        <v>INR  Four Thousand Five Hundred &amp; Twenty Three  and Paise Forty Only</v>
      </c>
      <c r="IA104" s="21">
        <v>8.06</v>
      </c>
      <c r="IB104" s="21" t="s">
        <v>168</v>
      </c>
      <c r="ID104" s="21">
        <v>20</v>
      </c>
      <c r="IE104" s="22" t="s">
        <v>43</v>
      </c>
      <c r="IF104" s="22"/>
      <c r="IG104" s="22"/>
      <c r="IH104" s="22"/>
      <c r="II104" s="22"/>
    </row>
    <row r="105" spans="1:243" s="21" customFormat="1" ht="48.75" customHeight="1">
      <c r="A105" s="35">
        <v>8.07</v>
      </c>
      <c r="B105" s="61" t="s">
        <v>87</v>
      </c>
      <c r="C105" s="36"/>
      <c r="D105" s="36">
        <v>72</v>
      </c>
      <c r="E105" s="68" t="s">
        <v>43</v>
      </c>
      <c r="F105" s="62">
        <v>2.19</v>
      </c>
      <c r="G105" s="49"/>
      <c r="H105" s="43"/>
      <c r="I105" s="44" t="s">
        <v>33</v>
      </c>
      <c r="J105" s="45">
        <f t="shared" si="4"/>
        <v>1</v>
      </c>
      <c r="K105" s="43" t="s">
        <v>34</v>
      </c>
      <c r="L105" s="43" t="s">
        <v>4</v>
      </c>
      <c r="M105" s="46"/>
      <c r="N105" s="55"/>
      <c r="O105" s="55"/>
      <c r="P105" s="56"/>
      <c r="Q105" s="55"/>
      <c r="R105" s="55"/>
      <c r="S105" s="56"/>
      <c r="T105" s="56"/>
      <c r="U105" s="56"/>
      <c r="V105" s="56"/>
      <c r="W105" s="56"/>
      <c r="X105" s="56"/>
      <c r="Y105" s="56"/>
      <c r="Z105" s="56"/>
      <c r="AA105" s="56"/>
      <c r="AB105" s="56"/>
      <c r="AC105" s="56"/>
      <c r="AD105" s="56"/>
      <c r="AE105" s="56"/>
      <c r="AF105" s="56"/>
      <c r="AG105" s="56"/>
      <c r="AH105" s="56"/>
      <c r="AI105" s="56"/>
      <c r="AJ105" s="56"/>
      <c r="AK105" s="56"/>
      <c r="AL105" s="56"/>
      <c r="AM105" s="56"/>
      <c r="AN105" s="56"/>
      <c r="AO105" s="56"/>
      <c r="AP105" s="56"/>
      <c r="AQ105" s="56"/>
      <c r="AR105" s="56"/>
      <c r="AS105" s="56"/>
      <c r="AT105" s="56"/>
      <c r="AU105" s="56"/>
      <c r="AV105" s="56"/>
      <c r="AW105" s="56"/>
      <c r="AX105" s="56"/>
      <c r="AY105" s="56"/>
      <c r="AZ105" s="56"/>
      <c r="BA105" s="58">
        <f t="shared" si="5"/>
        <v>157.68</v>
      </c>
      <c r="BB105" s="57">
        <f t="shared" si="6"/>
        <v>157.68</v>
      </c>
      <c r="BC105" s="59" t="str">
        <f t="shared" si="7"/>
        <v>INR  One Hundred &amp; Fifty Seven  and Paise Sixty Eight Only</v>
      </c>
      <c r="IA105" s="21">
        <v>8.07</v>
      </c>
      <c r="IB105" s="21" t="s">
        <v>87</v>
      </c>
      <c r="ID105" s="21">
        <v>72</v>
      </c>
      <c r="IE105" s="22" t="s">
        <v>43</v>
      </c>
      <c r="IF105" s="22"/>
      <c r="IG105" s="22"/>
      <c r="IH105" s="22"/>
      <c r="II105" s="22"/>
    </row>
    <row r="106" spans="1:243" s="21" customFormat="1" ht="126">
      <c r="A106" s="35">
        <v>8.08</v>
      </c>
      <c r="B106" s="61" t="s">
        <v>88</v>
      </c>
      <c r="C106" s="36"/>
      <c r="D106" s="36">
        <v>11</v>
      </c>
      <c r="E106" s="68" t="s">
        <v>48</v>
      </c>
      <c r="F106" s="62">
        <v>261.16</v>
      </c>
      <c r="G106" s="49"/>
      <c r="H106" s="43"/>
      <c r="I106" s="44" t="s">
        <v>33</v>
      </c>
      <c r="J106" s="45">
        <f t="shared" si="4"/>
        <v>1</v>
      </c>
      <c r="K106" s="43" t="s">
        <v>34</v>
      </c>
      <c r="L106" s="43" t="s">
        <v>4</v>
      </c>
      <c r="M106" s="46"/>
      <c r="N106" s="55"/>
      <c r="O106" s="55"/>
      <c r="P106" s="56"/>
      <c r="Q106" s="55"/>
      <c r="R106" s="55"/>
      <c r="S106" s="56"/>
      <c r="T106" s="56"/>
      <c r="U106" s="56"/>
      <c r="V106" s="56"/>
      <c r="W106" s="56"/>
      <c r="X106" s="56"/>
      <c r="Y106" s="56"/>
      <c r="Z106" s="56"/>
      <c r="AA106" s="56"/>
      <c r="AB106" s="56"/>
      <c r="AC106" s="56"/>
      <c r="AD106" s="56"/>
      <c r="AE106" s="56"/>
      <c r="AF106" s="56"/>
      <c r="AG106" s="56"/>
      <c r="AH106" s="56"/>
      <c r="AI106" s="56"/>
      <c r="AJ106" s="56"/>
      <c r="AK106" s="56"/>
      <c r="AL106" s="56"/>
      <c r="AM106" s="56"/>
      <c r="AN106" s="56"/>
      <c r="AO106" s="56"/>
      <c r="AP106" s="56"/>
      <c r="AQ106" s="56"/>
      <c r="AR106" s="56"/>
      <c r="AS106" s="56"/>
      <c r="AT106" s="56"/>
      <c r="AU106" s="56"/>
      <c r="AV106" s="56"/>
      <c r="AW106" s="56"/>
      <c r="AX106" s="56"/>
      <c r="AY106" s="56"/>
      <c r="AZ106" s="56"/>
      <c r="BA106" s="58">
        <f t="shared" si="5"/>
        <v>2872.76</v>
      </c>
      <c r="BB106" s="57">
        <f t="shared" si="6"/>
        <v>2872.76</v>
      </c>
      <c r="BC106" s="59" t="str">
        <f t="shared" si="7"/>
        <v>INR  Two Thousand Eight Hundred &amp; Seventy Two  and Paise Seventy Six Only</v>
      </c>
      <c r="IA106" s="21">
        <v>8.08</v>
      </c>
      <c r="IB106" s="21" t="s">
        <v>88</v>
      </c>
      <c r="ID106" s="21">
        <v>11</v>
      </c>
      <c r="IE106" s="22" t="s">
        <v>48</v>
      </c>
      <c r="IF106" s="22"/>
      <c r="IG106" s="22"/>
      <c r="IH106" s="22"/>
      <c r="II106" s="22"/>
    </row>
    <row r="107" spans="1:243" s="21" customFormat="1" ht="20.25" customHeight="1">
      <c r="A107" s="35">
        <v>9</v>
      </c>
      <c r="B107" s="61" t="s">
        <v>169</v>
      </c>
      <c r="C107" s="36"/>
      <c r="D107" s="74"/>
      <c r="E107" s="74"/>
      <c r="F107" s="74"/>
      <c r="G107" s="74"/>
      <c r="H107" s="74"/>
      <c r="I107" s="74"/>
      <c r="J107" s="74"/>
      <c r="K107" s="74"/>
      <c r="L107" s="74"/>
      <c r="M107" s="74"/>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75"/>
      <c r="BB107" s="75"/>
      <c r="BC107" s="75"/>
      <c r="IA107" s="21">
        <v>9</v>
      </c>
      <c r="IB107" s="21" t="s">
        <v>169</v>
      </c>
      <c r="IE107" s="22"/>
      <c r="IF107" s="22"/>
      <c r="IG107" s="22"/>
      <c r="IH107" s="22"/>
      <c r="II107" s="22"/>
    </row>
    <row r="108" spans="1:243" s="21" customFormat="1" ht="30" customHeight="1">
      <c r="A108" s="35">
        <v>9.01</v>
      </c>
      <c r="B108" s="61" t="s">
        <v>117</v>
      </c>
      <c r="C108" s="36"/>
      <c r="D108" s="36">
        <v>10</v>
      </c>
      <c r="E108" s="68" t="s">
        <v>46</v>
      </c>
      <c r="F108" s="62">
        <v>532.66</v>
      </c>
      <c r="G108" s="49"/>
      <c r="H108" s="43"/>
      <c r="I108" s="44" t="s">
        <v>33</v>
      </c>
      <c r="J108" s="45">
        <f t="shared" si="4"/>
        <v>1</v>
      </c>
      <c r="K108" s="43" t="s">
        <v>34</v>
      </c>
      <c r="L108" s="43" t="s">
        <v>4</v>
      </c>
      <c r="M108" s="46"/>
      <c r="N108" s="55"/>
      <c r="O108" s="55"/>
      <c r="P108" s="56"/>
      <c r="Q108" s="55"/>
      <c r="R108" s="55"/>
      <c r="S108" s="56"/>
      <c r="T108" s="56"/>
      <c r="U108" s="56"/>
      <c r="V108" s="56"/>
      <c r="W108" s="56"/>
      <c r="X108" s="56"/>
      <c r="Y108" s="56"/>
      <c r="Z108" s="56"/>
      <c r="AA108" s="56"/>
      <c r="AB108" s="56"/>
      <c r="AC108" s="56"/>
      <c r="AD108" s="56"/>
      <c r="AE108" s="56"/>
      <c r="AF108" s="56"/>
      <c r="AG108" s="56"/>
      <c r="AH108" s="56"/>
      <c r="AI108" s="56"/>
      <c r="AJ108" s="56"/>
      <c r="AK108" s="56"/>
      <c r="AL108" s="56"/>
      <c r="AM108" s="56"/>
      <c r="AN108" s="56"/>
      <c r="AO108" s="56"/>
      <c r="AP108" s="56"/>
      <c r="AQ108" s="56"/>
      <c r="AR108" s="56"/>
      <c r="AS108" s="56"/>
      <c r="AT108" s="56"/>
      <c r="AU108" s="56"/>
      <c r="AV108" s="56"/>
      <c r="AW108" s="56"/>
      <c r="AX108" s="56"/>
      <c r="AY108" s="56"/>
      <c r="AZ108" s="56"/>
      <c r="BA108" s="58">
        <f t="shared" si="5"/>
        <v>5326.6</v>
      </c>
      <c r="BB108" s="57">
        <f t="shared" si="6"/>
        <v>5326.6</v>
      </c>
      <c r="BC108" s="59" t="str">
        <f t="shared" si="7"/>
        <v>INR  Five Thousand Three Hundred &amp; Twenty Six  and Paise Sixty Only</v>
      </c>
      <c r="IA108" s="21">
        <v>9.01</v>
      </c>
      <c r="IB108" s="21" t="s">
        <v>117</v>
      </c>
      <c r="ID108" s="21">
        <v>10</v>
      </c>
      <c r="IE108" s="22" t="s">
        <v>46</v>
      </c>
      <c r="IF108" s="22"/>
      <c r="IG108" s="22"/>
      <c r="IH108" s="22"/>
      <c r="II108" s="22"/>
    </row>
    <row r="109" spans="1:243" s="21" customFormat="1" ht="65.25" customHeight="1">
      <c r="A109" s="35">
        <v>9.02</v>
      </c>
      <c r="B109" s="61" t="s">
        <v>170</v>
      </c>
      <c r="C109" s="36"/>
      <c r="D109" s="74"/>
      <c r="E109" s="74"/>
      <c r="F109" s="74"/>
      <c r="G109" s="74"/>
      <c r="H109" s="74"/>
      <c r="I109" s="74"/>
      <c r="J109" s="74"/>
      <c r="K109" s="74"/>
      <c r="L109" s="74"/>
      <c r="M109" s="74"/>
      <c r="N109" s="75"/>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5"/>
      <c r="AL109" s="75"/>
      <c r="AM109" s="75"/>
      <c r="AN109" s="75"/>
      <c r="AO109" s="75"/>
      <c r="AP109" s="75"/>
      <c r="AQ109" s="75"/>
      <c r="AR109" s="75"/>
      <c r="AS109" s="75"/>
      <c r="AT109" s="75"/>
      <c r="AU109" s="75"/>
      <c r="AV109" s="75"/>
      <c r="AW109" s="75"/>
      <c r="AX109" s="75"/>
      <c r="AY109" s="75"/>
      <c r="AZ109" s="75"/>
      <c r="BA109" s="75"/>
      <c r="BB109" s="75"/>
      <c r="BC109" s="75"/>
      <c r="IA109" s="21">
        <v>9.02</v>
      </c>
      <c r="IB109" s="21" t="s">
        <v>170</v>
      </c>
      <c r="IE109" s="22"/>
      <c r="IF109" s="22"/>
      <c r="IG109" s="22"/>
      <c r="IH109" s="22"/>
      <c r="II109" s="22"/>
    </row>
    <row r="110" spans="1:243" s="21" customFormat="1" ht="30" customHeight="1">
      <c r="A110" s="60">
        <v>9.03</v>
      </c>
      <c r="B110" s="61" t="s">
        <v>89</v>
      </c>
      <c r="C110" s="36"/>
      <c r="D110" s="36">
        <v>5</v>
      </c>
      <c r="E110" s="68" t="s">
        <v>46</v>
      </c>
      <c r="F110" s="62">
        <v>1523.41</v>
      </c>
      <c r="G110" s="49"/>
      <c r="H110" s="43"/>
      <c r="I110" s="44" t="s">
        <v>33</v>
      </c>
      <c r="J110" s="45">
        <f t="shared" si="4"/>
        <v>1</v>
      </c>
      <c r="K110" s="43" t="s">
        <v>34</v>
      </c>
      <c r="L110" s="43" t="s">
        <v>4</v>
      </c>
      <c r="M110" s="46"/>
      <c r="N110" s="55"/>
      <c r="O110" s="55"/>
      <c r="P110" s="56"/>
      <c r="Q110" s="55"/>
      <c r="R110" s="55"/>
      <c r="S110" s="56"/>
      <c r="T110" s="56"/>
      <c r="U110" s="56"/>
      <c r="V110" s="56"/>
      <c r="W110" s="56"/>
      <c r="X110" s="56"/>
      <c r="Y110" s="56"/>
      <c r="Z110" s="56"/>
      <c r="AA110" s="56"/>
      <c r="AB110" s="56"/>
      <c r="AC110" s="56"/>
      <c r="AD110" s="56"/>
      <c r="AE110" s="56"/>
      <c r="AF110" s="56"/>
      <c r="AG110" s="56"/>
      <c r="AH110" s="56"/>
      <c r="AI110" s="56"/>
      <c r="AJ110" s="56"/>
      <c r="AK110" s="56"/>
      <c r="AL110" s="56"/>
      <c r="AM110" s="56"/>
      <c r="AN110" s="56"/>
      <c r="AO110" s="56"/>
      <c r="AP110" s="56"/>
      <c r="AQ110" s="56"/>
      <c r="AR110" s="56"/>
      <c r="AS110" s="56"/>
      <c r="AT110" s="56"/>
      <c r="AU110" s="56"/>
      <c r="AV110" s="56"/>
      <c r="AW110" s="56"/>
      <c r="AX110" s="56"/>
      <c r="AY110" s="56"/>
      <c r="AZ110" s="56"/>
      <c r="BA110" s="58">
        <f t="shared" si="5"/>
        <v>7617.05</v>
      </c>
      <c r="BB110" s="57">
        <f t="shared" si="6"/>
        <v>7617.05</v>
      </c>
      <c r="BC110" s="59" t="str">
        <f t="shared" si="7"/>
        <v>INR  Seven Thousand Six Hundred &amp; Seventeen  and Paise Five Only</v>
      </c>
      <c r="IA110" s="21">
        <v>9.03</v>
      </c>
      <c r="IB110" s="21" t="s">
        <v>89</v>
      </c>
      <c r="ID110" s="21">
        <v>5</v>
      </c>
      <c r="IE110" s="22" t="s">
        <v>46</v>
      </c>
      <c r="IF110" s="22"/>
      <c r="IG110" s="22"/>
      <c r="IH110" s="22"/>
      <c r="II110" s="22"/>
    </row>
    <row r="111" spans="1:243" s="21" customFormat="1" ht="30" customHeight="1">
      <c r="A111" s="35">
        <v>9.04</v>
      </c>
      <c r="B111" s="61" t="s">
        <v>90</v>
      </c>
      <c r="C111" s="36"/>
      <c r="D111" s="36">
        <v>5</v>
      </c>
      <c r="E111" s="68" t="s">
        <v>46</v>
      </c>
      <c r="F111" s="62">
        <v>940.64</v>
      </c>
      <c r="G111" s="49"/>
      <c r="H111" s="43"/>
      <c r="I111" s="44" t="s">
        <v>33</v>
      </c>
      <c r="J111" s="45">
        <f t="shared" si="4"/>
        <v>1</v>
      </c>
      <c r="K111" s="43" t="s">
        <v>34</v>
      </c>
      <c r="L111" s="43" t="s">
        <v>4</v>
      </c>
      <c r="M111" s="46"/>
      <c r="N111" s="55"/>
      <c r="O111" s="55"/>
      <c r="P111" s="56"/>
      <c r="Q111" s="55"/>
      <c r="R111" s="55"/>
      <c r="S111" s="56"/>
      <c r="T111" s="56"/>
      <c r="U111" s="56"/>
      <c r="V111" s="56"/>
      <c r="W111" s="56"/>
      <c r="X111" s="56"/>
      <c r="Y111" s="56"/>
      <c r="Z111" s="56"/>
      <c r="AA111" s="56"/>
      <c r="AB111" s="56"/>
      <c r="AC111" s="56"/>
      <c r="AD111" s="56"/>
      <c r="AE111" s="56"/>
      <c r="AF111" s="56"/>
      <c r="AG111" s="56"/>
      <c r="AH111" s="56"/>
      <c r="AI111" s="56"/>
      <c r="AJ111" s="56"/>
      <c r="AK111" s="56"/>
      <c r="AL111" s="56"/>
      <c r="AM111" s="56"/>
      <c r="AN111" s="56"/>
      <c r="AO111" s="56"/>
      <c r="AP111" s="56"/>
      <c r="AQ111" s="56"/>
      <c r="AR111" s="56"/>
      <c r="AS111" s="56"/>
      <c r="AT111" s="56"/>
      <c r="AU111" s="56"/>
      <c r="AV111" s="56"/>
      <c r="AW111" s="56"/>
      <c r="AX111" s="56"/>
      <c r="AY111" s="56"/>
      <c r="AZ111" s="56"/>
      <c r="BA111" s="58">
        <f t="shared" si="5"/>
        <v>4703.2</v>
      </c>
      <c r="BB111" s="57">
        <f t="shared" si="6"/>
        <v>4703.2</v>
      </c>
      <c r="BC111" s="59" t="str">
        <f t="shared" si="7"/>
        <v>INR  Four Thousand Seven Hundred &amp; Three  and Paise Twenty Only</v>
      </c>
      <c r="IA111" s="21">
        <v>9.04</v>
      </c>
      <c r="IB111" s="21" t="s">
        <v>90</v>
      </c>
      <c r="ID111" s="21">
        <v>5</v>
      </c>
      <c r="IE111" s="22" t="s">
        <v>46</v>
      </c>
      <c r="IF111" s="22"/>
      <c r="IG111" s="22"/>
      <c r="IH111" s="22"/>
      <c r="II111" s="22"/>
    </row>
    <row r="112" spans="1:243" s="21" customFormat="1" ht="30" customHeight="1">
      <c r="A112" s="35">
        <v>9.05</v>
      </c>
      <c r="B112" s="61" t="s">
        <v>91</v>
      </c>
      <c r="C112" s="36"/>
      <c r="D112" s="36">
        <v>1</v>
      </c>
      <c r="E112" s="68" t="s">
        <v>46</v>
      </c>
      <c r="F112" s="62">
        <v>2222.45</v>
      </c>
      <c r="G112" s="49"/>
      <c r="H112" s="43"/>
      <c r="I112" s="44" t="s">
        <v>33</v>
      </c>
      <c r="J112" s="45">
        <f t="shared" si="4"/>
        <v>1</v>
      </c>
      <c r="K112" s="43" t="s">
        <v>34</v>
      </c>
      <c r="L112" s="43" t="s">
        <v>4</v>
      </c>
      <c r="M112" s="46"/>
      <c r="N112" s="55"/>
      <c r="O112" s="55"/>
      <c r="P112" s="56"/>
      <c r="Q112" s="55"/>
      <c r="R112" s="55"/>
      <c r="S112" s="56"/>
      <c r="T112" s="56"/>
      <c r="U112" s="56"/>
      <c r="V112" s="56"/>
      <c r="W112" s="56"/>
      <c r="X112" s="56"/>
      <c r="Y112" s="56"/>
      <c r="Z112" s="56"/>
      <c r="AA112" s="56"/>
      <c r="AB112" s="56"/>
      <c r="AC112" s="56"/>
      <c r="AD112" s="56"/>
      <c r="AE112" s="56"/>
      <c r="AF112" s="56"/>
      <c r="AG112" s="56"/>
      <c r="AH112" s="56"/>
      <c r="AI112" s="56"/>
      <c r="AJ112" s="56"/>
      <c r="AK112" s="56"/>
      <c r="AL112" s="56"/>
      <c r="AM112" s="56"/>
      <c r="AN112" s="56"/>
      <c r="AO112" s="56"/>
      <c r="AP112" s="56"/>
      <c r="AQ112" s="56"/>
      <c r="AR112" s="56"/>
      <c r="AS112" s="56"/>
      <c r="AT112" s="56"/>
      <c r="AU112" s="56"/>
      <c r="AV112" s="56"/>
      <c r="AW112" s="56"/>
      <c r="AX112" s="56"/>
      <c r="AY112" s="56"/>
      <c r="AZ112" s="56"/>
      <c r="BA112" s="58">
        <f t="shared" si="5"/>
        <v>2222.45</v>
      </c>
      <c r="BB112" s="57">
        <f t="shared" si="6"/>
        <v>2222.45</v>
      </c>
      <c r="BC112" s="59" t="str">
        <f t="shared" si="7"/>
        <v>INR  Two Thousand Two Hundred &amp; Twenty Two  and Paise Forty Five Only</v>
      </c>
      <c r="IA112" s="21">
        <v>9.05</v>
      </c>
      <c r="IB112" s="21" t="s">
        <v>91</v>
      </c>
      <c r="ID112" s="21">
        <v>1</v>
      </c>
      <c r="IE112" s="22" t="s">
        <v>46</v>
      </c>
      <c r="IF112" s="22"/>
      <c r="IG112" s="22"/>
      <c r="IH112" s="22"/>
      <c r="II112" s="22"/>
    </row>
    <row r="113" spans="1:243" s="21" customFormat="1" ht="30" customHeight="1">
      <c r="A113" s="35">
        <v>9.06</v>
      </c>
      <c r="B113" s="61" t="s">
        <v>171</v>
      </c>
      <c r="C113" s="36"/>
      <c r="D113" s="74"/>
      <c r="E113" s="74"/>
      <c r="F113" s="74"/>
      <c r="G113" s="74"/>
      <c r="H113" s="74"/>
      <c r="I113" s="74"/>
      <c r="J113" s="74"/>
      <c r="K113" s="74"/>
      <c r="L113" s="74"/>
      <c r="M113" s="74"/>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c r="AM113" s="75"/>
      <c r="AN113" s="75"/>
      <c r="AO113" s="75"/>
      <c r="AP113" s="75"/>
      <c r="AQ113" s="75"/>
      <c r="AR113" s="75"/>
      <c r="AS113" s="75"/>
      <c r="AT113" s="75"/>
      <c r="AU113" s="75"/>
      <c r="AV113" s="75"/>
      <c r="AW113" s="75"/>
      <c r="AX113" s="75"/>
      <c r="AY113" s="75"/>
      <c r="AZ113" s="75"/>
      <c r="BA113" s="75"/>
      <c r="BB113" s="75"/>
      <c r="BC113" s="75"/>
      <c r="IA113" s="21">
        <v>9.06</v>
      </c>
      <c r="IB113" s="21" t="s">
        <v>171</v>
      </c>
      <c r="IE113" s="22"/>
      <c r="IF113" s="22"/>
      <c r="IG113" s="22"/>
      <c r="IH113" s="22"/>
      <c r="II113" s="22"/>
    </row>
    <row r="114" spans="1:243" s="21" customFormat="1" ht="30" customHeight="1">
      <c r="A114" s="35">
        <v>9.07</v>
      </c>
      <c r="B114" s="61" t="s">
        <v>53</v>
      </c>
      <c r="C114" s="36"/>
      <c r="D114" s="36">
        <v>1</v>
      </c>
      <c r="E114" s="68" t="s">
        <v>46</v>
      </c>
      <c r="F114" s="62">
        <v>1288.82</v>
      </c>
      <c r="G114" s="49"/>
      <c r="H114" s="43"/>
      <c r="I114" s="44" t="s">
        <v>33</v>
      </c>
      <c r="J114" s="45">
        <f t="shared" si="4"/>
        <v>1</v>
      </c>
      <c r="K114" s="43" t="s">
        <v>34</v>
      </c>
      <c r="L114" s="43" t="s">
        <v>4</v>
      </c>
      <c r="M114" s="46"/>
      <c r="N114" s="55"/>
      <c r="O114" s="55"/>
      <c r="P114" s="56"/>
      <c r="Q114" s="55"/>
      <c r="R114" s="55"/>
      <c r="S114" s="56"/>
      <c r="T114" s="56"/>
      <c r="U114" s="56"/>
      <c r="V114" s="56"/>
      <c r="W114" s="56"/>
      <c r="X114" s="56"/>
      <c r="Y114" s="56"/>
      <c r="Z114" s="56"/>
      <c r="AA114" s="56"/>
      <c r="AB114" s="56"/>
      <c r="AC114" s="56"/>
      <c r="AD114" s="56"/>
      <c r="AE114" s="56"/>
      <c r="AF114" s="56"/>
      <c r="AG114" s="56"/>
      <c r="AH114" s="56"/>
      <c r="AI114" s="56"/>
      <c r="AJ114" s="56"/>
      <c r="AK114" s="56"/>
      <c r="AL114" s="56"/>
      <c r="AM114" s="56"/>
      <c r="AN114" s="56"/>
      <c r="AO114" s="56"/>
      <c r="AP114" s="56"/>
      <c r="AQ114" s="56"/>
      <c r="AR114" s="56"/>
      <c r="AS114" s="56"/>
      <c r="AT114" s="56"/>
      <c r="AU114" s="56"/>
      <c r="AV114" s="56"/>
      <c r="AW114" s="56"/>
      <c r="AX114" s="56"/>
      <c r="AY114" s="56"/>
      <c r="AZ114" s="56"/>
      <c r="BA114" s="58">
        <f t="shared" si="5"/>
        <v>1288.82</v>
      </c>
      <c r="BB114" s="57">
        <f t="shared" si="6"/>
        <v>1288.82</v>
      </c>
      <c r="BC114" s="59" t="str">
        <f t="shared" si="7"/>
        <v>INR  One Thousand Two Hundred &amp; Eighty Eight  and Paise Eighty Two Only</v>
      </c>
      <c r="IA114" s="21">
        <v>9.07</v>
      </c>
      <c r="IB114" s="21" t="s">
        <v>53</v>
      </c>
      <c r="ID114" s="21">
        <v>1</v>
      </c>
      <c r="IE114" s="22" t="s">
        <v>46</v>
      </c>
      <c r="IF114" s="22"/>
      <c r="IG114" s="22"/>
      <c r="IH114" s="22"/>
      <c r="II114" s="22"/>
    </row>
    <row r="115" spans="1:243" s="21" customFormat="1" ht="30" customHeight="1">
      <c r="A115" s="35">
        <v>9.08</v>
      </c>
      <c r="B115" s="61" t="s">
        <v>172</v>
      </c>
      <c r="C115" s="36"/>
      <c r="D115" s="74"/>
      <c r="E115" s="74"/>
      <c r="F115" s="74"/>
      <c r="G115" s="74"/>
      <c r="H115" s="74"/>
      <c r="I115" s="74"/>
      <c r="J115" s="74"/>
      <c r="K115" s="74"/>
      <c r="L115" s="74"/>
      <c r="M115" s="74"/>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5"/>
      <c r="AN115" s="75"/>
      <c r="AO115" s="75"/>
      <c r="AP115" s="75"/>
      <c r="AQ115" s="75"/>
      <c r="AR115" s="75"/>
      <c r="AS115" s="75"/>
      <c r="AT115" s="75"/>
      <c r="AU115" s="75"/>
      <c r="AV115" s="75"/>
      <c r="AW115" s="75"/>
      <c r="AX115" s="75"/>
      <c r="AY115" s="75"/>
      <c r="AZ115" s="75"/>
      <c r="BA115" s="75"/>
      <c r="BB115" s="75"/>
      <c r="BC115" s="75"/>
      <c r="IA115" s="21">
        <v>9.08</v>
      </c>
      <c r="IB115" s="21" t="s">
        <v>172</v>
      </c>
      <c r="IE115" s="22"/>
      <c r="IF115" s="22"/>
      <c r="IG115" s="22"/>
      <c r="IH115" s="22"/>
      <c r="II115" s="22"/>
    </row>
    <row r="116" spans="1:243" s="21" customFormat="1" ht="30" customHeight="1">
      <c r="A116" s="60">
        <v>9.09</v>
      </c>
      <c r="B116" s="61" t="s">
        <v>92</v>
      </c>
      <c r="C116" s="36"/>
      <c r="D116" s="36">
        <v>4</v>
      </c>
      <c r="E116" s="68" t="s">
        <v>48</v>
      </c>
      <c r="F116" s="62">
        <v>240.68</v>
      </c>
      <c r="G116" s="49"/>
      <c r="H116" s="43"/>
      <c r="I116" s="44" t="s">
        <v>33</v>
      </c>
      <c r="J116" s="45">
        <f t="shared" si="4"/>
        <v>1</v>
      </c>
      <c r="K116" s="43" t="s">
        <v>34</v>
      </c>
      <c r="L116" s="43" t="s">
        <v>4</v>
      </c>
      <c r="M116" s="46"/>
      <c r="N116" s="55"/>
      <c r="O116" s="55"/>
      <c r="P116" s="56"/>
      <c r="Q116" s="55"/>
      <c r="R116" s="55"/>
      <c r="S116" s="56"/>
      <c r="T116" s="56"/>
      <c r="U116" s="56"/>
      <c r="V116" s="56"/>
      <c r="W116" s="56"/>
      <c r="X116" s="56"/>
      <c r="Y116" s="56"/>
      <c r="Z116" s="56"/>
      <c r="AA116" s="56"/>
      <c r="AB116" s="56"/>
      <c r="AC116" s="56"/>
      <c r="AD116" s="56"/>
      <c r="AE116" s="56"/>
      <c r="AF116" s="56"/>
      <c r="AG116" s="56"/>
      <c r="AH116" s="56"/>
      <c r="AI116" s="56"/>
      <c r="AJ116" s="56"/>
      <c r="AK116" s="56"/>
      <c r="AL116" s="56"/>
      <c r="AM116" s="56"/>
      <c r="AN116" s="56"/>
      <c r="AO116" s="56"/>
      <c r="AP116" s="56"/>
      <c r="AQ116" s="56"/>
      <c r="AR116" s="56"/>
      <c r="AS116" s="56"/>
      <c r="AT116" s="56"/>
      <c r="AU116" s="56"/>
      <c r="AV116" s="56"/>
      <c r="AW116" s="56"/>
      <c r="AX116" s="56"/>
      <c r="AY116" s="56"/>
      <c r="AZ116" s="56"/>
      <c r="BA116" s="58">
        <f t="shared" si="5"/>
        <v>962.72</v>
      </c>
      <c r="BB116" s="57">
        <f t="shared" si="6"/>
        <v>962.72</v>
      </c>
      <c r="BC116" s="59" t="str">
        <f t="shared" si="7"/>
        <v>INR  Nine Hundred &amp; Sixty Two  and Paise Seventy Two Only</v>
      </c>
      <c r="IA116" s="21">
        <v>9.09</v>
      </c>
      <c r="IB116" s="21" t="s">
        <v>92</v>
      </c>
      <c r="ID116" s="21">
        <v>4</v>
      </c>
      <c r="IE116" s="22" t="s">
        <v>48</v>
      </c>
      <c r="IF116" s="22"/>
      <c r="IG116" s="22"/>
      <c r="IH116" s="22"/>
      <c r="II116" s="22"/>
    </row>
    <row r="117" spans="1:243" s="21" customFormat="1" ht="30" customHeight="1">
      <c r="A117" s="60">
        <v>9.1</v>
      </c>
      <c r="B117" s="61" t="s">
        <v>173</v>
      </c>
      <c r="C117" s="36"/>
      <c r="D117" s="74"/>
      <c r="E117" s="74"/>
      <c r="F117" s="74"/>
      <c r="G117" s="74"/>
      <c r="H117" s="74"/>
      <c r="I117" s="74"/>
      <c r="J117" s="74"/>
      <c r="K117" s="74"/>
      <c r="L117" s="74"/>
      <c r="M117" s="74"/>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75"/>
      <c r="AN117" s="75"/>
      <c r="AO117" s="75"/>
      <c r="AP117" s="75"/>
      <c r="AQ117" s="75"/>
      <c r="AR117" s="75"/>
      <c r="AS117" s="75"/>
      <c r="AT117" s="75"/>
      <c r="AU117" s="75"/>
      <c r="AV117" s="75"/>
      <c r="AW117" s="75"/>
      <c r="AX117" s="75"/>
      <c r="AY117" s="75"/>
      <c r="AZ117" s="75"/>
      <c r="BA117" s="75"/>
      <c r="BB117" s="75"/>
      <c r="BC117" s="75"/>
      <c r="IA117" s="21">
        <v>9.1</v>
      </c>
      <c r="IB117" s="21" t="s">
        <v>173</v>
      </c>
      <c r="IE117" s="22"/>
      <c r="IF117" s="22"/>
      <c r="IG117" s="22"/>
      <c r="IH117" s="22"/>
      <c r="II117" s="22"/>
    </row>
    <row r="118" spans="1:243" s="21" customFormat="1" ht="30" customHeight="1">
      <c r="A118" s="35">
        <v>9.11</v>
      </c>
      <c r="B118" s="61" t="s">
        <v>92</v>
      </c>
      <c r="C118" s="36"/>
      <c r="D118" s="36">
        <v>2</v>
      </c>
      <c r="E118" s="68" t="s">
        <v>48</v>
      </c>
      <c r="F118" s="62">
        <v>93.42</v>
      </c>
      <c r="G118" s="49"/>
      <c r="H118" s="43"/>
      <c r="I118" s="44" t="s">
        <v>33</v>
      </c>
      <c r="J118" s="45">
        <f t="shared" si="4"/>
        <v>1</v>
      </c>
      <c r="K118" s="43" t="s">
        <v>34</v>
      </c>
      <c r="L118" s="43" t="s">
        <v>4</v>
      </c>
      <c r="M118" s="46"/>
      <c r="N118" s="55"/>
      <c r="O118" s="55"/>
      <c r="P118" s="56"/>
      <c r="Q118" s="55"/>
      <c r="R118" s="55"/>
      <c r="S118" s="56"/>
      <c r="T118" s="56"/>
      <c r="U118" s="56"/>
      <c r="V118" s="56"/>
      <c r="W118" s="56"/>
      <c r="X118" s="56"/>
      <c r="Y118" s="56"/>
      <c r="Z118" s="56"/>
      <c r="AA118" s="56"/>
      <c r="AB118" s="56"/>
      <c r="AC118" s="56"/>
      <c r="AD118" s="56"/>
      <c r="AE118" s="56"/>
      <c r="AF118" s="56"/>
      <c r="AG118" s="56"/>
      <c r="AH118" s="56"/>
      <c r="AI118" s="56"/>
      <c r="AJ118" s="56"/>
      <c r="AK118" s="56"/>
      <c r="AL118" s="56"/>
      <c r="AM118" s="56"/>
      <c r="AN118" s="56"/>
      <c r="AO118" s="56"/>
      <c r="AP118" s="56"/>
      <c r="AQ118" s="56"/>
      <c r="AR118" s="56"/>
      <c r="AS118" s="56"/>
      <c r="AT118" s="56"/>
      <c r="AU118" s="56"/>
      <c r="AV118" s="56"/>
      <c r="AW118" s="56"/>
      <c r="AX118" s="56"/>
      <c r="AY118" s="56"/>
      <c r="AZ118" s="56"/>
      <c r="BA118" s="58">
        <f t="shared" si="5"/>
        <v>186.84</v>
      </c>
      <c r="BB118" s="57">
        <f t="shared" si="6"/>
        <v>186.84</v>
      </c>
      <c r="BC118" s="59" t="str">
        <f t="shared" si="7"/>
        <v>INR  One Hundred &amp; Eighty Six  and Paise Eighty Four Only</v>
      </c>
      <c r="IA118" s="21">
        <v>9.11</v>
      </c>
      <c r="IB118" s="21" t="s">
        <v>92</v>
      </c>
      <c r="ID118" s="21">
        <v>2</v>
      </c>
      <c r="IE118" s="22" t="s">
        <v>48</v>
      </c>
      <c r="IF118" s="22"/>
      <c r="IG118" s="22"/>
      <c r="IH118" s="22"/>
      <c r="II118" s="22"/>
    </row>
    <row r="119" spans="1:243" s="21" customFormat="1" ht="30" customHeight="1">
      <c r="A119" s="35">
        <v>9.12</v>
      </c>
      <c r="B119" s="61" t="s">
        <v>93</v>
      </c>
      <c r="C119" s="36"/>
      <c r="D119" s="36">
        <v>25</v>
      </c>
      <c r="E119" s="68" t="s">
        <v>43</v>
      </c>
      <c r="F119" s="63">
        <v>34.2</v>
      </c>
      <c r="G119" s="49"/>
      <c r="H119" s="43"/>
      <c r="I119" s="44" t="s">
        <v>33</v>
      </c>
      <c r="J119" s="45">
        <f t="shared" si="4"/>
        <v>1</v>
      </c>
      <c r="K119" s="43" t="s">
        <v>34</v>
      </c>
      <c r="L119" s="43" t="s">
        <v>4</v>
      </c>
      <c r="M119" s="46"/>
      <c r="N119" s="55"/>
      <c r="O119" s="55"/>
      <c r="P119" s="56"/>
      <c r="Q119" s="55"/>
      <c r="R119" s="55"/>
      <c r="S119" s="56"/>
      <c r="T119" s="56"/>
      <c r="U119" s="56"/>
      <c r="V119" s="56"/>
      <c r="W119" s="56"/>
      <c r="X119" s="56"/>
      <c r="Y119" s="56"/>
      <c r="Z119" s="56"/>
      <c r="AA119" s="56"/>
      <c r="AB119" s="56"/>
      <c r="AC119" s="56"/>
      <c r="AD119" s="56"/>
      <c r="AE119" s="56"/>
      <c r="AF119" s="56"/>
      <c r="AG119" s="56"/>
      <c r="AH119" s="56"/>
      <c r="AI119" s="56"/>
      <c r="AJ119" s="56"/>
      <c r="AK119" s="56"/>
      <c r="AL119" s="56"/>
      <c r="AM119" s="56"/>
      <c r="AN119" s="56"/>
      <c r="AO119" s="56"/>
      <c r="AP119" s="56"/>
      <c r="AQ119" s="56"/>
      <c r="AR119" s="56"/>
      <c r="AS119" s="56"/>
      <c r="AT119" s="56"/>
      <c r="AU119" s="56"/>
      <c r="AV119" s="56"/>
      <c r="AW119" s="56"/>
      <c r="AX119" s="56"/>
      <c r="AY119" s="56"/>
      <c r="AZ119" s="56"/>
      <c r="BA119" s="58">
        <f t="shared" si="5"/>
        <v>855</v>
      </c>
      <c r="BB119" s="57">
        <f t="shared" si="6"/>
        <v>855</v>
      </c>
      <c r="BC119" s="59" t="str">
        <f t="shared" si="7"/>
        <v>INR  Eight Hundred &amp; Fifty Five  Only</v>
      </c>
      <c r="IA119" s="21">
        <v>9.12</v>
      </c>
      <c r="IB119" s="21" t="s">
        <v>93</v>
      </c>
      <c r="ID119" s="21">
        <v>25</v>
      </c>
      <c r="IE119" s="22" t="s">
        <v>43</v>
      </c>
      <c r="IF119" s="22"/>
      <c r="IG119" s="22"/>
      <c r="IH119" s="22"/>
      <c r="II119" s="22"/>
    </row>
    <row r="120" spans="1:243" s="21" customFormat="1" ht="30" customHeight="1">
      <c r="A120" s="35">
        <v>9.13</v>
      </c>
      <c r="B120" s="61" t="s">
        <v>54</v>
      </c>
      <c r="C120" s="36"/>
      <c r="D120" s="36">
        <v>15</v>
      </c>
      <c r="E120" s="68" t="s">
        <v>46</v>
      </c>
      <c r="F120" s="62">
        <v>121.74</v>
      </c>
      <c r="G120" s="49"/>
      <c r="H120" s="43"/>
      <c r="I120" s="44" t="s">
        <v>33</v>
      </c>
      <c r="J120" s="45">
        <f t="shared" si="4"/>
        <v>1</v>
      </c>
      <c r="K120" s="43" t="s">
        <v>34</v>
      </c>
      <c r="L120" s="43" t="s">
        <v>4</v>
      </c>
      <c r="M120" s="46"/>
      <c r="N120" s="55"/>
      <c r="O120" s="55"/>
      <c r="P120" s="56"/>
      <c r="Q120" s="55"/>
      <c r="R120" s="55"/>
      <c r="S120" s="56"/>
      <c r="T120" s="56"/>
      <c r="U120" s="56"/>
      <c r="V120" s="56"/>
      <c r="W120" s="56"/>
      <c r="X120" s="56"/>
      <c r="Y120" s="56"/>
      <c r="Z120" s="56"/>
      <c r="AA120" s="56"/>
      <c r="AB120" s="56"/>
      <c r="AC120" s="56"/>
      <c r="AD120" s="56"/>
      <c r="AE120" s="56"/>
      <c r="AF120" s="56"/>
      <c r="AG120" s="56"/>
      <c r="AH120" s="56"/>
      <c r="AI120" s="56"/>
      <c r="AJ120" s="56"/>
      <c r="AK120" s="56"/>
      <c r="AL120" s="56"/>
      <c r="AM120" s="56"/>
      <c r="AN120" s="56"/>
      <c r="AO120" s="56"/>
      <c r="AP120" s="56"/>
      <c r="AQ120" s="56"/>
      <c r="AR120" s="56"/>
      <c r="AS120" s="56"/>
      <c r="AT120" s="56"/>
      <c r="AU120" s="56"/>
      <c r="AV120" s="56"/>
      <c r="AW120" s="56"/>
      <c r="AX120" s="56"/>
      <c r="AY120" s="56"/>
      <c r="AZ120" s="56"/>
      <c r="BA120" s="58">
        <f t="shared" si="5"/>
        <v>1826.1</v>
      </c>
      <c r="BB120" s="57">
        <f t="shared" si="6"/>
        <v>1826.1</v>
      </c>
      <c r="BC120" s="59" t="str">
        <f t="shared" si="7"/>
        <v>INR  One Thousand Eight Hundred &amp; Twenty Six  and Paise Ten Only</v>
      </c>
      <c r="IA120" s="21">
        <v>9.13</v>
      </c>
      <c r="IB120" s="21" t="s">
        <v>54</v>
      </c>
      <c r="ID120" s="21">
        <v>15</v>
      </c>
      <c r="IE120" s="22" t="s">
        <v>46</v>
      </c>
      <c r="IF120" s="22"/>
      <c r="IG120" s="22"/>
      <c r="IH120" s="22"/>
      <c r="II120" s="22"/>
    </row>
    <row r="121" spans="1:243" s="21" customFormat="1" ht="18.75" customHeight="1">
      <c r="A121" s="35">
        <v>10</v>
      </c>
      <c r="B121" s="61" t="s">
        <v>174</v>
      </c>
      <c r="C121" s="36"/>
      <c r="D121" s="74"/>
      <c r="E121" s="74"/>
      <c r="F121" s="74"/>
      <c r="G121" s="74"/>
      <c r="H121" s="74"/>
      <c r="I121" s="74"/>
      <c r="J121" s="74"/>
      <c r="K121" s="74"/>
      <c r="L121" s="74"/>
      <c r="M121" s="74"/>
      <c r="N121" s="75"/>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5"/>
      <c r="AL121" s="75"/>
      <c r="AM121" s="75"/>
      <c r="AN121" s="75"/>
      <c r="AO121" s="75"/>
      <c r="AP121" s="75"/>
      <c r="AQ121" s="75"/>
      <c r="AR121" s="75"/>
      <c r="AS121" s="75"/>
      <c r="AT121" s="75"/>
      <c r="AU121" s="75"/>
      <c r="AV121" s="75"/>
      <c r="AW121" s="75"/>
      <c r="AX121" s="75"/>
      <c r="AY121" s="75"/>
      <c r="AZ121" s="75"/>
      <c r="BA121" s="75"/>
      <c r="BB121" s="75"/>
      <c r="BC121" s="75"/>
      <c r="IA121" s="21">
        <v>10</v>
      </c>
      <c r="IB121" s="21" t="s">
        <v>174</v>
      </c>
      <c r="IE121" s="22"/>
      <c r="IF121" s="22"/>
      <c r="IG121" s="22"/>
      <c r="IH121" s="22"/>
      <c r="II121" s="22"/>
    </row>
    <row r="122" spans="1:243" s="21" customFormat="1" ht="128.25" customHeight="1">
      <c r="A122" s="35">
        <v>10.01</v>
      </c>
      <c r="B122" s="61" t="s">
        <v>175</v>
      </c>
      <c r="C122" s="36"/>
      <c r="D122" s="74"/>
      <c r="E122" s="74"/>
      <c r="F122" s="74"/>
      <c r="G122" s="74"/>
      <c r="H122" s="74"/>
      <c r="I122" s="74"/>
      <c r="J122" s="74"/>
      <c r="K122" s="74"/>
      <c r="L122" s="74"/>
      <c r="M122" s="74"/>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c r="AN122" s="75"/>
      <c r="AO122" s="75"/>
      <c r="AP122" s="75"/>
      <c r="AQ122" s="75"/>
      <c r="AR122" s="75"/>
      <c r="AS122" s="75"/>
      <c r="AT122" s="75"/>
      <c r="AU122" s="75"/>
      <c r="AV122" s="75"/>
      <c r="AW122" s="75"/>
      <c r="AX122" s="75"/>
      <c r="AY122" s="75"/>
      <c r="AZ122" s="75"/>
      <c r="BA122" s="75"/>
      <c r="BB122" s="75"/>
      <c r="BC122" s="75"/>
      <c r="IA122" s="21">
        <v>10.01</v>
      </c>
      <c r="IB122" s="21" t="s">
        <v>175</v>
      </c>
      <c r="IE122" s="22"/>
      <c r="IF122" s="22"/>
      <c r="IG122" s="22"/>
      <c r="IH122" s="22"/>
      <c r="II122" s="22"/>
    </row>
    <row r="123" spans="1:243" s="21" customFormat="1" ht="49.5" customHeight="1">
      <c r="A123" s="35">
        <v>10.02</v>
      </c>
      <c r="B123" s="61" t="s">
        <v>94</v>
      </c>
      <c r="C123" s="36"/>
      <c r="D123" s="36">
        <v>1</v>
      </c>
      <c r="E123" s="68" t="s">
        <v>48</v>
      </c>
      <c r="F123" s="62">
        <v>4753.62</v>
      </c>
      <c r="G123" s="49"/>
      <c r="H123" s="43"/>
      <c r="I123" s="44" t="s">
        <v>33</v>
      </c>
      <c r="J123" s="45">
        <f t="shared" si="4"/>
        <v>1</v>
      </c>
      <c r="K123" s="43" t="s">
        <v>34</v>
      </c>
      <c r="L123" s="43" t="s">
        <v>4</v>
      </c>
      <c r="M123" s="46"/>
      <c r="N123" s="55"/>
      <c r="O123" s="55"/>
      <c r="P123" s="56"/>
      <c r="Q123" s="55"/>
      <c r="R123" s="55"/>
      <c r="S123" s="56"/>
      <c r="T123" s="56"/>
      <c r="U123" s="56"/>
      <c r="V123" s="56"/>
      <c r="W123" s="56"/>
      <c r="X123" s="56"/>
      <c r="Y123" s="56"/>
      <c r="Z123" s="56"/>
      <c r="AA123" s="56"/>
      <c r="AB123" s="56"/>
      <c r="AC123" s="56"/>
      <c r="AD123" s="56"/>
      <c r="AE123" s="56"/>
      <c r="AF123" s="56"/>
      <c r="AG123" s="56"/>
      <c r="AH123" s="56"/>
      <c r="AI123" s="56"/>
      <c r="AJ123" s="56"/>
      <c r="AK123" s="56"/>
      <c r="AL123" s="56"/>
      <c r="AM123" s="56"/>
      <c r="AN123" s="56"/>
      <c r="AO123" s="56"/>
      <c r="AP123" s="56"/>
      <c r="AQ123" s="56"/>
      <c r="AR123" s="56"/>
      <c r="AS123" s="56"/>
      <c r="AT123" s="56"/>
      <c r="AU123" s="56"/>
      <c r="AV123" s="56"/>
      <c r="AW123" s="56"/>
      <c r="AX123" s="56"/>
      <c r="AY123" s="56"/>
      <c r="AZ123" s="56"/>
      <c r="BA123" s="58">
        <f t="shared" si="5"/>
        <v>4753.62</v>
      </c>
      <c r="BB123" s="57">
        <f t="shared" si="6"/>
        <v>4753.62</v>
      </c>
      <c r="BC123" s="59" t="str">
        <f t="shared" si="7"/>
        <v>INR  Four Thousand Seven Hundred &amp; Fifty Three  and Paise Sixty Two Only</v>
      </c>
      <c r="IA123" s="21">
        <v>10.02</v>
      </c>
      <c r="IB123" s="21" t="s">
        <v>94</v>
      </c>
      <c r="ID123" s="21">
        <v>1</v>
      </c>
      <c r="IE123" s="22" t="s">
        <v>48</v>
      </c>
      <c r="IF123" s="22"/>
      <c r="IG123" s="22"/>
      <c r="IH123" s="22"/>
      <c r="II123" s="22"/>
    </row>
    <row r="124" spans="1:243" s="21" customFormat="1" ht="81.75" customHeight="1">
      <c r="A124" s="35">
        <v>10.03</v>
      </c>
      <c r="B124" s="61" t="s">
        <v>176</v>
      </c>
      <c r="C124" s="36"/>
      <c r="D124" s="74"/>
      <c r="E124" s="74"/>
      <c r="F124" s="74"/>
      <c r="G124" s="74"/>
      <c r="H124" s="74"/>
      <c r="I124" s="74"/>
      <c r="J124" s="74"/>
      <c r="K124" s="74"/>
      <c r="L124" s="74"/>
      <c r="M124" s="74"/>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c r="AR124" s="75"/>
      <c r="AS124" s="75"/>
      <c r="AT124" s="75"/>
      <c r="AU124" s="75"/>
      <c r="AV124" s="75"/>
      <c r="AW124" s="75"/>
      <c r="AX124" s="75"/>
      <c r="AY124" s="75"/>
      <c r="AZ124" s="75"/>
      <c r="BA124" s="75"/>
      <c r="BB124" s="75"/>
      <c r="BC124" s="75"/>
      <c r="IA124" s="21">
        <v>10.03</v>
      </c>
      <c r="IB124" s="21" t="s">
        <v>176</v>
      </c>
      <c r="IE124" s="22"/>
      <c r="IF124" s="22"/>
      <c r="IG124" s="22"/>
      <c r="IH124" s="22"/>
      <c r="II124" s="22"/>
    </row>
    <row r="125" spans="1:243" s="21" customFormat="1" ht="48.75" customHeight="1">
      <c r="A125" s="35">
        <v>10.04</v>
      </c>
      <c r="B125" s="61" t="s">
        <v>95</v>
      </c>
      <c r="C125" s="36"/>
      <c r="D125" s="36">
        <v>1</v>
      </c>
      <c r="E125" s="68" t="s">
        <v>48</v>
      </c>
      <c r="F125" s="62">
        <v>2201.18</v>
      </c>
      <c r="G125" s="49"/>
      <c r="H125" s="43"/>
      <c r="I125" s="44" t="s">
        <v>33</v>
      </c>
      <c r="J125" s="45">
        <f t="shared" si="4"/>
        <v>1</v>
      </c>
      <c r="K125" s="43" t="s">
        <v>34</v>
      </c>
      <c r="L125" s="43" t="s">
        <v>4</v>
      </c>
      <c r="M125" s="46"/>
      <c r="N125" s="55"/>
      <c r="O125" s="55"/>
      <c r="P125" s="56"/>
      <c r="Q125" s="55"/>
      <c r="R125" s="55"/>
      <c r="S125" s="56"/>
      <c r="T125" s="56"/>
      <c r="U125" s="56"/>
      <c r="V125" s="56"/>
      <c r="W125" s="56"/>
      <c r="X125" s="56"/>
      <c r="Y125" s="56"/>
      <c r="Z125" s="56"/>
      <c r="AA125" s="56"/>
      <c r="AB125" s="56"/>
      <c r="AC125" s="56"/>
      <c r="AD125" s="56"/>
      <c r="AE125" s="56"/>
      <c r="AF125" s="56"/>
      <c r="AG125" s="56"/>
      <c r="AH125" s="56"/>
      <c r="AI125" s="56"/>
      <c r="AJ125" s="56"/>
      <c r="AK125" s="56"/>
      <c r="AL125" s="56"/>
      <c r="AM125" s="56"/>
      <c r="AN125" s="56"/>
      <c r="AO125" s="56"/>
      <c r="AP125" s="56"/>
      <c r="AQ125" s="56"/>
      <c r="AR125" s="56"/>
      <c r="AS125" s="56"/>
      <c r="AT125" s="56"/>
      <c r="AU125" s="56"/>
      <c r="AV125" s="56"/>
      <c r="AW125" s="56"/>
      <c r="AX125" s="56"/>
      <c r="AY125" s="56"/>
      <c r="AZ125" s="56"/>
      <c r="BA125" s="58">
        <f t="shared" si="5"/>
        <v>2201.18</v>
      </c>
      <c r="BB125" s="57">
        <f t="shared" si="6"/>
        <v>2201.18</v>
      </c>
      <c r="BC125" s="59" t="str">
        <f t="shared" si="7"/>
        <v>INR  Two Thousand Two Hundred &amp; One  and Paise Eighteen Only</v>
      </c>
      <c r="IA125" s="21">
        <v>10.04</v>
      </c>
      <c r="IB125" s="21" t="s">
        <v>95</v>
      </c>
      <c r="ID125" s="21">
        <v>1</v>
      </c>
      <c r="IE125" s="22" t="s">
        <v>48</v>
      </c>
      <c r="IF125" s="22"/>
      <c r="IG125" s="22"/>
      <c r="IH125" s="22"/>
      <c r="II125" s="22"/>
    </row>
    <row r="126" spans="1:243" s="21" customFormat="1" ht="49.5" customHeight="1">
      <c r="A126" s="35">
        <v>10.05</v>
      </c>
      <c r="B126" s="61" t="s">
        <v>177</v>
      </c>
      <c r="C126" s="36"/>
      <c r="D126" s="74"/>
      <c r="E126" s="74"/>
      <c r="F126" s="74"/>
      <c r="G126" s="74"/>
      <c r="H126" s="74"/>
      <c r="I126" s="74"/>
      <c r="J126" s="74"/>
      <c r="K126" s="74"/>
      <c r="L126" s="74"/>
      <c r="M126" s="74"/>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c r="AN126" s="75"/>
      <c r="AO126" s="75"/>
      <c r="AP126" s="75"/>
      <c r="AQ126" s="75"/>
      <c r="AR126" s="75"/>
      <c r="AS126" s="75"/>
      <c r="AT126" s="75"/>
      <c r="AU126" s="75"/>
      <c r="AV126" s="75"/>
      <c r="AW126" s="75"/>
      <c r="AX126" s="75"/>
      <c r="AY126" s="75"/>
      <c r="AZ126" s="75"/>
      <c r="BA126" s="75"/>
      <c r="BB126" s="75"/>
      <c r="BC126" s="75"/>
      <c r="IA126" s="21">
        <v>10.05</v>
      </c>
      <c r="IB126" s="21" t="s">
        <v>177</v>
      </c>
      <c r="IE126" s="22"/>
      <c r="IF126" s="22"/>
      <c r="IG126" s="22"/>
      <c r="IH126" s="22"/>
      <c r="II126" s="22"/>
    </row>
    <row r="127" spans="1:243" s="21" customFormat="1" ht="30" customHeight="1">
      <c r="A127" s="35">
        <v>10.06</v>
      </c>
      <c r="B127" s="61" t="s">
        <v>178</v>
      </c>
      <c r="C127" s="36"/>
      <c r="D127" s="74"/>
      <c r="E127" s="74"/>
      <c r="F127" s="74"/>
      <c r="G127" s="74"/>
      <c r="H127" s="74"/>
      <c r="I127" s="74"/>
      <c r="J127" s="74"/>
      <c r="K127" s="74"/>
      <c r="L127" s="74"/>
      <c r="M127" s="74"/>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c r="AP127" s="75"/>
      <c r="AQ127" s="75"/>
      <c r="AR127" s="75"/>
      <c r="AS127" s="75"/>
      <c r="AT127" s="75"/>
      <c r="AU127" s="75"/>
      <c r="AV127" s="75"/>
      <c r="AW127" s="75"/>
      <c r="AX127" s="75"/>
      <c r="AY127" s="75"/>
      <c r="AZ127" s="75"/>
      <c r="BA127" s="75"/>
      <c r="BB127" s="75"/>
      <c r="BC127" s="75"/>
      <c r="IA127" s="21">
        <v>10.06</v>
      </c>
      <c r="IB127" s="21" t="s">
        <v>178</v>
      </c>
      <c r="IE127" s="22"/>
      <c r="IF127" s="22"/>
      <c r="IG127" s="22"/>
      <c r="IH127" s="22"/>
      <c r="II127" s="22"/>
    </row>
    <row r="128" spans="1:243" s="21" customFormat="1" ht="30" customHeight="1">
      <c r="A128" s="35">
        <v>10.07</v>
      </c>
      <c r="B128" s="61" t="s">
        <v>179</v>
      </c>
      <c r="C128" s="36"/>
      <c r="D128" s="36">
        <v>2</v>
      </c>
      <c r="E128" s="68" t="s">
        <v>48</v>
      </c>
      <c r="F128" s="62">
        <v>88.65</v>
      </c>
      <c r="G128" s="49"/>
      <c r="H128" s="43"/>
      <c r="I128" s="44" t="s">
        <v>33</v>
      </c>
      <c r="J128" s="45">
        <f t="shared" si="4"/>
        <v>1</v>
      </c>
      <c r="K128" s="43" t="s">
        <v>34</v>
      </c>
      <c r="L128" s="43" t="s">
        <v>4</v>
      </c>
      <c r="M128" s="46"/>
      <c r="N128" s="55"/>
      <c r="O128" s="55"/>
      <c r="P128" s="56"/>
      <c r="Q128" s="55"/>
      <c r="R128" s="55"/>
      <c r="S128" s="56"/>
      <c r="T128" s="56"/>
      <c r="U128" s="56"/>
      <c r="V128" s="56"/>
      <c r="W128" s="56"/>
      <c r="X128" s="56"/>
      <c r="Y128" s="56"/>
      <c r="Z128" s="56"/>
      <c r="AA128" s="56"/>
      <c r="AB128" s="56"/>
      <c r="AC128" s="56"/>
      <c r="AD128" s="56"/>
      <c r="AE128" s="56"/>
      <c r="AF128" s="56"/>
      <c r="AG128" s="56"/>
      <c r="AH128" s="56"/>
      <c r="AI128" s="56"/>
      <c r="AJ128" s="56"/>
      <c r="AK128" s="56"/>
      <c r="AL128" s="56"/>
      <c r="AM128" s="56"/>
      <c r="AN128" s="56"/>
      <c r="AO128" s="56"/>
      <c r="AP128" s="56"/>
      <c r="AQ128" s="56"/>
      <c r="AR128" s="56"/>
      <c r="AS128" s="56"/>
      <c r="AT128" s="56"/>
      <c r="AU128" s="56"/>
      <c r="AV128" s="56"/>
      <c r="AW128" s="56"/>
      <c r="AX128" s="56"/>
      <c r="AY128" s="56"/>
      <c r="AZ128" s="56"/>
      <c r="BA128" s="58">
        <f t="shared" si="5"/>
        <v>177.3</v>
      </c>
      <c r="BB128" s="57">
        <f t="shared" si="6"/>
        <v>177.3</v>
      </c>
      <c r="BC128" s="59" t="str">
        <f t="shared" si="7"/>
        <v>INR  One Hundred &amp; Seventy Seven  and Paise Thirty Only</v>
      </c>
      <c r="IA128" s="21">
        <v>10.07</v>
      </c>
      <c r="IB128" s="21" t="s">
        <v>179</v>
      </c>
      <c r="ID128" s="21">
        <v>2</v>
      </c>
      <c r="IE128" s="22" t="s">
        <v>48</v>
      </c>
      <c r="IF128" s="22"/>
      <c r="IG128" s="22"/>
      <c r="IH128" s="22"/>
      <c r="II128" s="22"/>
    </row>
    <row r="129" spans="1:243" s="21" customFormat="1" ht="94.5">
      <c r="A129" s="35">
        <v>10.08</v>
      </c>
      <c r="B129" s="61" t="s">
        <v>96</v>
      </c>
      <c r="C129" s="36"/>
      <c r="D129" s="36">
        <v>1</v>
      </c>
      <c r="E129" s="68" t="s">
        <v>48</v>
      </c>
      <c r="F129" s="62">
        <v>1124.99</v>
      </c>
      <c r="G129" s="49"/>
      <c r="H129" s="43"/>
      <c r="I129" s="44" t="s">
        <v>33</v>
      </c>
      <c r="J129" s="45">
        <f t="shared" si="4"/>
        <v>1</v>
      </c>
      <c r="K129" s="43" t="s">
        <v>34</v>
      </c>
      <c r="L129" s="43" t="s">
        <v>4</v>
      </c>
      <c r="M129" s="46"/>
      <c r="N129" s="55"/>
      <c r="O129" s="55"/>
      <c r="P129" s="56"/>
      <c r="Q129" s="55"/>
      <c r="R129" s="55"/>
      <c r="S129" s="56"/>
      <c r="T129" s="56"/>
      <c r="U129" s="56"/>
      <c r="V129" s="56"/>
      <c r="W129" s="56"/>
      <c r="X129" s="56"/>
      <c r="Y129" s="56"/>
      <c r="Z129" s="56"/>
      <c r="AA129" s="56"/>
      <c r="AB129" s="56"/>
      <c r="AC129" s="56"/>
      <c r="AD129" s="56"/>
      <c r="AE129" s="56"/>
      <c r="AF129" s="56"/>
      <c r="AG129" s="56"/>
      <c r="AH129" s="56"/>
      <c r="AI129" s="56"/>
      <c r="AJ129" s="56"/>
      <c r="AK129" s="56"/>
      <c r="AL129" s="56"/>
      <c r="AM129" s="56"/>
      <c r="AN129" s="56"/>
      <c r="AO129" s="56"/>
      <c r="AP129" s="56"/>
      <c r="AQ129" s="56"/>
      <c r="AR129" s="56"/>
      <c r="AS129" s="56"/>
      <c r="AT129" s="56"/>
      <c r="AU129" s="56"/>
      <c r="AV129" s="56"/>
      <c r="AW129" s="56"/>
      <c r="AX129" s="56"/>
      <c r="AY129" s="56"/>
      <c r="AZ129" s="56"/>
      <c r="BA129" s="58">
        <f t="shared" si="5"/>
        <v>1124.99</v>
      </c>
      <c r="BB129" s="57">
        <f t="shared" si="6"/>
        <v>1124.99</v>
      </c>
      <c r="BC129" s="59" t="str">
        <f t="shared" si="7"/>
        <v>INR  One Thousand One Hundred &amp; Twenty Four  and Paise Ninety Nine Only</v>
      </c>
      <c r="IA129" s="21">
        <v>10.08</v>
      </c>
      <c r="IB129" s="21" t="s">
        <v>96</v>
      </c>
      <c r="ID129" s="21">
        <v>1</v>
      </c>
      <c r="IE129" s="22" t="s">
        <v>48</v>
      </c>
      <c r="IF129" s="22"/>
      <c r="IG129" s="22"/>
      <c r="IH129" s="22"/>
      <c r="II129" s="22"/>
    </row>
    <row r="130" spans="1:243" s="21" customFormat="1" ht="18.75" customHeight="1">
      <c r="A130" s="35">
        <v>10.09</v>
      </c>
      <c r="B130" s="61" t="s">
        <v>180</v>
      </c>
      <c r="C130" s="36"/>
      <c r="D130" s="74"/>
      <c r="E130" s="74"/>
      <c r="F130" s="74"/>
      <c r="G130" s="74"/>
      <c r="H130" s="74"/>
      <c r="I130" s="74"/>
      <c r="J130" s="74"/>
      <c r="K130" s="74"/>
      <c r="L130" s="74"/>
      <c r="M130" s="74"/>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c r="AQ130" s="75"/>
      <c r="AR130" s="75"/>
      <c r="AS130" s="75"/>
      <c r="AT130" s="75"/>
      <c r="AU130" s="75"/>
      <c r="AV130" s="75"/>
      <c r="AW130" s="75"/>
      <c r="AX130" s="75"/>
      <c r="AY130" s="75"/>
      <c r="AZ130" s="75"/>
      <c r="BA130" s="75"/>
      <c r="BB130" s="75"/>
      <c r="BC130" s="75"/>
      <c r="IA130" s="21">
        <v>10.09</v>
      </c>
      <c r="IB130" s="21" t="s">
        <v>180</v>
      </c>
      <c r="IE130" s="22"/>
      <c r="IF130" s="22"/>
      <c r="IG130" s="22"/>
      <c r="IH130" s="22"/>
      <c r="II130" s="22"/>
    </row>
    <row r="131" spans="1:243" s="21" customFormat="1" ht="30" customHeight="1">
      <c r="A131" s="60">
        <v>10.1</v>
      </c>
      <c r="B131" s="61" t="s">
        <v>181</v>
      </c>
      <c r="C131" s="36"/>
      <c r="D131" s="74"/>
      <c r="E131" s="74"/>
      <c r="F131" s="74"/>
      <c r="G131" s="74"/>
      <c r="H131" s="74"/>
      <c r="I131" s="74"/>
      <c r="J131" s="74"/>
      <c r="K131" s="74"/>
      <c r="L131" s="74"/>
      <c r="M131" s="74"/>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c r="AM131" s="75"/>
      <c r="AN131" s="75"/>
      <c r="AO131" s="75"/>
      <c r="AP131" s="75"/>
      <c r="AQ131" s="75"/>
      <c r="AR131" s="75"/>
      <c r="AS131" s="75"/>
      <c r="AT131" s="75"/>
      <c r="AU131" s="75"/>
      <c r="AV131" s="75"/>
      <c r="AW131" s="75"/>
      <c r="AX131" s="75"/>
      <c r="AY131" s="75"/>
      <c r="AZ131" s="75"/>
      <c r="BA131" s="75"/>
      <c r="BB131" s="75"/>
      <c r="BC131" s="75"/>
      <c r="IA131" s="21">
        <v>10.1</v>
      </c>
      <c r="IB131" s="21" t="s">
        <v>181</v>
      </c>
      <c r="IE131" s="22"/>
      <c r="IF131" s="22"/>
      <c r="IG131" s="22"/>
      <c r="IH131" s="22"/>
      <c r="II131" s="22"/>
    </row>
    <row r="132" spans="1:243" s="21" customFormat="1" ht="36" customHeight="1">
      <c r="A132" s="35">
        <v>10.11</v>
      </c>
      <c r="B132" s="61" t="s">
        <v>97</v>
      </c>
      <c r="C132" s="36"/>
      <c r="D132" s="36">
        <v>10</v>
      </c>
      <c r="E132" s="68" t="s">
        <v>44</v>
      </c>
      <c r="F132" s="62">
        <v>957.65</v>
      </c>
      <c r="G132" s="49"/>
      <c r="H132" s="43"/>
      <c r="I132" s="44" t="s">
        <v>33</v>
      </c>
      <c r="J132" s="45">
        <f>IF(I132="Less(-)",-1,1)</f>
        <v>1</v>
      </c>
      <c r="K132" s="43" t="s">
        <v>34</v>
      </c>
      <c r="L132" s="43" t="s">
        <v>4</v>
      </c>
      <c r="M132" s="46"/>
      <c r="N132" s="55"/>
      <c r="O132" s="55"/>
      <c r="P132" s="56"/>
      <c r="Q132" s="55"/>
      <c r="R132" s="55"/>
      <c r="S132" s="56"/>
      <c r="T132" s="56"/>
      <c r="U132" s="56"/>
      <c r="V132" s="56"/>
      <c r="W132" s="56"/>
      <c r="X132" s="56"/>
      <c r="Y132" s="56"/>
      <c r="Z132" s="56"/>
      <c r="AA132" s="56"/>
      <c r="AB132" s="56"/>
      <c r="AC132" s="56"/>
      <c r="AD132" s="56"/>
      <c r="AE132" s="56"/>
      <c r="AF132" s="56"/>
      <c r="AG132" s="56"/>
      <c r="AH132" s="56"/>
      <c r="AI132" s="56"/>
      <c r="AJ132" s="56"/>
      <c r="AK132" s="56"/>
      <c r="AL132" s="56"/>
      <c r="AM132" s="56"/>
      <c r="AN132" s="56"/>
      <c r="AO132" s="56"/>
      <c r="AP132" s="56"/>
      <c r="AQ132" s="56"/>
      <c r="AR132" s="56"/>
      <c r="AS132" s="56"/>
      <c r="AT132" s="56"/>
      <c r="AU132" s="56"/>
      <c r="AV132" s="56"/>
      <c r="AW132" s="56"/>
      <c r="AX132" s="56"/>
      <c r="AY132" s="56"/>
      <c r="AZ132" s="56"/>
      <c r="BA132" s="58">
        <f>total_amount_ba($B$2,$D$2,D132,F132,J132,K132,M132)</f>
        <v>9576.5</v>
      </c>
      <c r="BB132" s="57">
        <f>BA132+SUM(N132:AZ132)</f>
        <v>9576.5</v>
      </c>
      <c r="BC132" s="59" t="str">
        <f>SpellNumber(L132,BB132)</f>
        <v>INR  Nine Thousand Five Hundred &amp; Seventy Six  and Paise Fifty Only</v>
      </c>
      <c r="IA132" s="21">
        <v>10.11</v>
      </c>
      <c r="IB132" s="21" t="s">
        <v>97</v>
      </c>
      <c r="ID132" s="21">
        <v>10</v>
      </c>
      <c r="IE132" s="22" t="s">
        <v>44</v>
      </c>
      <c r="IF132" s="22"/>
      <c r="IG132" s="22"/>
      <c r="IH132" s="22"/>
      <c r="II132" s="22"/>
    </row>
    <row r="133" spans="1:243" s="21" customFormat="1" ht="30" customHeight="1">
      <c r="A133" s="35">
        <v>10.12</v>
      </c>
      <c r="B133" s="61" t="s">
        <v>182</v>
      </c>
      <c r="C133" s="36"/>
      <c r="D133" s="74"/>
      <c r="E133" s="74"/>
      <c r="F133" s="74"/>
      <c r="G133" s="74"/>
      <c r="H133" s="74"/>
      <c r="I133" s="74"/>
      <c r="J133" s="74"/>
      <c r="K133" s="74"/>
      <c r="L133" s="74"/>
      <c r="M133" s="74"/>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75"/>
      <c r="AN133" s="75"/>
      <c r="AO133" s="75"/>
      <c r="AP133" s="75"/>
      <c r="AQ133" s="75"/>
      <c r="AR133" s="75"/>
      <c r="AS133" s="75"/>
      <c r="AT133" s="75"/>
      <c r="AU133" s="75"/>
      <c r="AV133" s="75"/>
      <c r="AW133" s="75"/>
      <c r="AX133" s="75"/>
      <c r="AY133" s="75"/>
      <c r="AZ133" s="75"/>
      <c r="BA133" s="75"/>
      <c r="BB133" s="75"/>
      <c r="BC133" s="75"/>
      <c r="IA133" s="21">
        <v>10.12</v>
      </c>
      <c r="IB133" s="21" t="s">
        <v>182</v>
      </c>
      <c r="IE133" s="22"/>
      <c r="IF133" s="22"/>
      <c r="IG133" s="22"/>
      <c r="IH133" s="22"/>
      <c r="II133" s="22"/>
    </row>
    <row r="134" spans="1:243" s="21" customFormat="1" ht="30" customHeight="1">
      <c r="A134" s="35">
        <v>10.13</v>
      </c>
      <c r="B134" s="61" t="s">
        <v>183</v>
      </c>
      <c r="C134" s="36"/>
      <c r="D134" s="36">
        <v>4</v>
      </c>
      <c r="E134" s="68" t="s">
        <v>48</v>
      </c>
      <c r="F134" s="62">
        <v>252.04</v>
      </c>
      <c r="G134" s="49"/>
      <c r="H134" s="43"/>
      <c r="I134" s="44" t="s">
        <v>33</v>
      </c>
      <c r="J134" s="45">
        <f>IF(I134="Less(-)",-1,1)</f>
        <v>1</v>
      </c>
      <c r="K134" s="43" t="s">
        <v>34</v>
      </c>
      <c r="L134" s="43" t="s">
        <v>4</v>
      </c>
      <c r="M134" s="46"/>
      <c r="N134" s="55"/>
      <c r="O134" s="55"/>
      <c r="P134" s="56"/>
      <c r="Q134" s="55"/>
      <c r="R134" s="55"/>
      <c r="S134" s="56"/>
      <c r="T134" s="56"/>
      <c r="U134" s="56"/>
      <c r="V134" s="56"/>
      <c r="W134" s="56"/>
      <c r="X134" s="56"/>
      <c r="Y134" s="56"/>
      <c r="Z134" s="56"/>
      <c r="AA134" s="56"/>
      <c r="AB134" s="56"/>
      <c r="AC134" s="56"/>
      <c r="AD134" s="56"/>
      <c r="AE134" s="56"/>
      <c r="AF134" s="56"/>
      <c r="AG134" s="56"/>
      <c r="AH134" s="56"/>
      <c r="AI134" s="56"/>
      <c r="AJ134" s="56"/>
      <c r="AK134" s="56"/>
      <c r="AL134" s="56"/>
      <c r="AM134" s="56"/>
      <c r="AN134" s="56"/>
      <c r="AO134" s="56"/>
      <c r="AP134" s="56"/>
      <c r="AQ134" s="56"/>
      <c r="AR134" s="56"/>
      <c r="AS134" s="56"/>
      <c r="AT134" s="56"/>
      <c r="AU134" s="56"/>
      <c r="AV134" s="56"/>
      <c r="AW134" s="56"/>
      <c r="AX134" s="56"/>
      <c r="AY134" s="56"/>
      <c r="AZ134" s="56"/>
      <c r="BA134" s="58">
        <f>total_amount_ba($B$2,$D$2,D134,F134,J134,K134,M134)</f>
        <v>1008.16</v>
      </c>
      <c r="BB134" s="57">
        <f>BA134+SUM(N134:AZ134)</f>
        <v>1008.16</v>
      </c>
      <c r="BC134" s="59" t="str">
        <f>SpellNumber(L134,BB134)</f>
        <v>INR  One Thousand  &amp;Eight  and Paise Sixteen Only</v>
      </c>
      <c r="IA134" s="21">
        <v>10.13</v>
      </c>
      <c r="IB134" s="21" t="s">
        <v>183</v>
      </c>
      <c r="ID134" s="21">
        <v>4</v>
      </c>
      <c r="IE134" s="22" t="s">
        <v>48</v>
      </c>
      <c r="IF134" s="22"/>
      <c r="IG134" s="22"/>
      <c r="IH134" s="22"/>
      <c r="II134" s="22"/>
    </row>
    <row r="135" spans="1:243" s="21" customFormat="1" ht="30" customHeight="1">
      <c r="A135" s="60">
        <v>10.14</v>
      </c>
      <c r="B135" s="61" t="s">
        <v>184</v>
      </c>
      <c r="C135" s="36"/>
      <c r="D135" s="74"/>
      <c r="E135" s="74"/>
      <c r="F135" s="74"/>
      <c r="G135" s="74"/>
      <c r="H135" s="74"/>
      <c r="I135" s="74"/>
      <c r="J135" s="74"/>
      <c r="K135" s="74"/>
      <c r="L135" s="74"/>
      <c r="M135" s="74"/>
      <c r="N135" s="75"/>
      <c r="O135" s="75"/>
      <c r="P135" s="75"/>
      <c r="Q135" s="75"/>
      <c r="R135" s="75"/>
      <c r="S135" s="75"/>
      <c r="T135" s="75"/>
      <c r="U135" s="75"/>
      <c r="V135" s="75"/>
      <c r="W135" s="75"/>
      <c r="X135" s="75"/>
      <c r="Y135" s="75"/>
      <c r="Z135" s="75"/>
      <c r="AA135" s="75"/>
      <c r="AB135" s="75"/>
      <c r="AC135" s="75"/>
      <c r="AD135" s="75"/>
      <c r="AE135" s="75"/>
      <c r="AF135" s="75"/>
      <c r="AG135" s="75"/>
      <c r="AH135" s="75"/>
      <c r="AI135" s="75"/>
      <c r="AJ135" s="75"/>
      <c r="AK135" s="75"/>
      <c r="AL135" s="75"/>
      <c r="AM135" s="75"/>
      <c r="AN135" s="75"/>
      <c r="AO135" s="75"/>
      <c r="AP135" s="75"/>
      <c r="AQ135" s="75"/>
      <c r="AR135" s="75"/>
      <c r="AS135" s="75"/>
      <c r="AT135" s="75"/>
      <c r="AU135" s="75"/>
      <c r="AV135" s="75"/>
      <c r="AW135" s="75"/>
      <c r="AX135" s="75"/>
      <c r="AY135" s="75"/>
      <c r="AZ135" s="75"/>
      <c r="BA135" s="75"/>
      <c r="BB135" s="75"/>
      <c r="BC135" s="75"/>
      <c r="IA135" s="21">
        <v>10.14</v>
      </c>
      <c r="IB135" s="21" t="s">
        <v>184</v>
      </c>
      <c r="IE135" s="22"/>
      <c r="IF135" s="22"/>
      <c r="IG135" s="22"/>
      <c r="IH135" s="22"/>
      <c r="II135" s="22"/>
    </row>
    <row r="136" spans="1:243" s="21" customFormat="1" ht="30" customHeight="1">
      <c r="A136" s="35">
        <v>10.15</v>
      </c>
      <c r="B136" s="61" t="s">
        <v>181</v>
      </c>
      <c r="C136" s="36"/>
      <c r="D136" s="74"/>
      <c r="E136" s="74"/>
      <c r="F136" s="74"/>
      <c r="G136" s="74"/>
      <c r="H136" s="74"/>
      <c r="I136" s="74"/>
      <c r="J136" s="74"/>
      <c r="K136" s="74"/>
      <c r="L136" s="74"/>
      <c r="M136" s="74"/>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c r="AM136" s="75"/>
      <c r="AN136" s="75"/>
      <c r="AO136" s="75"/>
      <c r="AP136" s="75"/>
      <c r="AQ136" s="75"/>
      <c r="AR136" s="75"/>
      <c r="AS136" s="75"/>
      <c r="AT136" s="75"/>
      <c r="AU136" s="75"/>
      <c r="AV136" s="75"/>
      <c r="AW136" s="75"/>
      <c r="AX136" s="75"/>
      <c r="AY136" s="75"/>
      <c r="AZ136" s="75"/>
      <c r="BA136" s="75"/>
      <c r="BB136" s="75"/>
      <c r="BC136" s="75"/>
      <c r="IA136" s="21">
        <v>10.15</v>
      </c>
      <c r="IB136" s="21" t="s">
        <v>181</v>
      </c>
      <c r="IE136" s="22"/>
      <c r="IF136" s="22"/>
      <c r="IG136" s="22"/>
      <c r="IH136" s="22"/>
      <c r="II136" s="22"/>
    </row>
    <row r="137" spans="1:243" s="21" customFormat="1" ht="30" customHeight="1">
      <c r="A137" s="35">
        <v>10.16</v>
      </c>
      <c r="B137" s="61" t="s">
        <v>98</v>
      </c>
      <c r="C137" s="36"/>
      <c r="D137" s="36">
        <v>2</v>
      </c>
      <c r="E137" s="68" t="s">
        <v>48</v>
      </c>
      <c r="F137" s="62">
        <v>342.61</v>
      </c>
      <c r="G137" s="49"/>
      <c r="H137" s="43"/>
      <c r="I137" s="44" t="s">
        <v>33</v>
      </c>
      <c r="J137" s="45">
        <f>IF(I137="Less(-)",-1,1)</f>
        <v>1</v>
      </c>
      <c r="K137" s="43" t="s">
        <v>34</v>
      </c>
      <c r="L137" s="43" t="s">
        <v>4</v>
      </c>
      <c r="M137" s="46"/>
      <c r="N137" s="55"/>
      <c r="O137" s="55"/>
      <c r="P137" s="56"/>
      <c r="Q137" s="55"/>
      <c r="R137" s="55"/>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c r="AS137" s="56"/>
      <c r="AT137" s="56"/>
      <c r="AU137" s="56"/>
      <c r="AV137" s="56"/>
      <c r="AW137" s="56"/>
      <c r="AX137" s="56"/>
      <c r="AY137" s="56"/>
      <c r="AZ137" s="56"/>
      <c r="BA137" s="58">
        <f>total_amount_ba($B$2,$D$2,D137,F137,J137,K137,M137)</f>
        <v>685.22</v>
      </c>
      <c r="BB137" s="57">
        <f>BA137+SUM(N137:AZ137)</f>
        <v>685.22</v>
      </c>
      <c r="BC137" s="59" t="str">
        <f>SpellNumber(L137,BB137)</f>
        <v>INR  Six Hundred &amp; Eighty Five  and Paise Twenty Two Only</v>
      </c>
      <c r="IA137" s="21">
        <v>10.16</v>
      </c>
      <c r="IB137" s="21" t="s">
        <v>98</v>
      </c>
      <c r="ID137" s="21">
        <v>2</v>
      </c>
      <c r="IE137" s="22" t="s">
        <v>48</v>
      </c>
      <c r="IF137" s="22"/>
      <c r="IG137" s="22"/>
      <c r="IH137" s="22"/>
      <c r="II137" s="22"/>
    </row>
    <row r="138" spans="1:243" s="21" customFormat="1" ht="30" customHeight="1">
      <c r="A138" s="35">
        <v>10.17</v>
      </c>
      <c r="B138" s="61" t="s">
        <v>185</v>
      </c>
      <c r="C138" s="36"/>
      <c r="D138" s="74"/>
      <c r="E138" s="74"/>
      <c r="F138" s="74"/>
      <c r="G138" s="74"/>
      <c r="H138" s="74"/>
      <c r="I138" s="74"/>
      <c r="J138" s="74"/>
      <c r="K138" s="74"/>
      <c r="L138" s="74"/>
      <c r="M138" s="74"/>
      <c r="N138" s="75"/>
      <c r="O138" s="75"/>
      <c r="P138" s="75"/>
      <c r="Q138" s="75"/>
      <c r="R138" s="75"/>
      <c r="S138" s="75"/>
      <c r="T138" s="75"/>
      <c r="U138" s="75"/>
      <c r="V138" s="75"/>
      <c r="W138" s="75"/>
      <c r="X138" s="75"/>
      <c r="Y138" s="75"/>
      <c r="Z138" s="75"/>
      <c r="AA138" s="75"/>
      <c r="AB138" s="75"/>
      <c r="AC138" s="75"/>
      <c r="AD138" s="75"/>
      <c r="AE138" s="75"/>
      <c r="AF138" s="75"/>
      <c r="AG138" s="75"/>
      <c r="AH138" s="75"/>
      <c r="AI138" s="75"/>
      <c r="AJ138" s="75"/>
      <c r="AK138" s="75"/>
      <c r="AL138" s="75"/>
      <c r="AM138" s="75"/>
      <c r="AN138" s="75"/>
      <c r="AO138" s="75"/>
      <c r="AP138" s="75"/>
      <c r="AQ138" s="75"/>
      <c r="AR138" s="75"/>
      <c r="AS138" s="75"/>
      <c r="AT138" s="75"/>
      <c r="AU138" s="75"/>
      <c r="AV138" s="75"/>
      <c r="AW138" s="75"/>
      <c r="AX138" s="75"/>
      <c r="AY138" s="75"/>
      <c r="AZ138" s="75"/>
      <c r="BA138" s="75"/>
      <c r="BB138" s="75"/>
      <c r="BC138" s="75"/>
      <c r="IA138" s="21">
        <v>10.17</v>
      </c>
      <c r="IB138" s="21" t="s">
        <v>185</v>
      </c>
      <c r="IE138" s="22"/>
      <c r="IF138" s="22"/>
      <c r="IG138" s="22"/>
      <c r="IH138" s="22"/>
      <c r="II138" s="22"/>
    </row>
    <row r="139" spans="1:243" s="21" customFormat="1" ht="30" customHeight="1">
      <c r="A139" s="35">
        <v>10.18</v>
      </c>
      <c r="B139" s="61" t="s">
        <v>186</v>
      </c>
      <c r="C139" s="36"/>
      <c r="D139" s="74"/>
      <c r="E139" s="74"/>
      <c r="F139" s="74"/>
      <c r="G139" s="74"/>
      <c r="H139" s="74"/>
      <c r="I139" s="74"/>
      <c r="J139" s="74"/>
      <c r="K139" s="74"/>
      <c r="L139" s="74"/>
      <c r="M139" s="74"/>
      <c r="N139" s="75"/>
      <c r="O139" s="75"/>
      <c r="P139" s="75"/>
      <c r="Q139" s="75"/>
      <c r="R139" s="75"/>
      <c r="S139" s="75"/>
      <c r="T139" s="75"/>
      <c r="U139" s="75"/>
      <c r="V139" s="75"/>
      <c r="W139" s="75"/>
      <c r="X139" s="75"/>
      <c r="Y139" s="75"/>
      <c r="Z139" s="75"/>
      <c r="AA139" s="75"/>
      <c r="AB139" s="75"/>
      <c r="AC139" s="75"/>
      <c r="AD139" s="75"/>
      <c r="AE139" s="75"/>
      <c r="AF139" s="75"/>
      <c r="AG139" s="75"/>
      <c r="AH139" s="75"/>
      <c r="AI139" s="75"/>
      <c r="AJ139" s="75"/>
      <c r="AK139" s="75"/>
      <c r="AL139" s="75"/>
      <c r="AM139" s="75"/>
      <c r="AN139" s="75"/>
      <c r="AO139" s="75"/>
      <c r="AP139" s="75"/>
      <c r="AQ139" s="75"/>
      <c r="AR139" s="75"/>
      <c r="AS139" s="75"/>
      <c r="AT139" s="75"/>
      <c r="AU139" s="75"/>
      <c r="AV139" s="75"/>
      <c r="AW139" s="75"/>
      <c r="AX139" s="75"/>
      <c r="AY139" s="75"/>
      <c r="AZ139" s="75"/>
      <c r="BA139" s="75"/>
      <c r="BB139" s="75"/>
      <c r="BC139" s="75"/>
      <c r="IA139" s="21">
        <v>10.18</v>
      </c>
      <c r="IB139" s="21" t="s">
        <v>186</v>
      </c>
      <c r="IE139" s="22"/>
      <c r="IF139" s="22"/>
      <c r="IG139" s="22"/>
      <c r="IH139" s="22"/>
      <c r="II139" s="22"/>
    </row>
    <row r="140" spans="1:243" s="21" customFormat="1" ht="30" customHeight="1">
      <c r="A140" s="35">
        <v>10.19</v>
      </c>
      <c r="B140" s="61" t="s">
        <v>99</v>
      </c>
      <c r="C140" s="36"/>
      <c r="D140" s="36">
        <v>2</v>
      </c>
      <c r="E140" s="68" t="s">
        <v>48</v>
      </c>
      <c r="F140" s="62">
        <v>633.54</v>
      </c>
      <c r="G140" s="49"/>
      <c r="H140" s="43"/>
      <c r="I140" s="44" t="s">
        <v>33</v>
      </c>
      <c r="J140" s="45">
        <f>IF(I140="Less(-)",-1,1)</f>
        <v>1</v>
      </c>
      <c r="K140" s="43" t="s">
        <v>34</v>
      </c>
      <c r="L140" s="43" t="s">
        <v>4</v>
      </c>
      <c r="M140" s="46"/>
      <c r="N140" s="55"/>
      <c r="O140" s="55"/>
      <c r="P140" s="56"/>
      <c r="Q140" s="55"/>
      <c r="R140" s="55"/>
      <c r="S140" s="56"/>
      <c r="T140" s="56"/>
      <c r="U140" s="56"/>
      <c r="V140" s="56"/>
      <c r="W140" s="56"/>
      <c r="X140" s="56"/>
      <c r="Y140" s="56"/>
      <c r="Z140" s="56"/>
      <c r="AA140" s="56"/>
      <c r="AB140" s="56"/>
      <c r="AC140" s="56"/>
      <c r="AD140" s="56"/>
      <c r="AE140" s="56"/>
      <c r="AF140" s="56"/>
      <c r="AG140" s="56"/>
      <c r="AH140" s="56"/>
      <c r="AI140" s="56"/>
      <c r="AJ140" s="56"/>
      <c r="AK140" s="56"/>
      <c r="AL140" s="56"/>
      <c r="AM140" s="56"/>
      <c r="AN140" s="56"/>
      <c r="AO140" s="56"/>
      <c r="AP140" s="56"/>
      <c r="AQ140" s="56"/>
      <c r="AR140" s="56"/>
      <c r="AS140" s="56"/>
      <c r="AT140" s="56"/>
      <c r="AU140" s="56"/>
      <c r="AV140" s="56"/>
      <c r="AW140" s="56"/>
      <c r="AX140" s="56"/>
      <c r="AY140" s="56"/>
      <c r="AZ140" s="56"/>
      <c r="BA140" s="58">
        <f>total_amount_ba($B$2,$D$2,D140,F140,J140,K140,M140)</f>
        <v>1267.08</v>
      </c>
      <c r="BB140" s="57">
        <f>BA140+SUM(N140:AZ140)</f>
        <v>1267.08</v>
      </c>
      <c r="BC140" s="59" t="str">
        <f>SpellNumber(L140,BB140)</f>
        <v>INR  One Thousand Two Hundred &amp; Sixty Seven  and Paise Eight Only</v>
      </c>
      <c r="IA140" s="21">
        <v>10.19</v>
      </c>
      <c r="IB140" s="21" t="s">
        <v>99</v>
      </c>
      <c r="ID140" s="21">
        <v>2</v>
      </c>
      <c r="IE140" s="22" t="s">
        <v>48</v>
      </c>
      <c r="IF140" s="22"/>
      <c r="IG140" s="22"/>
      <c r="IH140" s="22"/>
      <c r="II140" s="22"/>
    </row>
    <row r="141" spans="1:243" s="21" customFormat="1" ht="30" customHeight="1">
      <c r="A141" s="60">
        <v>10.2</v>
      </c>
      <c r="B141" s="61" t="s">
        <v>187</v>
      </c>
      <c r="C141" s="36"/>
      <c r="D141" s="74"/>
      <c r="E141" s="74"/>
      <c r="F141" s="74"/>
      <c r="G141" s="74"/>
      <c r="H141" s="74"/>
      <c r="I141" s="74"/>
      <c r="J141" s="74"/>
      <c r="K141" s="74"/>
      <c r="L141" s="74"/>
      <c r="M141" s="74"/>
      <c r="N141" s="75"/>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5"/>
      <c r="AL141" s="75"/>
      <c r="AM141" s="75"/>
      <c r="AN141" s="75"/>
      <c r="AO141" s="75"/>
      <c r="AP141" s="75"/>
      <c r="AQ141" s="75"/>
      <c r="AR141" s="75"/>
      <c r="AS141" s="75"/>
      <c r="AT141" s="75"/>
      <c r="AU141" s="75"/>
      <c r="AV141" s="75"/>
      <c r="AW141" s="75"/>
      <c r="AX141" s="75"/>
      <c r="AY141" s="75"/>
      <c r="AZ141" s="75"/>
      <c r="BA141" s="75"/>
      <c r="BB141" s="75"/>
      <c r="BC141" s="75"/>
      <c r="IA141" s="21">
        <v>10.2</v>
      </c>
      <c r="IB141" s="21" t="s">
        <v>187</v>
      </c>
      <c r="IE141" s="22"/>
      <c r="IF141" s="22"/>
      <c r="IG141" s="22"/>
      <c r="IH141" s="22"/>
      <c r="II141" s="22"/>
    </row>
    <row r="142" spans="1:243" s="21" customFormat="1" ht="18.75" customHeight="1">
      <c r="A142" s="35">
        <v>10.21</v>
      </c>
      <c r="B142" s="61" t="s">
        <v>73</v>
      </c>
      <c r="C142" s="36"/>
      <c r="D142" s="74"/>
      <c r="E142" s="74"/>
      <c r="F142" s="74"/>
      <c r="G142" s="74"/>
      <c r="H142" s="74"/>
      <c r="I142" s="74"/>
      <c r="J142" s="74"/>
      <c r="K142" s="74"/>
      <c r="L142" s="74"/>
      <c r="M142" s="74"/>
      <c r="N142" s="75"/>
      <c r="O142" s="75"/>
      <c r="P142" s="75"/>
      <c r="Q142" s="75"/>
      <c r="R142" s="75"/>
      <c r="S142" s="75"/>
      <c r="T142" s="75"/>
      <c r="U142" s="75"/>
      <c r="V142" s="75"/>
      <c r="W142" s="75"/>
      <c r="X142" s="75"/>
      <c r="Y142" s="75"/>
      <c r="Z142" s="75"/>
      <c r="AA142" s="75"/>
      <c r="AB142" s="75"/>
      <c r="AC142" s="75"/>
      <c r="AD142" s="75"/>
      <c r="AE142" s="75"/>
      <c r="AF142" s="75"/>
      <c r="AG142" s="75"/>
      <c r="AH142" s="75"/>
      <c r="AI142" s="75"/>
      <c r="AJ142" s="75"/>
      <c r="AK142" s="75"/>
      <c r="AL142" s="75"/>
      <c r="AM142" s="75"/>
      <c r="AN142" s="75"/>
      <c r="AO142" s="75"/>
      <c r="AP142" s="75"/>
      <c r="AQ142" s="75"/>
      <c r="AR142" s="75"/>
      <c r="AS142" s="75"/>
      <c r="AT142" s="75"/>
      <c r="AU142" s="75"/>
      <c r="AV142" s="75"/>
      <c r="AW142" s="75"/>
      <c r="AX142" s="75"/>
      <c r="AY142" s="75"/>
      <c r="AZ142" s="75"/>
      <c r="BA142" s="75"/>
      <c r="BB142" s="75"/>
      <c r="BC142" s="75"/>
      <c r="IA142" s="21">
        <v>10.21</v>
      </c>
      <c r="IB142" s="21" t="s">
        <v>73</v>
      </c>
      <c r="IE142" s="22"/>
      <c r="IF142" s="22"/>
      <c r="IG142" s="22"/>
      <c r="IH142" s="22"/>
      <c r="II142" s="22"/>
    </row>
    <row r="143" spans="1:243" s="21" customFormat="1" ht="33.75" customHeight="1">
      <c r="A143" s="35">
        <v>10.22</v>
      </c>
      <c r="B143" s="61" t="s">
        <v>99</v>
      </c>
      <c r="C143" s="36"/>
      <c r="D143" s="36">
        <v>8</v>
      </c>
      <c r="E143" s="68" t="s">
        <v>48</v>
      </c>
      <c r="F143" s="62">
        <v>359.01</v>
      </c>
      <c r="G143" s="49"/>
      <c r="H143" s="43"/>
      <c r="I143" s="44" t="s">
        <v>33</v>
      </c>
      <c r="J143" s="45">
        <f>IF(I143="Less(-)",-1,1)</f>
        <v>1</v>
      </c>
      <c r="K143" s="43" t="s">
        <v>34</v>
      </c>
      <c r="L143" s="43" t="s">
        <v>4</v>
      </c>
      <c r="M143" s="46"/>
      <c r="N143" s="55"/>
      <c r="O143" s="55"/>
      <c r="P143" s="56"/>
      <c r="Q143" s="55"/>
      <c r="R143" s="55"/>
      <c r="S143" s="56"/>
      <c r="T143" s="56"/>
      <c r="U143" s="56"/>
      <c r="V143" s="56"/>
      <c r="W143" s="56"/>
      <c r="X143" s="56"/>
      <c r="Y143" s="56"/>
      <c r="Z143" s="56"/>
      <c r="AA143" s="56"/>
      <c r="AB143" s="56"/>
      <c r="AC143" s="56"/>
      <c r="AD143" s="56"/>
      <c r="AE143" s="56"/>
      <c r="AF143" s="56"/>
      <c r="AG143" s="56"/>
      <c r="AH143" s="56"/>
      <c r="AI143" s="56"/>
      <c r="AJ143" s="56"/>
      <c r="AK143" s="56"/>
      <c r="AL143" s="56"/>
      <c r="AM143" s="56"/>
      <c r="AN143" s="56"/>
      <c r="AO143" s="56"/>
      <c r="AP143" s="56"/>
      <c r="AQ143" s="56"/>
      <c r="AR143" s="56"/>
      <c r="AS143" s="56"/>
      <c r="AT143" s="56"/>
      <c r="AU143" s="56"/>
      <c r="AV143" s="56"/>
      <c r="AW143" s="56"/>
      <c r="AX143" s="56"/>
      <c r="AY143" s="56"/>
      <c r="AZ143" s="56"/>
      <c r="BA143" s="58">
        <f>total_amount_ba($B$2,$D$2,D143,F143,J143,K143,M143)</f>
        <v>2872.08</v>
      </c>
      <c r="BB143" s="57">
        <f>BA143+SUM(N143:AZ143)</f>
        <v>2872.08</v>
      </c>
      <c r="BC143" s="59" t="str">
        <f>SpellNumber(L143,BB143)</f>
        <v>INR  Two Thousand Eight Hundred &amp; Seventy Two  and Paise Eight Only</v>
      </c>
      <c r="IA143" s="21">
        <v>10.22</v>
      </c>
      <c r="IB143" s="21" t="s">
        <v>99</v>
      </c>
      <c r="ID143" s="21">
        <v>8</v>
      </c>
      <c r="IE143" s="22" t="s">
        <v>48</v>
      </c>
      <c r="IF143" s="22"/>
      <c r="IG143" s="22"/>
      <c r="IH143" s="22"/>
      <c r="II143" s="22"/>
    </row>
    <row r="144" spans="1:243" s="21" customFormat="1" ht="30" customHeight="1">
      <c r="A144" s="35">
        <v>10.23</v>
      </c>
      <c r="B144" s="61" t="s">
        <v>188</v>
      </c>
      <c r="C144" s="36"/>
      <c r="D144" s="74"/>
      <c r="E144" s="74"/>
      <c r="F144" s="74"/>
      <c r="G144" s="74"/>
      <c r="H144" s="74"/>
      <c r="I144" s="74"/>
      <c r="J144" s="74"/>
      <c r="K144" s="74"/>
      <c r="L144" s="74"/>
      <c r="M144" s="74"/>
      <c r="N144" s="75"/>
      <c r="O144" s="75"/>
      <c r="P144" s="75"/>
      <c r="Q144" s="75"/>
      <c r="R144" s="75"/>
      <c r="S144" s="75"/>
      <c r="T144" s="75"/>
      <c r="U144" s="75"/>
      <c r="V144" s="75"/>
      <c r="W144" s="75"/>
      <c r="X144" s="75"/>
      <c r="Y144" s="75"/>
      <c r="Z144" s="75"/>
      <c r="AA144" s="75"/>
      <c r="AB144" s="75"/>
      <c r="AC144" s="75"/>
      <c r="AD144" s="75"/>
      <c r="AE144" s="75"/>
      <c r="AF144" s="75"/>
      <c r="AG144" s="75"/>
      <c r="AH144" s="75"/>
      <c r="AI144" s="75"/>
      <c r="AJ144" s="75"/>
      <c r="AK144" s="75"/>
      <c r="AL144" s="75"/>
      <c r="AM144" s="75"/>
      <c r="AN144" s="75"/>
      <c r="AO144" s="75"/>
      <c r="AP144" s="75"/>
      <c r="AQ144" s="75"/>
      <c r="AR144" s="75"/>
      <c r="AS144" s="75"/>
      <c r="AT144" s="75"/>
      <c r="AU144" s="75"/>
      <c r="AV144" s="75"/>
      <c r="AW144" s="75"/>
      <c r="AX144" s="75"/>
      <c r="AY144" s="75"/>
      <c r="AZ144" s="75"/>
      <c r="BA144" s="75"/>
      <c r="BB144" s="75"/>
      <c r="BC144" s="75"/>
      <c r="IA144" s="21">
        <v>10.23</v>
      </c>
      <c r="IB144" s="21" t="s">
        <v>188</v>
      </c>
      <c r="IE144" s="22"/>
      <c r="IF144" s="22"/>
      <c r="IG144" s="22"/>
      <c r="IH144" s="22"/>
      <c r="II144" s="22"/>
    </row>
    <row r="145" spans="1:243" s="21" customFormat="1" ht="33" customHeight="1">
      <c r="A145" s="35">
        <v>10.24</v>
      </c>
      <c r="B145" s="61" t="s">
        <v>73</v>
      </c>
      <c r="C145" s="36"/>
      <c r="D145" s="36">
        <v>15</v>
      </c>
      <c r="E145" s="68" t="s">
        <v>48</v>
      </c>
      <c r="F145" s="62">
        <v>422.14</v>
      </c>
      <c r="G145" s="49"/>
      <c r="H145" s="43"/>
      <c r="I145" s="44" t="s">
        <v>33</v>
      </c>
      <c r="J145" s="45">
        <f>IF(I145="Less(-)",-1,1)</f>
        <v>1</v>
      </c>
      <c r="K145" s="43" t="s">
        <v>34</v>
      </c>
      <c r="L145" s="43" t="s">
        <v>4</v>
      </c>
      <c r="M145" s="46"/>
      <c r="N145" s="55"/>
      <c r="O145" s="55"/>
      <c r="P145" s="56"/>
      <c r="Q145" s="55"/>
      <c r="R145" s="55"/>
      <c r="S145" s="56"/>
      <c r="T145" s="56"/>
      <c r="U145" s="56"/>
      <c r="V145" s="56"/>
      <c r="W145" s="56"/>
      <c r="X145" s="56"/>
      <c r="Y145" s="56"/>
      <c r="Z145" s="56"/>
      <c r="AA145" s="56"/>
      <c r="AB145" s="56"/>
      <c r="AC145" s="56"/>
      <c r="AD145" s="56"/>
      <c r="AE145" s="56"/>
      <c r="AF145" s="56"/>
      <c r="AG145" s="56"/>
      <c r="AH145" s="56"/>
      <c r="AI145" s="56"/>
      <c r="AJ145" s="56"/>
      <c r="AK145" s="56"/>
      <c r="AL145" s="56"/>
      <c r="AM145" s="56"/>
      <c r="AN145" s="56"/>
      <c r="AO145" s="56"/>
      <c r="AP145" s="56"/>
      <c r="AQ145" s="56"/>
      <c r="AR145" s="56"/>
      <c r="AS145" s="56"/>
      <c r="AT145" s="56"/>
      <c r="AU145" s="56"/>
      <c r="AV145" s="56"/>
      <c r="AW145" s="56"/>
      <c r="AX145" s="56"/>
      <c r="AY145" s="56"/>
      <c r="AZ145" s="56"/>
      <c r="BA145" s="58">
        <f>total_amount_ba($B$2,$D$2,D145,F145,J145,K145,M145)</f>
        <v>6332.1</v>
      </c>
      <c r="BB145" s="57">
        <f>BA145+SUM(N145:AZ145)</f>
        <v>6332.1</v>
      </c>
      <c r="BC145" s="59" t="str">
        <f>SpellNumber(L145,BB145)</f>
        <v>INR  Six Thousand Three Hundred &amp; Thirty Two  and Paise Ten Only</v>
      </c>
      <c r="IA145" s="21">
        <v>10.24</v>
      </c>
      <c r="IB145" s="21" t="s">
        <v>73</v>
      </c>
      <c r="ID145" s="21">
        <v>15</v>
      </c>
      <c r="IE145" s="22" t="s">
        <v>48</v>
      </c>
      <c r="IF145" s="22"/>
      <c r="IG145" s="22"/>
      <c r="IH145" s="22"/>
      <c r="II145" s="22"/>
    </row>
    <row r="146" spans="1:243" s="21" customFormat="1" ht="66.75" customHeight="1">
      <c r="A146" s="35">
        <v>10.25</v>
      </c>
      <c r="B146" s="61" t="s">
        <v>189</v>
      </c>
      <c r="C146" s="36"/>
      <c r="D146" s="74"/>
      <c r="E146" s="74"/>
      <c r="F146" s="74"/>
      <c r="G146" s="74"/>
      <c r="H146" s="74"/>
      <c r="I146" s="74"/>
      <c r="J146" s="74"/>
      <c r="K146" s="74"/>
      <c r="L146" s="74"/>
      <c r="M146" s="74"/>
      <c r="N146" s="75"/>
      <c r="O146" s="75"/>
      <c r="P146" s="75"/>
      <c r="Q146" s="75"/>
      <c r="R146" s="75"/>
      <c r="S146" s="75"/>
      <c r="T146" s="75"/>
      <c r="U146" s="75"/>
      <c r="V146" s="75"/>
      <c r="W146" s="75"/>
      <c r="X146" s="75"/>
      <c r="Y146" s="75"/>
      <c r="Z146" s="75"/>
      <c r="AA146" s="75"/>
      <c r="AB146" s="75"/>
      <c r="AC146" s="75"/>
      <c r="AD146" s="75"/>
      <c r="AE146" s="75"/>
      <c r="AF146" s="75"/>
      <c r="AG146" s="75"/>
      <c r="AH146" s="75"/>
      <c r="AI146" s="75"/>
      <c r="AJ146" s="75"/>
      <c r="AK146" s="75"/>
      <c r="AL146" s="75"/>
      <c r="AM146" s="75"/>
      <c r="AN146" s="75"/>
      <c r="AO146" s="75"/>
      <c r="AP146" s="75"/>
      <c r="AQ146" s="75"/>
      <c r="AR146" s="75"/>
      <c r="AS146" s="75"/>
      <c r="AT146" s="75"/>
      <c r="AU146" s="75"/>
      <c r="AV146" s="75"/>
      <c r="AW146" s="75"/>
      <c r="AX146" s="75"/>
      <c r="AY146" s="75"/>
      <c r="AZ146" s="75"/>
      <c r="BA146" s="75"/>
      <c r="BB146" s="75"/>
      <c r="BC146" s="75"/>
      <c r="IA146" s="21">
        <v>10.25</v>
      </c>
      <c r="IB146" s="21" t="s">
        <v>189</v>
      </c>
      <c r="IE146" s="22"/>
      <c r="IF146" s="22"/>
      <c r="IG146" s="22"/>
      <c r="IH146" s="22"/>
      <c r="II146" s="22"/>
    </row>
    <row r="147" spans="1:243" s="21" customFormat="1" ht="33.75" customHeight="1">
      <c r="A147" s="60">
        <v>10.26</v>
      </c>
      <c r="B147" s="61" t="s">
        <v>190</v>
      </c>
      <c r="C147" s="36"/>
      <c r="D147" s="74"/>
      <c r="E147" s="74"/>
      <c r="F147" s="74"/>
      <c r="G147" s="74"/>
      <c r="H147" s="74"/>
      <c r="I147" s="74"/>
      <c r="J147" s="74"/>
      <c r="K147" s="74"/>
      <c r="L147" s="74"/>
      <c r="M147" s="74"/>
      <c r="N147" s="75"/>
      <c r="O147" s="75"/>
      <c r="P147" s="75"/>
      <c r="Q147" s="75"/>
      <c r="R147" s="75"/>
      <c r="S147" s="75"/>
      <c r="T147" s="75"/>
      <c r="U147" s="75"/>
      <c r="V147" s="75"/>
      <c r="W147" s="75"/>
      <c r="X147" s="75"/>
      <c r="Y147" s="75"/>
      <c r="Z147" s="75"/>
      <c r="AA147" s="75"/>
      <c r="AB147" s="75"/>
      <c r="AC147" s="75"/>
      <c r="AD147" s="75"/>
      <c r="AE147" s="75"/>
      <c r="AF147" s="75"/>
      <c r="AG147" s="75"/>
      <c r="AH147" s="75"/>
      <c r="AI147" s="75"/>
      <c r="AJ147" s="75"/>
      <c r="AK147" s="75"/>
      <c r="AL147" s="75"/>
      <c r="AM147" s="75"/>
      <c r="AN147" s="75"/>
      <c r="AO147" s="75"/>
      <c r="AP147" s="75"/>
      <c r="AQ147" s="75"/>
      <c r="AR147" s="75"/>
      <c r="AS147" s="75"/>
      <c r="AT147" s="75"/>
      <c r="AU147" s="75"/>
      <c r="AV147" s="75"/>
      <c r="AW147" s="75"/>
      <c r="AX147" s="75"/>
      <c r="AY147" s="75"/>
      <c r="AZ147" s="75"/>
      <c r="BA147" s="75"/>
      <c r="BB147" s="75"/>
      <c r="BC147" s="75"/>
      <c r="IA147" s="21">
        <v>10.26</v>
      </c>
      <c r="IB147" s="21" t="s">
        <v>190</v>
      </c>
      <c r="IE147" s="22"/>
      <c r="IF147" s="22"/>
      <c r="IG147" s="22"/>
      <c r="IH147" s="22"/>
      <c r="II147" s="22"/>
    </row>
    <row r="148" spans="1:243" s="21" customFormat="1" ht="42.75">
      <c r="A148" s="35">
        <v>10.27</v>
      </c>
      <c r="B148" s="61" t="s">
        <v>100</v>
      </c>
      <c r="C148" s="36"/>
      <c r="D148" s="36">
        <v>2</v>
      </c>
      <c r="E148" s="68" t="s">
        <v>48</v>
      </c>
      <c r="F148" s="62">
        <v>1326.22</v>
      </c>
      <c r="G148" s="49"/>
      <c r="H148" s="43"/>
      <c r="I148" s="44" t="s">
        <v>33</v>
      </c>
      <c r="J148" s="45">
        <f aca="true" t="shared" si="8" ref="J148:J179">IF(I148="Less(-)",-1,1)</f>
        <v>1</v>
      </c>
      <c r="K148" s="43" t="s">
        <v>34</v>
      </c>
      <c r="L148" s="43" t="s">
        <v>4</v>
      </c>
      <c r="M148" s="46"/>
      <c r="N148" s="55"/>
      <c r="O148" s="55"/>
      <c r="P148" s="56"/>
      <c r="Q148" s="55"/>
      <c r="R148" s="55"/>
      <c r="S148" s="56"/>
      <c r="T148" s="56"/>
      <c r="U148" s="56"/>
      <c r="V148" s="56"/>
      <c r="W148" s="56"/>
      <c r="X148" s="56"/>
      <c r="Y148" s="56"/>
      <c r="Z148" s="56"/>
      <c r="AA148" s="56"/>
      <c r="AB148" s="56"/>
      <c r="AC148" s="56"/>
      <c r="AD148" s="56"/>
      <c r="AE148" s="56"/>
      <c r="AF148" s="56"/>
      <c r="AG148" s="56"/>
      <c r="AH148" s="56"/>
      <c r="AI148" s="56"/>
      <c r="AJ148" s="56"/>
      <c r="AK148" s="56"/>
      <c r="AL148" s="56"/>
      <c r="AM148" s="56"/>
      <c r="AN148" s="56"/>
      <c r="AO148" s="56"/>
      <c r="AP148" s="56"/>
      <c r="AQ148" s="56"/>
      <c r="AR148" s="56"/>
      <c r="AS148" s="56"/>
      <c r="AT148" s="56"/>
      <c r="AU148" s="56"/>
      <c r="AV148" s="56"/>
      <c r="AW148" s="56"/>
      <c r="AX148" s="56"/>
      <c r="AY148" s="56"/>
      <c r="AZ148" s="56"/>
      <c r="BA148" s="58">
        <f aca="true" t="shared" si="9" ref="BA148:BA179">total_amount_ba($B$2,$D$2,D148,F148,J148,K148,M148)</f>
        <v>2652.44</v>
      </c>
      <c r="BB148" s="57">
        <f aca="true" t="shared" si="10" ref="BB148:BB179">BA148+SUM(N148:AZ148)</f>
        <v>2652.44</v>
      </c>
      <c r="BC148" s="59" t="str">
        <f aca="true" t="shared" si="11" ref="BC148:BC179">SpellNumber(L148,BB148)</f>
        <v>INR  Two Thousand Six Hundred &amp; Fifty Two  and Paise Forty Four Only</v>
      </c>
      <c r="IA148" s="21">
        <v>10.27</v>
      </c>
      <c r="IB148" s="21" t="s">
        <v>100</v>
      </c>
      <c r="ID148" s="21">
        <v>2</v>
      </c>
      <c r="IE148" s="22" t="s">
        <v>48</v>
      </c>
      <c r="IF148" s="22"/>
      <c r="IG148" s="22"/>
      <c r="IH148" s="22"/>
      <c r="II148" s="22"/>
    </row>
    <row r="149" spans="1:243" s="21" customFormat="1" ht="15.75">
      <c r="A149" s="35">
        <v>11</v>
      </c>
      <c r="B149" s="61" t="s">
        <v>191</v>
      </c>
      <c r="C149" s="36"/>
      <c r="D149" s="74"/>
      <c r="E149" s="74"/>
      <c r="F149" s="74"/>
      <c r="G149" s="74"/>
      <c r="H149" s="74"/>
      <c r="I149" s="74"/>
      <c r="J149" s="74"/>
      <c r="K149" s="74"/>
      <c r="L149" s="74"/>
      <c r="M149" s="74"/>
      <c r="N149" s="75"/>
      <c r="O149" s="75"/>
      <c r="P149" s="75"/>
      <c r="Q149" s="75"/>
      <c r="R149" s="75"/>
      <c r="S149" s="75"/>
      <c r="T149" s="75"/>
      <c r="U149" s="75"/>
      <c r="V149" s="75"/>
      <c r="W149" s="75"/>
      <c r="X149" s="75"/>
      <c r="Y149" s="75"/>
      <c r="Z149" s="75"/>
      <c r="AA149" s="75"/>
      <c r="AB149" s="75"/>
      <c r="AC149" s="75"/>
      <c r="AD149" s="75"/>
      <c r="AE149" s="75"/>
      <c r="AF149" s="75"/>
      <c r="AG149" s="75"/>
      <c r="AH149" s="75"/>
      <c r="AI149" s="75"/>
      <c r="AJ149" s="75"/>
      <c r="AK149" s="75"/>
      <c r="AL149" s="75"/>
      <c r="AM149" s="75"/>
      <c r="AN149" s="75"/>
      <c r="AO149" s="75"/>
      <c r="AP149" s="75"/>
      <c r="AQ149" s="75"/>
      <c r="AR149" s="75"/>
      <c r="AS149" s="75"/>
      <c r="AT149" s="75"/>
      <c r="AU149" s="75"/>
      <c r="AV149" s="75"/>
      <c r="AW149" s="75"/>
      <c r="AX149" s="75"/>
      <c r="AY149" s="75"/>
      <c r="AZ149" s="75"/>
      <c r="BA149" s="75"/>
      <c r="BB149" s="75"/>
      <c r="BC149" s="75"/>
      <c r="IA149" s="21">
        <v>11</v>
      </c>
      <c r="IB149" s="21" t="s">
        <v>191</v>
      </c>
      <c r="IE149" s="22"/>
      <c r="IF149" s="22"/>
      <c r="IG149" s="22"/>
      <c r="IH149" s="22"/>
      <c r="II149" s="22"/>
    </row>
    <row r="150" spans="1:243" s="21" customFormat="1" ht="78.75">
      <c r="A150" s="35">
        <v>11.01</v>
      </c>
      <c r="B150" s="61" t="s">
        <v>192</v>
      </c>
      <c r="C150" s="36"/>
      <c r="D150" s="74"/>
      <c r="E150" s="74"/>
      <c r="F150" s="74"/>
      <c r="G150" s="74"/>
      <c r="H150" s="74"/>
      <c r="I150" s="74"/>
      <c r="J150" s="74"/>
      <c r="K150" s="74"/>
      <c r="L150" s="74"/>
      <c r="M150" s="74"/>
      <c r="N150" s="75"/>
      <c r="O150" s="75"/>
      <c r="P150" s="75"/>
      <c r="Q150" s="75"/>
      <c r="R150" s="75"/>
      <c r="S150" s="75"/>
      <c r="T150" s="75"/>
      <c r="U150" s="75"/>
      <c r="V150" s="75"/>
      <c r="W150" s="75"/>
      <c r="X150" s="75"/>
      <c r="Y150" s="75"/>
      <c r="Z150" s="75"/>
      <c r="AA150" s="75"/>
      <c r="AB150" s="75"/>
      <c r="AC150" s="75"/>
      <c r="AD150" s="75"/>
      <c r="AE150" s="75"/>
      <c r="AF150" s="75"/>
      <c r="AG150" s="75"/>
      <c r="AH150" s="75"/>
      <c r="AI150" s="75"/>
      <c r="AJ150" s="75"/>
      <c r="AK150" s="75"/>
      <c r="AL150" s="75"/>
      <c r="AM150" s="75"/>
      <c r="AN150" s="75"/>
      <c r="AO150" s="75"/>
      <c r="AP150" s="75"/>
      <c r="AQ150" s="75"/>
      <c r="AR150" s="75"/>
      <c r="AS150" s="75"/>
      <c r="AT150" s="75"/>
      <c r="AU150" s="75"/>
      <c r="AV150" s="75"/>
      <c r="AW150" s="75"/>
      <c r="AX150" s="75"/>
      <c r="AY150" s="75"/>
      <c r="AZ150" s="75"/>
      <c r="BA150" s="75"/>
      <c r="BB150" s="75"/>
      <c r="BC150" s="75"/>
      <c r="IA150" s="21">
        <v>11.01</v>
      </c>
      <c r="IB150" s="21" t="s">
        <v>192</v>
      </c>
      <c r="IE150" s="22"/>
      <c r="IF150" s="22"/>
      <c r="IG150" s="22"/>
      <c r="IH150" s="22"/>
      <c r="II150" s="22"/>
    </row>
    <row r="151" spans="1:243" s="21" customFormat="1" ht="42.75">
      <c r="A151" s="60">
        <v>11.02</v>
      </c>
      <c r="B151" s="61" t="s">
        <v>118</v>
      </c>
      <c r="C151" s="36"/>
      <c r="D151" s="36">
        <v>6</v>
      </c>
      <c r="E151" s="68" t="s">
        <v>44</v>
      </c>
      <c r="F151" s="62">
        <v>301.71</v>
      </c>
      <c r="G151" s="49"/>
      <c r="H151" s="43"/>
      <c r="I151" s="44" t="s">
        <v>33</v>
      </c>
      <c r="J151" s="45">
        <f t="shared" si="8"/>
        <v>1</v>
      </c>
      <c r="K151" s="43" t="s">
        <v>34</v>
      </c>
      <c r="L151" s="43" t="s">
        <v>4</v>
      </c>
      <c r="M151" s="46"/>
      <c r="N151" s="55"/>
      <c r="O151" s="55"/>
      <c r="P151" s="56"/>
      <c r="Q151" s="55"/>
      <c r="R151" s="55"/>
      <c r="S151" s="56"/>
      <c r="T151" s="56"/>
      <c r="U151" s="56"/>
      <c r="V151" s="56"/>
      <c r="W151" s="56"/>
      <c r="X151" s="56"/>
      <c r="Y151" s="56"/>
      <c r="Z151" s="56"/>
      <c r="AA151" s="56"/>
      <c r="AB151" s="56"/>
      <c r="AC151" s="56"/>
      <c r="AD151" s="56"/>
      <c r="AE151" s="56"/>
      <c r="AF151" s="56"/>
      <c r="AG151" s="56"/>
      <c r="AH151" s="56"/>
      <c r="AI151" s="56"/>
      <c r="AJ151" s="56"/>
      <c r="AK151" s="56"/>
      <c r="AL151" s="56"/>
      <c r="AM151" s="56"/>
      <c r="AN151" s="56"/>
      <c r="AO151" s="56"/>
      <c r="AP151" s="56"/>
      <c r="AQ151" s="56"/>
      <c r="AR151" s="56"/>
      <c r="AS151" s="56"/>
      <c r="AT151" s="56"/>
      <c r="AU151" s="56"/>
      <c r="AV151" s="56"/>
      <c r="AW151" s="56"/>
      <c r="AX151" s="56"/>
      <c r="AY151" s="56"/>
      <c r="AZ151" s="56"/>
      <c r="BA151" s="58">
        <f t="shared" si="9"/>
        <v>1810.26</v>
      </c>
      <c r="BB151" s="57">
        <f t="shared" si="10"/>
        <v>1810.26</v>
      </c>
      <c r="BC151" s="59" t="str">
        <f t="shared" si="11"/>
        <v>INR  One Thousand Eight Hundred &amp; Ten  and Paise Twenty Six Only</v>
      </c>
      <c r="IA151" s="21">
        <v>11.02</v>
      </c>
      <c r="IB151" s="21" t="s">
        <v>118</v>
      </c>
      <c r="ID151" s="21">
        <v>6</v>
      </c>
      <c r="IE151" s="22" t="s">
        <v>44</v>
      </c>
      <c r="IF151" s="22"/>
      <c r="IG151" s="22"/>
      <c r="IH151" s="22"/>
      <c r="II151" s="22"/>
    </row>
    <row r="152" spans="1:243" s="21" customFormat="1" ht="110.25">
      <c r="A152" s="35">
        <v>11.03</v>
      </c>
      <c r="B152" s="61" t="s">
        <v>193</v>
      </c>
      <c r="C152" s="36"/>
      <c r="D152" s="74"/>
      <c r="E152" s="74"/>
      <c r="F152" s="74"/>
      <c r="G152" s="74"/>
      <c r="H152" s="74"/>
      <c r="I152" s="74"/>
      <c r="J152" s="74"/>
      <c r="K152" s="74"/>
      <c r="L152" s="74"/>
      <c r="M152" s="74"/>
      <c r="N152" s="75"/>
      <c r="O152" s="75"/>
      <c r="P152" s="75"/>
      <c r="Q152" s="75"/>
      <c r="R152" s="75"/>
      <c r="S152" s="75"/>
      <c r="T152" s="75"/>
      <c r="U152" s="75"/>
      <c r="V152" s="75"/>
      <c r="W152" s="75"/>
      <c r="X152" s="75"/>
      <c r="Y152" s="75"/>
      <c r="Z152" s="75"/>
      <c r="AA152" s="75"/>
      <c r="AB152" s="75"/>
      <c r="AC152" s="75"/>
      <c r="AD152" s="75"/>
      <c r="AE152" s="75"/>
      <c r="AF152" s="75"/>
      <c r="AG152" s="75"/>
      <c r="AH152" s="75"/>
      <c r="AI152" s="75"/>
      <c r="AJ152" s="75"/>
      <c r="AK152" s="75"/>
      <c r="AL152" s="75"/>
      <c r="AM152" s="75"/>
      <c r="AN152" s="75"/>
      <c r="AO152" s="75"/>
      <c r="AP152" s="75"/>
      <c r="AQ152" s="75"/>
      <c r="AR152" s="75"/>
      <c r="AS152" s="75"/>
      <c r="AT152" s="75"/>
      <c r="AU152" s="75"/>
      <c r="AV152" s="75"/>
      <c r="AW152" s="75"/>
      <c r="AX152" s="75"/>
      <c r="AY152" s="75"/>
      <c r="AZ152" s="75"/>
      <c r="BA152" s="75"/>
      <c r="BB152" s="75"/>
      <c r="BC152" s="75"/>
      <c r="IA152" s="21">
        <v>11.03</v>
      </c>
      <c r="IB152" s="21" t="s">
        <v>193</v>
      </c>
      <c r="IE152" s="22"/>
      <c r="IF152" s="22"/>
      <c r="IG152" s="22"/>
      <c r="IH152" s="22"/>
      <c r="II152" s="22"/>
    </row>
    <row r="153" spans="1:243" s="21" customFormat="1" ht="42.75">
      <c r="A153" s="35">
        <v>11.04</v>
      </c>
      <c r="B153" s="61" t="s">
        <v>194</v>
      </c>
      <c r="C153" s="36"/>
      <c r="D153" s="36">
        <v>15</v>
      </c>
      <c r="E153" s="68" t="s">
        <v>44</v>
      </c>
      <c r="F153" s="62">
        <v>392.46</v>
      </c>
      <c r="G153" s="49"/>
      <c r="H153" s="43"/>
      <c r="I153" s="44" t="s">
        <v>33</v>
      </c>
      <c r="J153" s="45">
        <f t="shared" si="8"/>
        <v>1</v>
      </c>
      <c r="K153" s="43" t="s">
        <v>34</v>
      </c>
      <c r="L153" s="43" t="s">
        <v>4</v>
      </c>
      <c r="M153" s="46"/>
      <c r="N153" s="55"/>
      <c r="O153" s="55"/>
      <c r="P153" s="56"/>
      <c r="Q153" s="55"/>
      <c r="R153" s="55"/>
      <c r="S153" s="56"/>
      <c r="T153" s="56"/>
      <c r="U153" s="56"/>
      <c r="V153" s="56"/>
      <c r="W153" s="56"/>
      <c r="X153" s="56"/>
      <c r="Y153" s="56"/>
      <c r="Z153" s="56"/>
      <c r="AA153" s="56"/>
      <c r="AB153" s="56"/>
      <c r="AC153" s="56"/>
      <c r="AD153" s="56"/>
      <c r="AE153" s="56"/>
      <c r="AF153" s="56"/>
      <c r="AG153" s="56"/>
      <c r="AH153" s="56"/>
      <c r="AI153" s="56"/>
      <c r="AJ153" s="56"/>
      <c r="AK153" s="56"/>
      <c r="AL153" s="56"/>
      <c r="AM153" s="56"/>
      <c r="AN153" s="56"/>
      <c r="AO153" s="56"/>
      <c r="AP153" s="56"/>
      <c r="AQ153" s="56"/>
      <c r="AR153" s="56"/>
      <c r="AS153" s="56"/>
      <c r="AT153" s="56"/>
      <c r="AU153" s="56"/>
      <c r="AV153" s="56"/>
      <c r="AW153" s="56"/>
      <c r="AX153" s="56"/>
      <c r="AY153" s="56"/>
      <c r="AZ153" s="56"/>
      <c r="BA153" s="58">
        <f t="shared" si="9"/>
        <v>5886.9</v>
      </c>
      <c r="BB153" s="57">
        <f t="shared" si="10"/>
        <v>5886.9</v>
      </c>
      <c r="BC153" s="59" t="str">
        <f t="shared" si="11"/>
        <v>INR  Five Thousand Eight Hundred &amp; Eighty Six  and Paise Ninety Only</v>
      </c>
      <c r="IA153" s="21">
        <v>11.04</v>
      </c>
      <c r="IB153" s="21" t="s">
        <v>194</v>
      </c>
      <c r="ID153" s="21">
        <v>15</v>
      </c>
      <c r="IE153" s="22" t="s">
        <v>44</v>
      </c>
      <c r="IF153" s="22"/>
      <c r="IG153" s="22"/>
      <c r="IH153" s="22"/>
      <c r="II153" s="22"/>
    </row>
    <row r="154" spans="1:243" s="21" customFormat="1" ht="78.75">
      <c r="A154" s="35">
        <v>11.05</v>
      </c>
      <c r="B154" s="61" t="s">
        <v>195</v>
      </c>
      <c r="C154" s="36"/>
      <c r="D154" s="74"/>
      <c r="E154" s="74"/>
      <c r="F154" s="74"/>
      <c r="G154" s="74"/>
      <c r="H154" s="74"/>
      <c r="I154" s="74"/>
      <c r="J154" s="74"/>
      <c r="K154" s="74"/>
      <c r="L154" s="74"/>
      <c r="M154" s="74"/>
      <c r="N154" s="75"/>
      <c r="O154" s="75"/>
      <c r="P154" s="75"/>
      <c r="Q154" s="75"/>
      <c r="R154" s="75"/>
      <c r="S154" s="75"/>
      <c r="T154" s="75"/>
      <c r="U154" s="75"/>
      <c r="V154" s="75"/>
      <c r="W154" s="75"/>
      <c r="X154" s="75"/>
      <c r="Y154" s="75"/>
      <c r="Z154" s="75"/>
      <c r="AA154" s="75"/>
      <c r="AB154" s="75"/>
      <c r="AC154" s="75"/>
      <c r="AD154" s="75"/>
      <c r="AE154" s="75"/>
      <c r="AF154" s="75"/>
      <c r="AG154" s="75"/>
      <c r="AH154" s="75"/>
      <c r="AI154" s="75"/>
      <c r="AJ154" s="75"/>
      <c r="AK154" s="75"/>
      <c r="AL154" s="75"/>
      <c r="AM154" s="75"/>
      <c r="AN154" s="75"/>
      <c r="AO154" s="75"/>
      <c r="AP154" s="75"/>
      <c r="AQ154" s="75"/>
      <c r="AR154" s="75"/>
      <c r="AS154" s="75"/>
      <c r="AT154" s="75"/>
      <c r="AU154" s="75"/>
      <c r="AV154" s="75"/>
      <c r="AW154" s="75"/>
      <c r="AX154" s="75"/>
      <c r="AY154" s="75"/>
      <c r="AZ154" s="75"/>
      <c r="BA154" s="75"/>
      <c r="BB154" s="75"/>
      <c r="BC154" s="75"/>
      <c r="IA154" s="21">
        <v>11.05</v>
      </c>
      <c r="IB154" s="21" t="s">
        <v>195</v>
      </c>
      <c r="IE154" s="22"/>
      <c r="IF154" s="22"/>
      <c r="IG154" s="22"/>
      <c r="IH154" s="22"/>
      <c r="II154" s="22"/>
    </row>
    <row r="155" spans="1:243" s="21" customFormat="1" ht="28.5">
      <c r="A155" s="35">
        <v>11.06</v>
      </c>
      <c r="B155" s="61" t="s">
        <v>119</v>
      </c>
      <c r="C155" s="36"/>
      <c r="D155" s="36">
        <v>1</v>
      </c>
      <c r="E155" s="68" t="s">
        <v>48</v>
      </c>
      <c r="F155" s="62">
        <v>590.49</v>
      </c>
      <c r="G155" s="49"/>
      <c r="H155" s="43"/>
      <c r="I155" s="44" t="s">
        <v>33</v>
      </c>
      <c r="J155" s="45">
        <f t="shared" si="8"/>
        <v>1</v>
      </c>
      <c r="K155" s="43" t="s">
        <v>34</v>
      </c>
      <c r="L155" s="43" t="s">
        <v>4</v>
      </c>
      <c r="M155" s="46"/>
      <c r="N155" s="55"/>
      <c r="O155" s="55"/>
      <c r="P155" s="56"/>
      <c r="Q155" s="55"/>
      <c r="R155" s="55"/>
      <c r="S155" s="56"/>
      <c r="T155" s="56"/>
      <c r="U155" s="56"/>
      <c r="V155" s="56"/>
      <c r="W155" s="56"/>
      <c r="X155" s="56"/>
      <c r="Y155" s="56"/>
      <c r="Z155" s="56"/>
      <c r="AA155" s="56"/>
      <c r="AB155" s="56"/>
      <c r="AC155" s="56"/>
      <c r="AD155" s="56"/>
      <c r="AE155" s="56"/>
      <c r="AF155" s="56"/>
      <c r="AG155" s="56"/>
      <c r="AH155" s="56"/>
      <c r="AI155" s="56"/>
      <c r="AJ155" s="56"/>
      <c r="AK155" s="56"/>
      <c r="AL155" s="56"/>
      <c r="AM155" s="56"/>
      <c r="AN155" s="56"/>
      <c r="AO155" s="56"/>
      <c r="AP155" s="56"/>
      <c r="AQ155" s="56"/>
      <c r="AR155" s="56"/>
      <c r="AS155" s="56"/>
      <c r="AT155" s="56"/>
      <c r="AU155" s="56"/>
      <c r="AV155" s="56"/>
      <c r="AW155" s="56"/>
      <c r="AX155" s="56"/>
      <c r="AY155" s="56"/>
      <c r="AZ155" s="56"/>
      <c r="BA155" s="58">
        <f t="shared" si="9"/>
        <v>590.49</v>
      </c>
      <c r="BB155" s="57">
        <f t="shared" si="10"/>
        <v>590.49</v>
      </c>
      <c r="BC155" s="59" t="str">
        <f t="shared" si="11"/>
        <v>INR  Five Hundred &amp; Ninety  and Paise Forty Nine Only</v>
      </c>
      <c r="IA155" s="21">
        <v>11.06</v>
      </c>
      <c r="IB155" s="21" t="s">
        <v>119</v>
      </c>
      <c r="ID155" s="21">
        <v>1</v>
      </c>
      <c r="IE155" s="22" t="s">
        <v>48</v>
      </c>
      <c r="IF155" s="22"/>
      <c r="IG155" s="22"/>
      <c r="IH155" s="22"/>
      <c r="II155" s="22"/>
    </row>
    <row r="156" spans="1:243" s="21" customFormat="1" ht="33" customHeight="1">
      <c r="A156" s="60">
        <v>11.07</v>
      </c>
      <c r="B156" s="61" t="s">
        <v>196</v>
      </c>
      <c r="C156" s="36"/>
      <c r="D156" s="74"/>
      <c r="E156" s="74"/>
      <c r="F156" s="74"/>
      <c r="G156" s="74"/>
      <c r="H156" s="74"/>
      <c r="I156" s="74"/>
      <c r="J156" s="74"/>
      <c r="K156" s="74"/>
      <c r="L156" s="74"/>
      <c r="M156" s="74"/>
      <c r="N156" s="75"/>
      <c r="O156" s="75"/>
      <c r="P156" s="75"/>
      <c r="Q156" s="75"/>
      <c r="R156" s="75"/>
      <c r="S156" s="75"/>
      <c r="T156" s="75"/>
      <c r="U156" s="75"/>
      <c r="V156" s="75"/>
      <c r="W156" s="75"/>
      <c r="X156" s="75"/>
      <c r="Y156" s="75"/>
      <c r="Z156" s="75"/>
      <c r="AA156" s="75"/>
      <c r="AB156" s="75"/>
      <c r="AC156" s="75"/>
      <c r="AD156" s="75"/>
      <c r="AE156" s="75"/>
      <c r="AF156" s="75"/>
      <c r="AG156" s="75"/>
      <c r="AH156" s="75"/>
      <c r="AI156" s="75"/>
      <c r="AJ156" s="75"/>
      <c r="AK156" s="75"/>
      <c r="AL156" s="75"/>
      <c r="AM156" s="75"/>
      <c r="AN156" s="75"/>
      <c r="AO156" s="75"/>
      <c r="AP156" s="75"/>
      <c r="AQ156" s="75"/>
      <c r="AR156" s="75"/>
      <c r="AS156" s="75"/>
      <c r="AT156" s="75"/>
      <c r="AU156" s="75"/>
      <c r="AV156" s="75"/>
      <c r="AW156" s="75"/>
      <c r="AX156" s="75"/>
      <c r="AY156" s="75"/>
      <c r="AZ156" s="75"/>
      <c r="BA156" s="75"/>
      <c r="BB156" s="75"/>
      <c r="BC156" s="75"/>
      <c r="IA156" s="21">
        <v>11.07</v>
      </c>
      <c r="IB156" s="21" t="s">
        <v>196</v>
      </c>
      <c r="IE156" s="22"/>
      <c r="IF156" s="22"/>
      <c r="IG156" s="22"/>
      <c r="IH156" s="22"/>
      <c r="II156" s="22"/>
    </row>
    <row r="157" spans="1:243" s="21" customFormat="1" ht="33.75" customHeight="1">
      <c r="A157" s="35">
        <v>11.08</v>
      </c>
      <c r="B157" s="61" t="s">
        <v>102</v>
      </c>
      <c r="C157" s="36"/>
      <c r="D157" s="36">
        <v>2</v>
      </c>
      <c r="E157" s="68" t="s">
        <v>48</v>
      </c>
      <c r="F157" s="62">
        <v>403.51</v>
      </c>
      <c r="G157" s="49"/>
      <c r="H157" s="43"/>
      <c r="I157" s="44" t="s">
        <v>33</v>
      </c>
      <c r="J157" s="45">
        <f t="shared" si="8"/>
        <v>1</v>
      </c>
      <c r="K157" s="43" t="s">
        <v>34</v>
      </c>
      <c r="L157" s="43" t="s">
        <v>4</v>
      </c>
      <c r="M157" s="46"/>
      <c r="N157" s="55"/>
      <c r="O157" s="55"/>
      <c r="P157" s="56"/>
      <c r="Q157" s="55"/>
      <c r="R157" s="55"/>
      <c r="S157" s="56"/>
      <c r="T157" s="56"/>
      <c r="U157" s="56"/>
      <c r="V157" s="56"/>
      <c r="W157" s="56"/>
      <c r="X157" s="56"/>
      <c r="Y157" s="56"/>
      <c r="Z157" s="56"/>
      <c r="AA157" s="56"/>
      <c r="AB157" s="56"/>
      <c r="AC157" s="56"/>
      <c r="AD157" s="56"/>
      <c r="AE157" s="56"/>
      <c r="AF157" s="56"/>
      <c r="AG157" s="56"/>
      <c r="AH157" s="56"/>
      <c r="AI157" s="56"/>
      <c r="AJ157" s="56"/>
      <c r="AK157" s="56"/>
      <c r="AL157" s="56"/>
      <c r="AM157" s="56"/>
      <c r="AN157" s="56"/>
      <c r="AO157" s="56"/>
      <c r="AP157" s="56"/>
      <c r="AQ157" s="56"/>
      <c r="AR157" s="56"/>
      <c r="AS157" s="56"/>
      <c r="AT157" s="56"/>
      <c r="AU157" s="56"/>
      <c r="AV157" s="56"/>
      <c r="AW157" s="56"/>
      <c r="AX157" s="56"/>
      <c r="AY157" s="56"/>
      <c r="AZ157" s="56"/>
      <c r="BA157" s="58">
        <f t="shared" si="9"/>
        <v>807.02</v>
      </c>
      <c r="BB157" s="57">
        <f t="shared" si="10"/>
        <v>807.02</v>
      </c>
      <c r="BC157" s="59" t="str">
        <f t="shared" si="11"/>
        <v>INR  Eight Hundred &amp; Seven  and Paise Two Only</v>
      </c>
      <c r="IA157" s="21">
        <v>11.08</v>
      </c>
      <c r="IB157" s="21" t="s">
        <v>102</v>
      </c>
      <c r="ID157" s="21">
        <v>2</v>
      </c>
      <c r="IE157" s="22" t="s">
        <v>48</v>
      </c>
      <c r="IF157" s="22"/>
      <c r="IG157" s="22"/>
      <c r="IH157" s="22"/>
      <c r="II157" s="22"/>
    </row>
    <row r="158" spans="1:243" s="21" customFormat="1" ht="31.5">
      <c r="A158" s="35">
        <v>11.09</v>
      </c>
      <c r="B158" s="61" t="s">
        <v>197</v>
      </c>
      <c r="C158" s="36"/>
      <c r="D158" s="74"/>
      <c r="E158" s="74"/>
      <c r="F158" s="74"/>
      <c r="G158" s="74"/>
      <c r="H158" s="74"/>
      <c r="I158" s="74"/>
      <c r="J158" s="74"/>
      <c r="K158" s="74"/>
      <c r="L158" s="74"/>
      <c r="M158" s="74"/>
      <c r="N158" s="75"/>
      <c r="O158" s="75"/>
      <c r="P158" s="75"/>
      <c r="Q158" s="75"/>
      <c r="R158" s="75"/>
      <c r="S158" s="75"/>
      <c r="T158" s="75"/>
      <c r="U158" s="75"/>
      <c r="V158" s="75"/>
      <c r="W158" s="75"/>
      <c r="X158" s="75"/>
      <c r="Y158" s="75"/>
      <c r="Z158" s="75"/>
      <c r="AA158" s="75"/>
      <c r="AB158" s="75"/>
      <c r="AC158" s="75"/>
      <c r="AD158" s="75"/>
      <c r="AE158" s="75"/>
      <c r="AF158" s="75"/>
      <c r="AG158" s="75"/>
      <c r="AH158" s="75"/>
      <c r="AI158" s="75"/>
      <c r="AJ158" s="75"/>
      <c r="AK158" s="75"/>
      <c r="AL158" s="75"/>
      <c r="AM158" s="75"/>
      <c r="AN158" s="75"/>
      <c r="AO158" s="75"/>
      <c r="AP158" s="75"/>
      <c r="AQ158" s="75"/>
      <c r="AR158" s="75"/>
      <c r="AS158" s="75"/>
      <c r="AT158" s="75"/>
      <c r="AU158" s="75"/>
      <c r="AV158" s="75"/>
      <c r="AW158" s="75"/>
      <c r="AX158" s="75"/>
      <c r="AY158" s="75"/>
      <c r="AZ158" s="75"/>
      <c r="BA158" s="75"/>
      <c r="BB158" s="75"/>
      <c r="BC158" s="75"/>
      <c r="IA158" s="21">
        <v>11.09</v>
      </c>
      <c r="IB158" s="21" t="s">
        <v>197</v>
      </c>
      <c r="IE158" s="22"/>
      <c r="IF158" s="22"/>
      <c r="IG158" s="22"/>
      <c r="IH158" s="22"/>
      <c r="II158" s="22"/>
    </row>
    <row r="159" spans="1:243" s="21" customFormat="1" ht="15.75">
      <c r="A159" s="60">
        <v>11.1</v>
      </c>
      <c r="B159" s="61" t="s">
        <v>198</v>
      </c>
      <c r="C159" s="36"/>
      <c r="D159" s="74"/>
      <c r="E159" s="74"/>
      <c r="F159" s="74"/>
      <c r="G159" s="74"/>
      <c r="H159" s="74"/>
      <c r="I159" s="74"/>
      <c r="J159" s="74"/>
      <c r="K159" s="74"/>
      <c r="L159" s="74"/>
      <c r="M159" s="74"/>
      <c r="N159" s="75"/>
      <c r="O159" s="75"/>
      <c r="P159" s="75"/>
      <c r="Q159" s="75"/>
      <c r="R159" s="75"/>
      <c r="S159" s="75"/>
      <c r="T159" s="75"/>
      <c r="U159" s="75"/>
      <c r="V159" s="75"/>
      <c r="W159" s="75"/>
      <c r="X159" s="75"/>
      <c r="Y159" s="75"/>
      <c r="Z159" s="75"/>
      <c r="AA159" s="75"/>
      <c r="AB159" s="75"/>
      <c r="AC159" s="75"/>
      <c r="AD159" s="75"/>
      <c r="AE159" s="75"/>
      <c r="AF159" s="75"/>
      <c r="AG159" s="75"/>
      <c r="AH159" s="75"/>
      <c r="AI159" s="75"/>
      <c r="AJ159" s="75"/>
      <c r="AK159" s="75"/>
      <c r="AL159" s="75"/>
      <c r="AM159" s="75"/>
      <c r="AN159" s="75"/>
      <c r="AO159" s="75"/>
      <c r="AP159" s="75"/>
      <c r="AQ159" s="75"/>
      <c r="AR159" s="75"/>
      <c r="AS159" s="75"/>
      <c r="AT159" s="75"/>
      <c r="AU159" s="75"/>
      <c r="AV159" s="75"/>
      <c r="AW159" s="75"/>
      <c r="AX159" s="75"/>
      <c r="AY159" s="75"/>
      <c r="AZ159" s="75"/>
      <c r="BA159" s="75"/>
      <c r="BB159" s="75"/>
      <c r="BC159" s="75"/>
      <c r="IA159" s="21">
        <v>11.1</v>
      </c>
      <c r="IB159" s="21" t="s">
        <v>198</v>
      </c>
      <c r="IE159" s="22"/>
      <c r="IF159" s="22"/>
      <c r="IG159" s="22"/>
      <c r="IH159" s="22"/>
      <c r="II159" s="22"/>
    </row>
    <row r="160" spans="1:243" s="21" customFormat="1" ht="28.5">
      <c r="A160" s="60">
        <v>11.11</v>
      </c>
      <c r="B160" s="61" t="s">
        <v>101</v>
      </c>
      <c r="C160" s="36"/>
      <c r="D160" s="36">
        <v>4</v>
      </c>
      <c r="E160" s="68" t="s">
        <v>48</v>
      </c>
      <c r="F160" s="62">
        <v>72.78</v>
      </c>
      <c r="G160" s="49"/>
      <c r="H160" s="43"/>
      <c r="I160" s="44" t="s">
        <v>33</v>
      </c>
      <c r="J160" s="45">
        <f t="shared" si="8"/>
        <v>1</v>
      </c>
      <c r="K160" s="43" t="s">
        <v>34</v>
      </c>
      <c r="L160" s="43" t="s">
        <v>4</v>
      </c>
      <c r="M160" s="46"/>
      <c r="N160" s="55"/>
      <c r="O160" s="55"/>
      <c r="P160" s="56"/>
      <c r="Q160" s="55"/>
      <c r="R160" s="55"/>
      <c r="S160" s="56"/>
      <c r="T160" s="56"/>
      <c r="U160" s="56"/>
      <c r="V160" s="56"/>
      <c r="W160" s="56"/>
      <c r="X160" s="56"/>
      <c r="Y160" s="56"/>
      <c r="Z160" s="56"/>
      <c r="AA160" s="56"/>
      <c r="AB160" s="56"/>
      <c r="AC160" s="56"/>
      <c r="AD160" s="56"/>
      <c r="AE160" s="56"/>
      <c r="AF160" s="56"/>
      <c r="AG160" s="56"/>
      <c r="AH160" s="56"/>
      <c r="AI160" s="56"/>
      <c r="AJ160" s="56"/>
      <c r="AK160" s="56"/>
      <c r="AL160" s="56"/>
      <c r="AM160" s="56"/>
      <c r="AN160" s="56"/>
      <c r="AO160" s="56"/>
      <c r="AP160" s="56"/>
      <c r="AQ160" s="56"/>
      <c r="AR160" s="56"/>
      <c r="AS160" s="56"/>
      <c r="AT160" s="56"/>
      <c r="AU160" s="56"/>
      <c r="AV160" s="56"/>
      <c r="AW160" s="56"/>
      <c r="AX160" s="56"/>
      <c r="AY160" s="56"/>
      <c r="AZ160" s="56"/>
      <c r="BA160" s="58">
        <f t="shared" si="9"/>
        <v>291.12</v>
      </c>
      <c r="BB160" s="57">
        <f t="shared" si="10"/>
        <v>291.12</v>
      </c>
      <c r="BC160" s="59" t="str">
        <f t="shared" si="11"/>
        <v>INR  Two Hundred &amp; Ninety One  and Paise Twelve Only</v>
      </c>
      <c r="IA160" s="21">
        <v>11.11</v>
      </c>
      <c r="IB160" s="21" t="s">
        <v>101</v>
      </c>
      <c r="ID160" s="21">
        <v>4</v>
      </c>
      <c r="IE160" s="22" t="s">
        <v>48</v>
      </c>
      <c r="IF160" s="22"/>
      <c r="IG160" s="22"/>
      <c r="IH160" s="22"/>
      <c r="II160" s="22"/>
    </row>
    <row r="161" spans="1:243" s="21" customFormat="1" ht="47.25">
      <c r="A161" s="60">
        <v>11.12</v>
      </c>
      <c r="B161" s="61" t="s">
        <v>199</v>
      </c>
      <c r="C161" s="36"/>
      <c r="D161" s="74"/>
      <c r="E161" s="74"/>
      <c r="F161" s="74"/>
      <c r="G161" s="74"/>
      <c r="H161" s="74"/>
      <c r="I161" s="74"/>
      <c r="J161" s="74"/>
      <c r="K161" s="74"/>
      <c r="L161" s="74"/>
      <c r="M161" s="74"/>
      <c r="N161" s="75"/>
      <c r="O161" s="75"/>
      <c r="P161" s="75"/>
      <c r="Q161" s="75"/>
      <c r="R161" s="75"/>
      <c r="S161" s="75"/>
      <c r="T161" s="75"/>
      <c r="U161" s="75"/>
      <c r="V161" s="75"/>
      <c r="W161" s="75"/>
      <c r="X161" s="75"/>
      <c r="Y161" s="75"/>
      <c r="Z161" s="75"/>
      <c r="AA161" s="75"/>
      <c r="AB161" s="75"/>
      <c r="AC161" s="75"/>
      <c r="AD161" s="75"/>
      <c r="AE161" s="75"/>
      <c r="AF161" s="75"/>
      <c r="AG161" s="75"/>
      <c r="AH161" s="75"/>
      <c r="AI161" s="75"/>
      <c r="AJ161" s="75"/>
      <c r="AK161" s="75"/>
      <c r="AL161" s="75"/>
      <c r="AM161" s="75"/>
      <c r="AN161" s="75"/>
      <c r="AO161" s="75"/>
      <c r="AP161" s="75"/>
      <c r="AQ161" s="75"/>
      <c r="AR161" s="75"/>
      <c r="AS161" s="75"/>
      <c r="AT161" s="75"/>
      <c r="AU161" s="75"/>
      <c r="AV161" s="75"/>
      <c r="AW161" s="75"/>
      <c r="AX161" s="75"/>
      <c r="AY161" s="75"/>
      <c r="AZ161" s="75"/>
      <c r="BA161" s="75"/>
      <c r="BB161" s="75"/>
      <c r="BC161" s="75"/>
      <c r="IA161" s="21">
        <v>11.12</v>
      </c>
      <c r="IB161" s="21" t="s">
        <v>199</v>
      </c>
      <c r="IE161" s="22"/>
      <c r="IF161" s="22"/>
      <c r="IG161" s="22"/>
      <c r="IH161" s="22"/>
      <c r="II161" s="22"/>
    </row>
    <row r="162" spans="1:243" s="21" customFormat="1" ht="28.5">
      <c r="A162" s="35">
        <v>11.13</v>
      </c>
      <c r="B162" s="61" t="s">
        <v>101</v>
      </c>
      <c r="C162" s="36"/>
      <c r="D162" s="36">
        <v>2</v>
      </c>
      <c r="E162" s="68" t="s">
        <v>48</v>
      </c>
      <c r="F162" s="62">
        <v>367.34</v>
      </c>
      <c r="G162" s="49"/>
      <c r="H162" s="43"/>
      <c r="I162" s="44" t="s">
        <v>33</v>
      </c>
      <c r="J162" s="45">
        <f t="shared" si="8"/>
        <v>1</v>
      </c>
      <c r="K162" s="43" t="s">
        <v>34</v>
      </c>
      <c r="L162" s="43" t="s">
        <v>4</v>
      </c>
      <c r="M162" s="46"/>
      <c r="N162" s="55"/>
      <c r="O162" s="55"/>
      <c r="P162" s="56"/>
      <c r="Q162" s="55"/>
      <c r="R162" s="55"/>
      <c r="S162" s="56"/>
      <c r="T162" s="56"/>
      <c r="U162" s="56"/>
      <c r="V162" s="56"/>
      <c r="W162" s="56"/>
      <c r="X162" s="56"/>
      <c r="Y162" s="56"/>
      <c r="Z162" s="56"/>
      <c r="AA162" s="56"/>
      <c r="AB162" s="56"/>
      <c r="AC162" s="56"/>
      <c r="AD162" s="56"/>
      <c r="AE162" s="56"/>
      <c r="AF162" s="56"/>
      <c r="AG162" s="56"/>
      <c r="AH162" s="56"/>
      <c r="AI162" s="56"/>
      <c r="AJ162" s="56"/>
      <c r="AK162" s="56"/>
      <c r="AL162" s="56"/>
      <c r="AM162" s="56"/>
      <c r="AN162" s="56"/>
      <c r="AO162" s="56"/>
      <c r="AP162" s="56"/>
      <c r="AQ162" s="56"/>
      <c r="AR162" s="56"/>
      <c r="AS162" s="56"/>
      <c r="AT162" s="56"/>
      <c r="AU162" s="56"/>
      <c r="AV162" s="56"/>
      <c r="AW162" s="56"/>
      <c r="AX162" s="56"/>
      <c r="AY162" s="56"/>
      <c r="AZ162" s="56"/>
      <c r="BA162" s="58">
        <f t="shared" si="9"/>
        <v>734.68</v>
      </c>
      <c r="BB162" s="57">
        <f t="shared" si="10"/>
        <v>734.68</v>
      </c>
      <c r="BC162" s="59" t="str">
        <f t="shared" si="11"/>
        <v>INR  Seven Hundred &amp; Thirty Four  and Paise Sixty Eight Only</v>
      </c>
      <c r="IA162" s="21">
        <v>11.13</v>
      </c>
      <c r="IB162" s="21" t="s">
        <v>101</v>
      </c>
      <c r="ID162" s="21">
        <v>2</v>
      </c>
      <c r="IE162" s="22" t="s">
        <v>48</v>
      </c>
      <c r="IF162" s="22"/>
      <c r="IG162" s="22"/>
      <c r="IH162" s="22"/>
      <c r="II162" s="22"/>
    </row>
    <row r="163" spans="1:243" s="21" customFormat="1" ht="49.5" customHeight="1">
      <c r="A163" s="35">
        <v>11.14</v>
      </c>
      <c r="B163" s="61" t="s">
        <v>200</v>
      </c>
      <c r="C163" s="36"/>
      <c r="D163" s="74"/>
      <c r="E163" s="74"/>
      <c r="F163" s="74"/>
      <c r="G163" s="74"/>
      <c r="H163" s="74"/>
      <c r="I163" s="74"/>
      <c r="J163" s="74"/>
      <c r="K163" s="74"/>
      <c r="L163" s="74"/>
      <c r="M163" s="74"/>
      <c r="N163" s="75"/>
      <c r="O163" s="75"/>
      <c r="P163" s="75"/>
      <c r="Q163" s="75"/>
      <c r="R163" s="75"/>
      <c r="S163" s="75"/>
      <c r="T163" s="75"/>
      <c r="U163" s="75"/>
      <c r="V163" s="75"/>
      <c r="W163" s="75"/>
      <c r="X163" s="75"/>
      <c r="Y163" s="75"/>
      <c r="Z163" s="75"/>
      <c r="AA163" s="75"/>
      <c r="AB163" s="75"/>
      <c r="AC163" s="75"/>
      <c r="AD163" s="75"/>
      <c r="AE163" s="75"/>
      <c r="AF163" s="75"/>
      <c r="AG163" s="75"/>
      <c r="AH163" s="75"/>
      <c r="AI163" s="75"/>
      <c r="AJ163" s="75"/>
      <c r="AK163" s="75"/>
      <c r="AL163" s="75"/>
      <c r="AM163" s="75"/>
      <c r="AN163" s="75"/>
      <c r="AO163" s="75"/>
      <c r="AP163" s="75"/>
      <c r="AQ163" s="75"/>
      <c r="AR163" s="75"/>
      <c r="AS163" s="75"/>
      <c r="AT163" s="75"/>
      <c r="AU163" s="75"/>
      <c r="AV163" s="75"/>
      <c r="AW163" s="75"/>
      <c r="AX163" s="75"/>
      <c r="AY163" s="75"/>
      <c r="AZ163" s="75"/>
      <c r="BA163" s="75"/>
      <c r="BB163" s="75"/>
      <c r="BC163" s="75"/>
      <c r="IA163" s="21">
        <v>11.14</v>
      </c>
      <c r="IB163" s="21" t="s">
        <v>200</v>
      </c>
      <c r="IE163" s="22"/>
      <c r="IF163" s="22"/>
      <c r="IG163" s="22"/>
      <c r="IH163" s="22"/>
      <c r="II163" s="22"/>
    </row>
    <row r="164" spans="1:243" s="21" customFormat="1" ht="42.75">
      <c r="A164" s="35">
        <v>11.15</v>
      </c>
      <c r="B164" s="61" t="s">
        <v>101</v>
      </c>
      <c r="C164" s="36"/>
      <c r="D164" s="36">
        <v>3</v>
      </c>
      <c r="E164" s="68" t="s">
        <v>48</v>
      </c>
      <c r="F164" s="62">
        <v>484.31</v>
      </c>
      <c r="G164" s="49"/>
      <c r="H164" s="43"/>
      <c r="I164" s="44" t="s">
        <v>33</v>
      </c>
      <c r="J164" s="45">
        <f t="shared" si="8"/>
        <v>1</v>
      </c>
      <c r="K164" s="43" t="s">
        <v>34</v>
      </c>
      <c r="L164" s="43" t="s">
        <v>4</v>
      </c>
      <c r="M164" s="46"/>
      <c r="N164" s="55"/>
      <c r="O164" s="55"/>
      <c r="P164" s="56"/>
      <c r="Q164" s="55"/>
      <c r="R164" s="55"/>
      <c r="S164" s="56"/>
      <c r="T164" s="56"/>
      <c r="U164" s="56"/>
      <c r="V164" s="56"/>
      <c r="W164" s="56"/>
      <c r="X164" s="56"/>
      <c r="Y164" s="56"/>
      <c r="Z164" s="56"/>
      <c r="AA164" s="56"/>
      <c r="AB164" s="56"/>
      <c r="AC164" s="56"/>
      <c r="AD164" s="56"/>
      <c r="AE164" s="56"/>
      <c r="AF164" s="56"/>
      <c r="AG164" s="56"/>
      <c r="AH164" s="56"/>
      <c r="AI164" s="56"/>
      <c r="AJ164" s="56"/>
      <c r="AK164" s="56"/>
      <c r="AL164" s="56"/>
      <c r="AM164" s="56"/>
      <c r="AN164" s="56"/>
      <c r="AO164" s="56"/>
      <c r="AP164" s="56"/>
      <c r="AQ164" s="56"/>
      <c r="AR164" s="56"/>
      <c r="AS164" s="56"/>
      <c r="AT164" s="56"/>
      <c r="AU164" s="56"/>
      <c r="AV164" s="56"/>
      <c r="AW164" s="56"/>
      <c r="AX164" s="56"/>
      <c r="AY164" s="56"/>
      <c r="AZ164" s="56"/>
      <c r="BA164" s="58">
        <f t="shared" si="9"/>
        <v>1452.93</v>
      </c>
      <c r="BB164" s="57">
        <f t="shared" si="10"/>
        <v>1452.93</v>
      </c>
      <c r="BC164" s="59" t="str">
        <f t="shared" si="11"/>
        <v>INR  One Thousand Four Hundred &amp; Fifty Two  and Paise Ninety Three Only</v>
      </c>
      <c r="IA164" s="21">
        <v>11.15</v>
      </c>
      <c r="IB164" s="21" t="s">
        <v>101</v>
      </c>
      <c r="ID164" s="21">
        <v>3</v>
      </c>
      <c r="IE164" s="22" t="s">
        <v>48</v>
      </c>
      <c r="IF164" s="22"/>
      <c r="IG164" s="22"/>
      <c r="IH164" s="22"/>
      <c r="II164" s="22"/>
    </row>
    <row r="165" spans="1:243" s="21" customFormat="1" ht="63">
      <c r="A165" s="35">
        <v>11.16</v>
      </c>
      <c r="B165" s="61" t="s">
        <v>201</v>
      </c>
      <c r="C165" s="36"/>
      <c r="D165" s="74"/>
      <c r="E165" s="74"/>
      <c r="F165" s="74"/>
      <c r="G165" s="74"/>
      <c r="H165" s="74"/>
      <c r="I165" s="74"/>
      <c r="J165" s="74"/>
      <c r="K165" s="74"/>
      <c r="L165" s="74"/>
      <c r="M165" s="74"/>
      <c r="N165" s="75"/>
      <c r="O165" s="75"/>
      <c r="P165" s="75"/>
      <c r="Q165" s="75"/>
      <c r="R165" s="75"/>
      <c r="S165" s="75"/>
      <c r="T165" s="75"/>
      <c r="U165" s="75"/>
      <c r="V165" s="75"/>
      <c r="W165" s="75"/>
      <c r="X165" s="75"/>
      <c r="Y165" s="75"/>
      <c r="Z165" s="75"/>
      <c r="AA165" s="75"/>
      <c r="AB165" s="75"/>
      <c r="AC165" s="75"/>
      <c r="AD165" s="75"/>
      <c r="AE165" s="75"/>
      <c r="AF165" s="75"/>
      <c r="AG165" s="75"/>
      <c r="AH165" s="75"/>
      <c r="AI165" s="75"/>
      <c r="AJ165" s="75"/>
      <c r="AK165" s="75"/>
      <c r="AL165" s="75"/>
      <c r="AM165" s="75"/>
      <c r="AN165" s="75"/>
      <c r="AO165" s="75"/>
      <c r="AP165" s="75"/>
      <c r="AQ165" s="75"/>
      <c r="AR165" s="75"/>
      <c r="AS165" s="75"/>
      <c r="AT165" s="75"/>
      <c r="AU165" s="75"/>
      <c r="AV165" s="75"/>
      <c r="AW165" s="75"/>
      <c r="AX165" s="75"/>
      <c r="AY165" s="75"/>
      <c r="AZ165" s="75"/>
      <c r="BA165" s="75"/>
      <c r="BB165" s="75"/>
      <c r="BC165" s="75"/>
      <c r="IA165" s="21">
        <v>11.16</v>
      </c>
      <c r="IB165" s="21" t="s">
        <v>201</v>
      </c>
      <c r="IE165" s="22"/>
      <c r="IF165" s="22"/>
      <c r="IG165" s="22"/>
      <c r="IH165" s="22"/>
      <c r="II165" s="22"/>
    </row>
    <row r="166" spans="1:243" s="21" customFormat="1" ht="35.25" customHeight="1">
      <c r="A166" s="35">
        <v>11.17</v>
      </c>
      <c r="B166" s="61" t="s">
        <v>101</v>
      </c>
      <c r="C166" s="36"/>
      <c r="D166" s="36">
        <v>2</v>
      </c>
      <c r="E166" s="68" t="s">
        <v>48</v>
      </c>
      <c r="F166" s="62">
        <v>531.57</v>
      </c>
      <c r="G166" s="49"/>
      <c r="H166" s="43"/>
      <c r="I166" s="44" t="s">
        <v>33</v>
      </c>
      <c r="J166" s="45">
        <f t="shared" si="8"/>
        <v>1</v>
      </c>
      <c r="K166" s="43" t="s">
        <v>34</v>
      </c>
      <c r="L166" s="43" t="s">
        <v>4</v>
      </c>
      <c r="M166" s="46"/>
      <c r="N166" s="55"/>
      <c r="O166" s="55"/>
      <c r="P166" s="56"/>
      <c r="Q166" s="55"/>
      <c r="R166" s="55"/>
      <c r="S166" s="56"/>
      <c r="T166" s="56"/>
      <c r="U166" s="56"/>
      <c r="V166" s="56"/>
      <c r="W166" s="56"/>
      <c r="X166" s="56"/>
      <c r="Y166" s="56"/>
      <c r="Z166" s="56"/>
      <c r="AA166" s="56"/>
      <c r="AB166" s="56"/>
      <c r="AC166" s="56"/>
      <c r="AD166" s="56"/>
      <c r="AE166" s="56"/>
      <c r="AF166" s="56"/>
      <c r="AG166" s="56"/>
      <c r="AH166" s="56"/>
      <c r="AI166" s="56"/>
      <c r="AJ166" s="56"/>
      <c r="AK166" s="56"/>
      <c r="AL166" s="56"/>
      <c r="AM166" s="56"/>
      <c r="AN166" s="56"/>
      <c r="AO166" s="56"/>
      <c r="AP166" s="56"/>
      <c r="AQ166" s="56"/>
      <c r="AR166" s="56"/>
      <c r="AS166" s="56"/>
      <c r="AT166" s="56"/>
      <c r="AU166" s="56"/>
      <c r="AV166" s="56"/>
      <c r="AW166" s="56"/>
      <c r="AX166" s="56"/>
      <c r="AY166" s="56"/>
      <c r="AZ166" s="56"/>
      <c r="BA166" s="58">
        <f t="shared" si="9"/>
        <v>1063.14</v>
      </c>
      <c r="BB166" s="57">
        <f t="shared" si="10"/>
        <v>1063.14</v>
      </c>
      <c r="BC166" s="59" t="str">
        <f t="shared" si="11"/>
        <v>INR  One Thousand  &amp;Sixty Three  and Paise Fourteen Only</v>
      </c>
      <c r="IA166" s="21">
        <v>11.17</v>
      </c>
      <c r="IB166" s="21" t="s">
        <v>101</v>
      </c>
      <c r="ID166" s="21">
        <v>2</v>
      </c>
      <c r="IE166" s="22" t="s">
        <v>48</v>
      </c>
      <c r="IF166" s="22"/>
      <c r="IG166" s="22"/>
      <c r="IH166" s="22"/>
      <c r="II166" s="22"/>
    </row>
    <row r="167" spans="1:243" s="21" customFormat="1" ht="63">
      <c r="A167" s="35">
        <v>11.18</v>
      </c>
      <c r="B167" s="61" t="s">
        <v>202</v>
      </c>
      <c r="C167" s="36"/>
      <c r="D167" s="74"/>
      <c r="E167" s="74"/>
      <c r="F167" s="74"/>
      <c r="G167" s="74"/>
      <c r="H167" s="74"/>
      <c r="I167" s="74"/>
      <c r="J167" s="74"/>
      <c r="K167" s="74"/>
      <c r="L167" s="74"/>
      <c r="M167" s="74"/>
      <c r="N167" s="75"/>
      <c r="O167" s="75"/>
      <c r="P167" s="75"/>
      <c r="Q167" s="75"/>
      <c r="R167" s="75"/>
      <c r="S167" s="75"/>
      <c r="T167" s="75"/>
      <c r="U167" s="75"/>
      <c r="V167" s="75"/>
      <c r="W167" s="75"/>
      <c r="X167" s="75"/>
      <c r="Y167" s="75"/>
      <c r="Z167" s="75"/>
      <c r="AA167" s="75"/>
      <c r="AB167" s="75"/>
      <c r="AC167" s="75"/>
      <c r="AD167" s="75"/>
      <c r="AE167" s="75"/>
      <c r="AF167" s="75"/>
      <c r="AG167" s="75"/>
      <c r="AH167" s="75"/>
      <c r="AI167" s="75"/>
      <c r="AJ167" s="75"/>
      <c r="AK167" s="75"/>
      <c r="AL167" s="75"/>
      <c r="AM167" s="75"/>
      <c r="AN167" s="75"/>
      <c r="AO167" s="75"/>
      <c r="AP167" s="75"/>
      <c r="AQ167" s="75"/>
      <c r="AR167" s="75"/>
      <c r="AS167" s="75"/>
      <c r="AT167" s="75"/>
      <c r="AU167" s="75"/>
      <c r="AV167" s="75"/>
      <c r="AW167" s="75"/>
      <c r="AX167" s="75"/>
      <c r="AY167" s="75"/>
      <c r="AZ167" s="75"/>
      <c r="BA167" s="75"/>
      <c r="BB167" s="75"/>
      <c r="BC167" s="75"/>
      <c r="IA167" s="21">
        <v>11.18</v>
      </c>
      <c r="IB167" s="21" t="s">
        <v>202</v>
      </c>
      <c r="IE167" s="22"/>
      <c r="IF167" s="22"/>
      <c r="IG167" s="22"/>
      <c r="IH167" s="22"/>
      <c r="II167" s="22"/>
    </row>
    <row r="168" spans="1:243" s="21" customFormat="1" ht="42.75">
      <c r="A168" s="35">
        <v>11.19</v>
      </c>
      <c r="B168" s="61" t="s">
        <v>103</v>
      </c>
      <c r="C168" s="36"/>
      <c r="D168" s="36">
        <v>5</v>
      </c>
      <c r="E168" s="68" t="s">
        <v>48</v>
      </c>
      <c r="F168" s="62">
        <v>466.46</v>
      </c>
      <c r="G168" s="49"/>
      <c r="H168" s="43"/>
      <c r="I168" s="44" t="s">
        <v>33</v>
      </c>
      <c r="J168" s="45">
        <f t="shared" si="8"/>
        <v>1</v>
      </c>
      <c r="K168" s="43" t="s">
        <v>34</v>
      </c>
      <c r="L168" s="43" t="s">
        <v>4</v>
      </c>
      <c r="M168" s="46"/>
      <c r="N168" s="55"/>
      <c r="O168" s="55"/>
      <c r="P168" s="56"/>
      <c r="Q168" s="55"/>
      <c r="R168" s="55"/>
      <c r="S168" s="56"/>
      <c r="T168" s="56"/>
      <c r="U168" s="56"/>
      <c r="V168" s="56"/>
      <c r="W168" s="56"/>
      <c r="X168" s="56"/>
      <c r="Y168" s="56"/>
      <c r="Z168" s="56"/>
      <c r="AA168" s="56"/>
      <c r="AB168" s="56"/>
      <c r="AC168" s="56"/>
      <c r="AD168" s="56"/>
      <c r="AE168" s="56"/>
      <c r="AF168" s="56"/>
      <c r="AG168" s="56"/>
      <c r="AH168" s="56"/>
      <c r="AI168" s="56"/>
      <c r="AJ168" s="56"/>
      <c r="AK168" s="56"/>
      <c r="AL168" s="56"/>
      <c r="AM168" s="56"/>
      <c r="AN168" s="56"/>
      <c r="AO168" s="56"/>
      <c r="AP168" s="56"/>
      <c r="AQ168" s="56"/>
      <c r="AR168" s="56"/>
      <c r="AS168" s="56"/>
      <c r="AT168" s="56"/>
      <c r="AU168" s="56"/>
      <c r="AV168" s="56"/>
      <c r="AW168" s="56"/>
      <c r="AX168" s="56"/>
      <c r="AY168" s="56"/>
      <c r="AZ168" s="56"/>
      <c r="BA168" s="58">
        <f t="shared" si="9"/>
        <v>2332.3</v>
      </c>
      <c r="BB168" s="57">
        <f t="shared" si="10"/>
        <v>2332.3</v>
      </c>
      <c r="BC168" s="59" t="str">
        <f t="shared" si="11"/>
        <v>INR  Two Thousand Three Hundred &amp; Thirty Two  and Paise Thirty Only</v>
      </c>
      <c r="IA168" s="21">
        <v>11.19</v>
      </c>
      <c r="IB168" s="21" t="s">
        <v>103</v>
      </c>
      <c r="ID168" s="21">
        <v>5</v>
      </c>
      <c r="IE168" s="22" t="s">
        <v>48</v>
      </c>
      <c r="IF168" s="22"/>
      <c r="IG168" s="22"/>
      <c r="IH168" s="22"/>
      <c r="II168" s="22"/>
    </row>
    <row r="169" spans="1:243" s="21" customFormat="1" ht="48" customHeight="1">
      <c r="A169" s="60">
        <v>11.2</v>
      </c>
      <c r="B169" s="61" t="s">
        <v>104</v>
      </c>
      <c r="C169" s="36"/>
      <c r="D169" s="36">
        <v>10</v>
      </c>
      <c r="E169" s="68" t="s">
        <v>48</v>
      </c>
      <c r="F169" s="63">
        <v>53.7</v>
      </c>
      <c r="G169" s="49"/>
      <c r="H169" s="43"/>
      <c r="I169" s="44" t="s">
        <v>33</v>
      </c>
      <c r="J169" s="45">
        <f t="shared" si="8"/>
        <v>1</v>
      </c>
      <c r="K169" s="43" t="s">
        <v>34</v>
      </c>
      <c r="L169" s="43" t="s">
        <v>4</v>
      </c>
      <c r="M169" s="46"/>
      <c r="N169" s="55"/>
      <c r="O169" s="55"/>
      <c r="P169" s="56"/>
      <c r="Q169" s="55"/>
      <c r="R169" s="55"/>
      <c r="S169" s="56"/>
      <c r="T169" s="56"/>
      <c r="U169" s="56"/>
      <c r="V169" s="56"/>
      <c r="W169" s="56"/>
      <c r="X169" s="56"/>
      <c r="Y169" s="56"/>
      <c r="Z169" s="56"/>
      <c r="AA169" s="56"/>
      <c r="AB169" s="56"/>
      <c r="AC169" s="56"/>
      <c r="AD169" s="56"/>
      <c r="AE169" s="56"/>
      <c r="AF169" s="56"/>
      <c r="AG169" s="56"/>
      <c r="AH169" s="56"/>
      <c r="AI169" s="56"/>
      <c r="AJ169" s="56"/>
      <c r="AK169" s="56"/>
      <c r="AL169" s="56"/>
      <c r="AM169" s="56"/>
      <c r="AN169" s="56"/>
      <c r="AO169" s="56"/>
      <c r="AP169" s="56"/>
      <c r="AQ169" s="56"/>
      <c r="AR169" s="56"/>
      <c r="AS169" s="56"/>
      <c r="AT169" s="56"/>
      <c r="AU169" s="56"/>
      <c r="AV169" s="56"/>
      <c r="AW169" s="56"/>
      <c r="AX169" s="56"/>
      <c r="AY169" s="56"/>
      <c r="AZ169" s="56"/>
      <c r="BA169" s="58">
        <f t="shared" si="9"/>
        <v>537</v>
      </c>
      <c r="BB169" s="57">
        <f t="shared" si="10"/>
        <v>537</v>
      </c>
      <c r="BC169" s="59" t="str">
        <f t="shared" si="11"/>
        <v>INR  Five Hundred &amp; Thirty Seven  Only</v>
      </c>
      <c r="IA169" s="21">
        <v>11.2</v>
      </c>
      <c r="IB169" s="21" t="s">
        <v>104</v>
      </c>
      <c r="ID169" s="21">
        <v>10</v>
      </c>
      <c r="IE169" s="22" t="s">
        <v>48</v>
      </c>
      <c r="IF169" s="22"/>
      <c r="IG169" s="22"/>
      <c r="IH169" s="22"/>
      <c r="II169" s="22"/>
    </row>
    <row r="170" spans="1:243" s="21" customFormat="1" ht="31.5">
      <c r="A170" s="35">
        <v>11.21</v>
      </c>
      <c r="B170" s="61" t="s">
        <v>203</v>
      </c>
      <c r="C170" s="36"/>
      <c r="D170" s="74"/>
      <c r="E170" s="74"/>
      <c r="F170" s="74"/>
      <c r="G170" s="74"/>
      <c r="H170" s="74"/>
      <c r="I170" s="74"/>
      <c r="J170" s="74"/>
      <c r="K170" s="74"/>
      <c r="L170" s="74"/>
      <c r="M170" s="74"/>
      <c r="N170" s="75"/>
      <c r="O170" s="75"/>
      <c r="P170" s="75"/>
      <c r="Q170" s="75"/>
      <c r="R170" s="75"/>
      <c r="S170" s="75"/>
      <c r="T170" s="75"/>
      <c r="U170" s="75"/>
      <c r="V170" s="75"/>
      <c r="W170" s="75"/>
      <c r="X170" s="75"/>
      <c r="Y170" s="75"/>
      <c r="Z170" s="75"/>
      <c r="AA170" s="75"/>
      <c r="AB170" s="75"/>
      <c r="AC170" s="75"/>
      <c r="AD170" s="75"/>
      <c r="AE170" s="75"/>
      <c r="AF170" s="75"/>
      <c r="AG170" s="75"/>
      <c r="AH170" s="75"/>
      <c r="AI170" s="75"/>
      <c r="AJ170" s="75"/>
      <c r="AK170" s="75"/>
      <c r="AL170" s="75"/>
      <c r="AM170" s="75"/>
      <c r="AN170" s="75"/>
      <c r="AO170" s="75"/>
      <c r="AP170" s="75"/>
      <c r="AQ170" s="75"/>
      <c r="AR170" s="75"/>
      <c r="AS170" s="75"/>
      <c r="AT170" s="75"/>
      <c r="AU170" s="75"/>
      <c r="AV170" s="75"/>
      <c r="AW170" s="75"/>
      <c r="AX170" s="75"/>
      <c r="AY170" s="75"/>
      <c r="AZ170" s="75"/>
      <c r="BA170" s="75"/>
      <c r="BB170" s="75"/>
      <c r="BC170" s="75"/>
      <c r="IA170" s="21">
        <v>11.21</v>
      </c>
      <c r="IB170" s="21" t="s">
        <v>203</v>
      </c>
      <c r="IE170" s="22"/>
      <c r="IF170" s="22"/>
      <c r="IG170" s="22"/>
      <c r="IH170" s="22"/>
      <c r="II170" s="22"/>
    </row>
    <row r="171" spans="1:243" s="21" customFormat="1" ht="42.75">
      <c r="A171" s="35">
        <v>11.22</v>
      </c>
      <c r="B171" s="61" t="s">
        <v>105</v>
      </c>
      <c r="C171" s="36"/>
      <c r="D171" s="36">
        <v>2</v>
      </c>
      <c r="E171" s="68" t="s">
        <v>48</v>
      </c>
      <c r="F171" s="62">
        <v>286.94</v>
      </c>
      <c r="G171" s="49"/>
      <c r="H171" s="43"/>
      <c r="I171" s="44" t="s">
        <v>33</v>
      </c>
      <c r="J171" s="45">
        <f t="shared" si="8"/>
        <v>1</v>
      </c>
      <c r="K171" s="43" t="s">
        <v>34</v>
      </c>
      <c r="L171" s="43" t="s">
        <v>4</v>
      </c>
      <c r="M171" s="46"/>
      <c r="N171" s="55"/>
      <c r="O171" s="55"/>
      <c r="P171" s="56"/>
      <c r="Q171" s="55"/>
      <c r="R171" s="55"/>
      <c r="S171" s="56"/>
      <c r="T171" s="56"/>
      <c r="U171" s="56"/>
      <c r="V171" s="56"/>
      <c r="W171" s="56"/>
      <c r="X171" s="56"/>
      <c r="Y171" s="56"/>
      <c r="Z171" s="56"/>
      <c r="AA171" s="56"/>
      <c r="AB171" s="56"/>
      <c r="AC171" s="56"/>
      <c r="AD171" s="56"/>
      <c r="AE171" s="56"/>
      <c r="AF171" s="56"/>
      <c r="AG171" s="56"/>
      <c r="AH171" s="56"/>
      <c r="AI171" s="56"/>
      <c r="AJ171" s="56"/>
      <c r="AK171" s="56"/>
      <c r="AL171" s="56"/>
      <c r="AM171" s="56"/>
      <c r="AN171" s="56"/>
      <c r="AO171" s="56"/>
      <c r="AP171" s="56"/>
      <c r="AQ171" s="56"/>
      <c r="AR171" s="56"/>
      <c r="AS171" s="56"/>
      <c r="AT171" s="56"/>
      <c r="AU171" s="56"/>
      <c r="AV171" s="56"/>
      <c r="AW171" s="56"/>
      <c r="AX171" s="56"/>
      <c r="AY171" s="56"/>
      <c r="AZ171" s="56"/>
      <c r="BA171" s="58">
        <f t="shared" si="9"/>
        <v>573.88</v>
      </c>
      <c r="BB171" s="57">
        <f t="shared" si="10"/>
        <v>573.88</v>
      </c>
      <c r="BC171" s="59" t="str">
        <f t="shared" si="11"/>
        <v>INR  Five Hundred &amp; Seventy Three  and Paise Eighty Eight Only</v>
      </c>
      <c r="IA171" s="21">
        <v>11.22</v>
      </c>
      <c r="IB171" s="21" t="s">
        <v>105</v>
      </c>
      <c r="ID171" s="21">
        <v>2</v>
      </c>
      <c r="IE171" s="22" t="s">
        <v>48</v>
      </c>
      <c r="IF171" s="22"/>
      <c r="IG171" s="22"/>
      <c r="IH171" s="22"/>
      <c r="II171" s="22"/>
    </row>
    <row r="172" spans="1:243" s="21" customFormat="1" ht="63">
      <c r="A172" s="35">
        <v>11.23</v>
      </c>
      <c r="B172" s="61" t="s">
        <v>106</v>
      </c>
      <c r="C172" s="36"/>
      <c r="D172" s="36">
        <v>10</v>
      </c>
      <c r="E172" s="68" t="s">
        <v>44</v>
      </c>
      <c r="F172" s="62">
        <v>135.16</v>
      </c>
      <c r="G172" s="49"/>
      <c r="H172" s="43"/>
      <c r="I172" s="44" t="s">
        <v>33</v>
      </c>
      <c r="J172" s="45">
        <f t="shared" si="8"/>
        <v>1</v>
      </c>
      <c r="K172" s="43" t="s">
        <v>34</v>
      </c>
      <c r="L172" s="43" t="s">
        <v>4</v>
      </c>
      <c r="M172" s="46"/>
      <c r="N172" s="55"/>
      <c r="O172" s="55"/>
      <c r="P172" s="56"/>
      <c r="Q172" s="55"/>
      <c r="R172" s="55"/>
      <c r="S172" s="56"/>
      <c r="T172" s="56"/>
      <c r="U172" s="56"/>
      <c r="V172" s="56"/>
      <c r="W172" s="56"/>
      <c r="X172" s="56"/>
      <c r="Y172" s="56"/>
      <c r="Z172" s="56"/>
      <c r="AA172" s="56"/>
      <c r="AB172" s="56"/>
      <c r="AC172" s="56"/>
      <c r="AD172" s="56"/>
      <c r="AE172" s="56"/>
      <c r="AF172" s="56"/>
      <c r="AG172" s="56"/>
      <c r="AH172" s="56"/>
      <c r="AI172" s="56"/>
      <c r="AJ172" s="56"/>
      <c r="AK172" s="56"/>
      <c r="AL172" s="56"/>
      <c r="AM172" s="56"/>
      <c r="AN172" s="56"/>
      <c r="AO172" s="56"/>
      <c r="AP172" s="56"/>
      <c r="AQ172" s="56"/>
      <c r="AR172" s="56"/>
      <c r="AS172" s="56"/>
      <c r="AT172" s="56"/>
      <c r="AU172" s="56"/>
      <c r="AV172" s="56"/>
      <c r="AW172" s="56"/>
      <c r="AX172" s="56"/>
      <c r="AY172" s="56"/>
      <c r="AZ172" s="56"/>
      <c r="BA172" s="58">
        <f t="shared" si="9"/>
        <v>1351.6</v>
      </c>
      <c r="BB172" s="57">
        <f t="shared" si="10"/>
        <v>1351.6</v>
      </c>
      <c r="BC172" s="59" t="str">
        <f t="shared" si="11"/>
        <v>INR  One Thousand Three Hundred &amp; Fifty One  and Paise Sixty Only</v>
      </c>
      <c r="IA172" s="21">
        <v>11.23</v>
      </c>
      <c r="IB172" s="21" t="s">
        <v>106</v>
      </c>
      <c r="ID172" s="21">
        <v>10</v>
      </c>
      <c r="IE172" s="22" t="s">
        <v>44</v>
      </c>
      <c r="IF172" s="22"/>
      <c r="IG172" s="22"/>
      <c r="IH172" s="22"/>
      <c r="II172" s="22"/>
    </row>
    <row r="173" spans="1:243" s="21" customFormat="1" ht="15.75">
      <c r="A173" s="60">
        <v>12</v>
      </c>
      <c r="B173" s="61" t="s">
        <v>204</v>
      </c>
      <c r="C173" s="36"/>
      <c r="D173" s="74"/>
      <c r="E173" s="74"/>
      <c r="F173" s="74"/>
      <c r="G173" s="74"/>
      <c r="H173" s="74"/>
      <c r="I173" s="74"/>
      <c r="J173" s="74"/>
      <c r="K173" s="74"/>
      <c r="L173" s="74"/>
      <c r="M173" s="74"/>
      <c r="N173" s="75"/>
      <c r="O173" s="75"/>
      <c r="P173" s="75"/>
      <c r="Q173" s="75"/>
      <c r="R173" s="75"/>
      <c r="S173" s="75"/>
      <c r="T173" s="75"/>
      <c r="U173" s="75"/>
      <c r="V173" s="75"/>
      <c r="W173" s="75"/>
      <c r="X173" s="75"/>
      <c r="Y173" s="75"/>
      <c r="Z173" s="75"/>
      <c r="AA173" s="75"/>
      <c r="AB173" s="75"/>
      <c r="AC173" s="75"/>
      <c r="AD173" s="75"/>
      <c r="AE173" s="75"/>
      <c r="AF173" s="75"/>
      <c r="AG173" s="75"/>
      <c r="AH173" s="75"/>
      <c r="AI173" s="75"/>
      <c r="AJ173" s="75"/>
      <c r="AK173" s="75"/>
      <c r="AL173" s="75"/>
      <c r="AM173" s="75"/>
      <c r="AN173" s="75"/>
      <c r="AO173" s="75"/>
      <c r="AP173" s="75"/>
      <c r="AQ173" s="75"/>
      <c r="AR173" s="75"/>
      <c r="AS173" s="75"/>
      <c r="AT173" s="75"/>
      <c r="AU173" s="75"/>
      <c r="AV173" s="75"/>
      <c r="AW173" s="75"/>
      <c r="AX173" s="75"/>
      <c r="AY173" s="75"/>
      <c r="AZ173" s="75"/>
      <c r="BA173" s="75"/>
      <c r="BB173" s="75"/>
      <c r="BC173" s="75"/>
      <c r="IA173" s="21">
        <v>12</v>
      </c>
      <c r="IB173" s="21" t="s">
        <v>204</v>
      </c>
      <c r="IE173" s="22"/>
      <c r="IF173" s="22"/>
      <c r="IG173" s="22"/>
      <c r="IH173" s="22"/>
      <c r="II173" s="22"/>
    </row>
    <row r="174" spans="1:243" s="21" customFormat="1" ht="362.25">
      <c r="A174" s="35">
        <v>12.01</v>
      </c>
      <c r="B174" s="61" t="s">
        <v>120</v>
      </c>
      <c r="C174" s="36"/>
      <c r="D174" s="36">
        <v>7.5</v>
      </c>
      <c r="E174" s="68" t="s">
        <v>43</v>
      </c>
      <c r="F174" s="62">
        <v>618.76</v>
      </c>
      <c r="G174" s="49"/>
      <c r="H174" s="43"/>
      <c r="I174" s="44" t="s">
        <v>33</v>
      </c>
      <c r="J174" s="45">
        <f t="shared" si="8"/>
        <v>1</v>
      </c>
      <c r="K174" s="43" t="s">
        <v>34</v>
      </c>
      <c r="L174" s="43" t="s">
        <v>4</v>
      </c>
      <c r="M174" s="46"/>
      <c r="N174" s="55"/>
      <c r="O174" s="55"/>
      <c r="P174" s="56"/>
      <c r="Q174" s="55"/>
      <c r="R174" s="55"/>
      <c r="S174" s="56"/>
      <c r="T174" s="56"/>
      <c r="U174" s="56"/>
      <c r="V174" s="56"/>
      <c r="W174" s="56"/>
      <c r="X174" s="56"/>
      <c r="Y174" s="56"/>
      <c r="Z174" s="56"/>
      <c r="AA174" s="56"/>
      <c r="AB174" s="56"/>
      <c r="AC174" s="56"/>
      <c r="AD174" s="56"/>
      <c r="AE174" s="56"/>
      <c r="AF174" s="56"/>
      <c r="AG174" s="56"/>
      <c r="AH174" s="56"/>
      <c r="AI174" s="56"/>
      <c r="AJ174" s="56"/>
      <c r="AK174" s="56"/>
      <c r="AL174" s="56"/>
      <c r="AM174" s="56"/>
      <c r="AN174" s="56"/>
      <c r="AO174" s="56"/>
      <c r="AP174" s="56"/>
      <c r="AQ174" s="56"/>
      <c r="AR174" s="56"/>
      <c r="AS174" s="56"/>
      <c r="AT174" s="56"/>
      <c r="AU174" s="56"/>
      <c r="AV174" s="56"/>
      <c r="AW174" s="56"/>
      <c r="AX174" s="56"/>
      <c r="AY174" s="56"/>
      <c r="AZ174" s="56"/>
      <c r="BA174" s="58">
        <f t="shared" si="9"/>
        <v>4640.7</v>
      </c>
      <c r="BB174" s="57">
        <f t="shared" si="10"/>
        <v>4640.7</v>
      </c>
      <c r="BC174" s="59" t="str">
        <f t="shared" si="11"/>
        <v>INR  Four Thousand Six Hundred &amp; Forty  and Paise Seventy Only</v>
      </c>
      <c r="IA174" s="21">
        <v>12.01</v>
      </c>
      <c r="IB174" s="21" t="s">
        <v>120</v>
      </c>
      <c r="ID174" s="21">
        <v>7.5</v>
      </c>
      <c r="IE174" s="22" t="s">
        <v>43</v>
      </c>
      <c r="IF174" s="22"/>
      <c r="IG174" s="22"/>
      <c r="IH174" s="22"/>
      <c r="II174" s="22"/>
    </row>
    <row r="175" spans="1:243" s="21" customFormat="1" ht="409.5">
      <c r="A175" s="35">
        <v>12.02</v>
      </c>
      <c r="B175" s="61" t="s">
        <v>205</v>
      </c>
      <c r="C175" s="36"/>
      <c r="D175" s="74"/>
      <c r="E175" s="74"/>
      <c r="F175" s="74"/>
      <c r="G175" s="74"/>
      <c r="H175" s="74"/>
      <c r="I175" s="74"/>
      <c r="J175" s="74"/>
      <c r="K175" s="74"/>
      <c r="L175" s="74"/>
      <c r="M175" s="74"/>
      <c r="N175" s="75"/>
      <c r="O175" s="75"/>
      <c r="P175" s="75"/>
      <c r="Q175" s="75"/>
      <c r="R175" s="75"/>
      <c r="S175" s="75"/>
      <c r="T175" s="75"/>
      <c r="U175" s="75"/>
      <c r="V175" s="75"/>
      <c r="W175" s="75"/>
      <c r="X175" s="75"/>
      <c r="Y175" s="75"/>
      <c r="Z175" s="75"/>
      <c r="AA175" s="75"/>
      <c r="AB175" s="75"/>
      <c r="AC175" s="75"/>
      <c r="AD175" s="75"/>
      <c r="AE175" s="75"/>
      <c r="AF175" s="75"/>
      <c r="AG175" s="75"/>
      <c r="AH175" s="75"/>
      <c r="AI175" s="75"/>
      <c r="AJ175" s="75"/>
      <c r="AK175" s="75"/>
      <c r="AL175" s="75"/>
      <c r="AM175" s="75"/>
      <c r="AN175" s="75"/>
      <c r="AO175" s="75"/>
      <c r="AP175" s="75"/>
      <c r="AQ175" s="75"/>
      <c r="AR175" s="75"/>
      <c r="AS175" s="75"/>
      <c r="AT175" s="75"/>
      <c r="AU175" s="75"/>
      <c r="AV175" s="75"/>
      <c r="AW175" s="75"/>
      <c r="AX175" s="75"/>
      <c r="AY175" s="75"/>
      <c r="AZ175" s="75"/>
      <c r="BA175" s="75"/>
      <c r="BB175" s="75"/>
      <c r="BC175" s="75"/>
      <c r="IA175" s="21">
        <v>12.02</v>
      </c>
      <c r="IB175" s="21" t="s">
        <v>205</v>
      </c>
      <c r="IE175" s="22"/>
      <c r="IF175" s="22"/>
      <c r="IG175" s="22"/>
      <c r="IH175" s="22"/>
      <c r="II175" s="22"/>
    </row>
    <row r="176" spans="1:243" s="21" customFormat="1" ht="47.25">
      <c r="A176" s="35">
        <v>12.03</v>
      </c>
      <c r="B176" s="61" t="s">
        <v>121</v>
      </c>
      <c r="C176" s="36"/>
      <c r="D176" s="36">
        <v>75</v>
      </c>
      <c r="E176" s="68" t="s">
        <v>43</v>
      </c>
      <c r="F176" s="62">
        <v>1226.22</v>
      </c>
      <c r="G176" s="49"/>
      <c r="H176" s="43"/>
      <c r="I176" s="44" t="s">
        <v>33</v>
      </c>
      <c r="J176" s="45">
        <f t="shared" si="8"/>
        <v>1</v>
      </c>
      <c r="K176" s="43" t="s">
        <v>34</v>
      </c>
      <c r="L176" s="43" t="s">
        <v>4</v>
      </c>
      <c r="M176" s="46"/>
      <c r="N176" s="55"/>
      <c r="O176" s="55"/>
      <c r="P176" s="56"/>
      <c r="Q176" s="55"/>
      <c r="R176" s="55"/>
      <c r="S176" s="56"/>
      <c r="T176" s="56"/>
      <c r="U176" s="56"/>
      <c r="V176" s="56"/>
      <c r="W176" s="56"/>
      <c r="X176" s="56"/>
      <c r="Y176" s="56"/>
      <c r="Z176" s="56"/>
      <c r="AA176" s="56"/>
      <c r="AB176" s="56"/>
      <c r="AC176" s="56"/>
      <c r="AD176" s="56"/>
      <c r="AE176" s="56"/>
      <c r="AF176" s="56"/>
      <c r="AG176" s="56"/>
      <c r="AH176" s="56"/>
      <c r="AI176" s="56"/>
      <c r="AJ176" s="56"/>
      <c r="AK176" s="56"/>
      <c r="AL176" s="56"/>
      <c r="AM176" s="56"/>
      <c r="AN176" s="56"/>
      <c r="AO176" s="56"/>
      <c r="AP176" s="56"/>
      <c r="AQ176" s="56"/>
      <c r="AR176" s="56"/>
      <c r="AS176" s="56"/>
      <c r="AT176" s="56"/>
      <c r="AU176" s="56"/>
      <c r="AV176" s="56"/>
      <c r="AW176" s="56"/>
      <c r="AX176" s="56"/>
      <c r="AY176" s="56"/>
      <c r="AZ176" s="56"/>
      <c r="BA176" s="58">
        <f t="shared" si="9"/>
        <v>91966.5</v>
      </c>
      <c r="BB176" s="57">
        <f t="shared" si="10"/>
        <v>91966.5</v>
      </c>
      <c r="BC176" s="59" t="str">
        <f t="shared" si="11"/>
        <v>INR  Ninety One Thousand Nine Hundred &amp; Sixty Six  and Paise Fifty Only</v>
      </c>
      <c r="IA176" s="21">
        <v>12.03</v>
      </c>
      <c r="IB176" s="21" t="s">
        <v>121</v>
      </c>
      <c r="ID176" s="21">
        <v>75</v>
      </c>
      <c r="IE176" s="22" t="s">
        <v>43</v>
      </c>
      <c r="IF176" s="22"/>
      <c r="IG176" s="22"/>
      <c r="IH176" s="22"/>
      <c r="II176" s="22"/>
    </row>
    <row r="177" spans="1:243" s="21" customFormat="1" ht="31.5">
      <c r="A177" s="35">
        <v>13</v>
      </c>
      <c r="B177" s="61" t="s">
        <v>206</v>
      </c>
      <c r="C177" s="36"/>
      <c r="D177" s="74"/>
      <c r="E177" s="74"/>
      <c r="F177" s="74"/>
      <c r="G177" s="74"/>
      <c r="H177" s="74"/>
      <c r="I177" s="74"/>
      <c r="J177" s="74"/>
      <c r="K177" s="74"/>
      <c r="L177" s="74"/>
      <c r="M177" s="74"/>
      <c r="N177" s="75"/>
      <c r="O177" s="75"/>
      <c r="P177" s="75"/>
      <c r="Q177" s="75"/>
      <c r="R177" s="75"/>
      <c r="S177" s="75"/>
      <c r="T177" s="75"/>
      <c r="U177" s="75"/>
      <c r="V177" s="75"/>
      <c r="W177" s="75"/>
      <c r="X177" s="75"/>
      <c r="Y177" s="75"/>
      <c r="Z177" s="75"/>
      <c r="AA177" s="75"/>
      <c r="AB177" s="75"/>
      <c r="AC177" s="75"/>
      <c r="AD177" s="75"/>
      <c r="AE177" s="75"/>
      <c r="AF177" s="75"/>
      <c r="AG177" s="75"/>
      <c r="AH177" s="75"/>
      <c r="AI177" s="75"/>
      <c r="AJ177" s="75"/>
      <c r="AK177" s="75"/>
      <c r="AL177" s="75"/>
      <c r="AM177" s="75"/>
      <c r="AN177" s="75"/>
      <c r="AO177" s="75"/>
      <c r="AP177" s="75"/>
      <c r="AQ177" s="75"/>
      <c r="AR177" s="75"/>
      <c r="AS177" s="75"/>
      <c r="AT177" s="75"/>
      <c r="AU177" s="75"/>
      <c r="AV177" s="75"/>
      <c r="AW177" s="75"/>
      <c r="AX177" s="75"/>
      <c r="AY177" s="75"/>
      <c r="AZ177" s="75"/>
      <c r="BA177" s="75"/>
      <c r="BB177" s="75"/>
      <c r="BC177" s="75"/>
      <c r="IA177" s="21">
        <v>13</v>
      </c>
      <c r="IB177" s="21" t="s">
        <v>206</v>
      </c>
      <c r="IE177" s="22"/>
      <c r="IF177" s="22"/>
      <c r="IG177" s="22"/>
      <c r="IH177" s="22"/>
      <c r="II177" s="22"/>
    </row>
    <row r="178" spans="1:243" s="21" customFormat="1" ht="94.5">
      <c r="A178" s="35">
        <v>13.01</v>
      </c>
      <c r="B178" s="61" t="s">
        <v>207</v>
      </c>
      <c r="C178" s="36"/>
      <c r="D178" s="74"/>
      <c r="E178" s="74"/>
      <c r="F178" s="74"/>
      <c r="G178" s="74"/>
      <c r="H178" s="74"/>
      <c r="I178" s="74"/>
      <c r="J178" s="74"/>
      <c r="K178" s="74"/>
      <c r="L178" s="74"/>
      <c r="M178" s="74"/>
      <c r="N178" s="75"/>
      <c r="O178" s="75"/>
      <c r="P178" s="75"/>
      <c r="Q178" s="75"/>
      <c r="R178" s="75"/>
      <c r="S178" s="75"/>
      <c r="T178" s="75"/>
      <c r="U178" s="75"/>
      <c r="V178" s="75"/>
      <c r="W178" s="75"/>
      <c r="X178" s="75"/>
      <c r="Y178" s="75"/>
      <c r="Z178" s="75"/>
      <c r="AA178" s="75"/>
      <c r="AB178" s="75"/>
      <c r="AC178" s="75"/>
      <c r="AD178" s="75"/>
      <c r="AE178" s="75"/>
      <c r="AF178" s="75"/>
      <c r="AG178" s="75"/>
      <c r="AH178" s="75"/>
      <c r="AI178" s="75"/>
      <c r="AJ178" s="75"/>
      <c r="AK178" s="75"/>
      <c r="AL178" s="75"/>
      <c r="AM178" s="75"/>
      <c r="AN178" s="75"/>
      <c r="AO178" s="75"/>
      <c r="AP178" s="75"/>
      <c r="AQ178" s="75"/>
      <c r="AR178" s="75"/>
      <c r="AS178" s="75"/>
      <c r="AT178" s="75"/>
      <c r="AU178" s="75"/>
      <c r="AV178" s="75"/>
      <c r="AW178" s="75"/>
      <c r="AX178" s="75"/>
      <c r="AY178" s="75"/>
      <c r="AZ178" s="75"/>
      <c r="BA178" s="75"/>
      <c r="BB178" s="75"/>
      <c r="BC178" s="75"/>
      <c r="IA178" s="21">
        <v>13.01</v>
      </c>
      <c r="IB178" s="21" t="s">
        <v>207</v>
      </c>
      <c r="IE178" s="22"/>
      <c r="IF178" s="22"/>
      <c r="IG178" s="22"/>
      <c r="IH178" s="22"/>
      <c r="II178" s="22"/>
    </row>
    <row r="179" spans="1:243" s="21" customFormat="1" ht="35.25" customHeight="1">
      <c r="A179" s="35">
        <v>13.02</v>
      </c>
      <c r="B179" s="61" t="s">
        <v>58</v>
      </c>
      <c r="C179" s="36"/>
      <c r="D179" s="36">
        <v>3</v>
      </c>
      <c r="E179" s="68" t="s">
        <v>43</v>
      </c>
      <c r="F179" s="62">
        <v>340.64</v>
      </c>
      <c r="G179" s="49"/>
      <c r="H179" s="43"/>
      <c r="I179" s="44" t="s">
        <v>33</v>
      </c>
      <c r="J179" s="45">
        <f t="shared" si="8"/>
        <v>1</v>
      </c>
      <c r="K179" s="43" t="s">
        <v>34</v>
      </c>
      <c r="L179" s="43" t="s">
        <v>4</v>
      </c>
      <c r="M179" s="46"/>
      <c r="N179" s="55"/>
      <c r="O179" s="55"/>
      <c r="P179" s="56"/>
      <c r="Q179" s="55"/>
      <c r="R179" s="55"/>
      <c r="S179" s="56"/>
      <c r="T179" s="56"/>
      <c r="U179" s="56"/>
      <c r="V179" s="56"/>
      <c r="W179" s="56"/>
      <c r="X179" s="56"/>
      <c r="Y179" s="56"/>
      <c r="Z179" s="56"/>
      <c r="AA179" s="56"/>
      <c r="AB179" s="56"/>
      <c r="AC179" s="56"/>
      <c r="AD179" s="56"/>
      <c r="AE179" s="56"/>
      <c r="AF179" s="56"/>
      <c r="AG179" s="56"/>
      <c r="AH179" s="56"/>
      <c r="AI179" s="56"/>
      <c r="AJ179" s="56"/>
      <c r="AK179" s="56"/>
      <c r="AL179" s="56"/>
      <c r="AM179" s="56"/>
      <c r="AN179" s="56"/>
      <c r="AO179" s="56"/>
      <c r="AP179" s="56"/>
      <c r="AQ179" s="56"/>
      <c r="AR179" s="56"/>
      <c r="AS179" s="56"/>
      <c r="AT179" s="56"/>
      <c r="AU179" s="56"/>
      <c r="AV179" s="56"/>
      <c r="AW179" s="56"/>
      <c r="AX179" s="56"/>
      <c r="AY179" s="56"/>
      <c r="AZ179" s="56"/>
      <c r="BA179" s="58">
        <f t="shared" si="9"/>
        <v>1021.92</v>
      </c>
      <c r="BB179" s="57">
        <f t="shared" si="10"/>
        <v>1021.92</v>
      </c>
      <c r="BC179" s="59" t="str">
        <f t="shared" si="11"/>
        <v>INR  One Thousand  &amp;Twenty One  and Paise Ninety Two Only</v>
      </c>
      <c r="IA179" s="21">
        <v>13.02</v>
      </c>
      <c r="IB179" s="21" t="s">
        <v>58</v>
      </c>
      <c r="ID179" s="21">
        <v>3</v>
      </c>
      <c r="IE179" s="22" t="s">
        <v>43</v>
      </c>
      <c r="IF179" s="22"/>
      <c r="IG179" s="22"/>
      <c r="IH179" s="22"/>
      <c r="II179" s="22"/>
    </row>
    <row r="180" spans="1:243" s="21" customFormat="1" ht="19.5" customHeight="1">
      <c r="A180" s="35">
        <v>14</v>
      </c>
      <c r="B180" s="61" t="s">
        <v>208</v>
      </c>
      <c r="C180" s="36"/>
      <c r="D180" s="74"/>
      <c r="E180" s="74"/>
      <c r="F180" s="74"/>
      <c r="G180" s="74"/>
      <c r="H180" s="74"/>
      <c r="I180" s="74"/>
      <c r="J180" s="74"/>
      <c r="K180" s="74"/>
      <c r="L180" s="74"/>
      <c r="M180" s="74"/>
      <c r="N180" s="75"/>
      <c r="O180" s="75"/>
      <c r="P180" s="75"/>
      <c r="Q180" s="75"/>
      <c r="R180" s="75"/>
      <c r="S180" s="75"/>
      <c r="T180" s="75"/>
      <c r="U180" s="75"/>
      <c r="V180" s="75"/>
      <c r="W180" s="75"/>
      <c r="X180" s="75"/>
      <c r="Y180" s="75"/>
      <c r="Z180" s="75"/>
      <c r="AA180" s="75"/>
      <c r="AB180" s="75"/>
      <c r="AC180" s="75"/>
      <c r="AD180" s="75"/>
      <c r="AE180" s="75"/>
      <c r="AF180" s="75"/>
      <c r="AG180" s="75"/>
      <c r="AH180" s="75"/>
      <c r="AI180" s="75"/>
      <c r="AJ180" s="75"/>
      <c r="AK180" s="75"/>
      <c r="AL180" s="75"/>
      <c r="AM180" s="75"/>
      <c r="AN180" s="75"/>
      <c r="AO180" s="75"/>
      <c r="AP180" s="75"/>
      <c r="AQ180" s="75"/>
      <c r="AR180" s="75"/>
      <c r="AS180" s="75"/>
      <c r="AT180" s="75"/>
      <c r="AU180" s="75"/>
      <c r="AV180" s="75"/>
      <c r="AW180" s="75"/>
      <c r="AX180" s="75"/>
      <c r="AY180" s="75"/>
      <c r="AZ180" s="75"/>
      <c r="BA180" s="75"/>
      <c r="BB180" s="75"/>
      <c r="BC180" s="75"/>
      <c r="IA180" s="21">
        <v>14</v>
      </c>
      <c r="IB180" s="21" t="s">
        <v>208</v>
      </c>
      <c r="IE180" s="22"/>
      <c r="IF180" s="22"/>
      <c r="IG180" s="22"/>
      <c r="IH180" s="22"/>
      <c r="II180" s="22"/>
    </row>
    <row r="181" spans="1:243" s="21" customFormat="1" ht="63.75" customHeight="1">
      <c r="A181" s="35">
        <v>14.01</v>
      </c>
      <c r="B181" s="61" t="s">
        <v>107</v>
      </c>
      <c r="C181" s="36"/>
      <c r="D181" s="36">
        <v>1</v>
      </c>
      <c r="E181" s="68" t="s">
        <v>112</v>
      </c>
      <c r="F181" s="62">
        <v>422.32</v>
      </c>
      <c r="G181" s="49"/>
      <c r="H181" s="43"/>
      <c r="I181" s="44" t="s">
        <v>33</v>
      </c>
      <c r="J181" s="45">
        <f>IF(I181="Less(-)",-1,1)</f>
        <v>1</v>
      </c>
      <c r="K181" s="43" t="s">
        <v>34</v>
      </c>
      <c r="L181" s="43" t="s">
        <v>4</v>
      </c>
      <c r="M181" s="46"/>
      <c r="N181" s="55"/>
      <c r="O181" s="55"/>
      <c r="P181" s="56"/>
      <c r="Q181" s="55"/>
      <c r="R181" s="55"/>
      <c r="S181" s="56"/>
      <c r="T181" s="56"/>
      <c r="U181" s="56"/>
      <c r="V181" s="56"/>
      <c r="W181" s="56"/>
      <c r="X181" s="56"/>
      <c r="Y181" s="56"/>
      <c r="Z181" s="56"/>
      <c r="AA181" s="56"/>
      <c r="AB181" s="56"/>
      <c r="AC181" s="56"/>
      <c r="AD181" s="56"/>
      <c r="AE181" s="56"/>
      <c r="AF181" s="56"/>
      <c r="AG181" s="56"/>
      <c r="AH181" s="56"/>
      <c r="AI181" s="56"/>
      <c r="AJ181" s="56"/>
      <c r="AK181" s="56"/>
      <c r="AL181" s="56"/>
      <c r="AM181" s="56"/>
      <c r="AN181" s="56"/>
      <c r="AO181" s="56"/>
      <c r="AP181" s="56"/>
      <c r="AQ181" s="56"/>
      <c r="AR181" s="56"/>
      <c r="AS181" s="56"/>
      <c r="AT181" s="56"/>
      <c r="AU181" s="56"/>
      <c r="AV181" s="56"/>
      <c r="AW181" s="56"/>
      <c r="AX181" s="56"/>
      <c r="AY181" s="56"/>
      <c r="AZ181" s="56"/>
      <c r="BA181" s="58">
        <f>total_amount_ba($B$2,$D$2,D181,F181,J181,K181,M181)</f>
        <v>422.32</v>
      </c>
      <c r="BB181" s="57">
        <f>BA181+SUM(N181:AZ181)</f>
        <v>422.32</v>
      </c>
      <c r="BC181" s="59" t="str">
        <f>SpellNumber(L181,BB181)</f>
        <v>INR  Four Hundred &amp; Twenty Two  and Paise Thirty Two Only</v>
      </c>
      <c r="IA181" s="21">
        <v>14.01</v>
      </c>
      <c r="IB181" s="37" t="s">
        <v>107</v>
      </c>
      <c r="ID181" s="21">
        <v>1</v>
      </c>
      <c r="IE181" s="22" t="s">
        <v>112</v>
      </c>
      <c r="IF181" s="22"/>
      <c r="IG181" s="22"/>
      <c r="IH181" s="22"/>
      <c r="II181" s="22"/>
    </row>
    <row r="182" spans="1:243" s="21" customFormat="1" ht="64.5" customHeight="1">
      <c r="A182" s="35">
        <v>14.02</v>
      </c>
      <c r="B182" s="61" t="s">
        <v>108</v>
      </c>
      <c r="C182" s="36"/>
      <c r="D182" s="36">
        <v>5</v>
      </c>
      <c r="E182" s="68" t="s">
        <v>112</v>
      </c>
      <c r="F182" s="62">
        <v>58.66</v>
      </c>
      <c r="G182" s="49"/>
      <c r="H182" s="43"/>
      <c r="I182" s="44" t="s">
        <v>33</v>
      </c>
      <c r="J182" s="45">
        <f>IF(I182="Less(-)",-1,1)</f>
        <v>1</v>
      </c>
      <c r="K182" s="43" t="s">
        <v>34</v>
      </c>
      <c r="L182" s="43" t="s">
        <v>4</v>
      </c>
      <c r="M182" s="46"/>
      <c r="N182" s="55"/>
      <c r="O182" s="55"/>
      <c r="P182" s="56"/>
      <c r="Q182" s="55"/>
      <c r="R182" s="55"/>
      <c r="S182" s="56"/>
      <c r="T182" s="56"/>
      <c r="U182" s="56"/>
      <c r="V182" s="56"/>
      <c r="W182" s="56"/>
      <c r="X182" s="56"/>
      <c r="Y182" s="56"/>
      <c r="Z182" s="56"/>
      <c r="AA182" s="56"/>
      <c r="AB182" s="56"/>
      <c r="AC182" s="56"/>
      <c r="AD182" s="56"/>
      <c r="AE182" s="56"/>
      <c r="AF182" s="56"/>
      <c r="AG182" s="56"/>
      <c r="AH182" s="56"/>
      <c r="AI182" s="56"/>
      <c r="AJ182" s="56"/>
      <c r="AK182" s="56"/>
      <c r="AL182" s="56"/>
      <c r="AM182" s="56"/>
      <c r="AN182" s="56"/>
      <c r="AO182" s="56"/>
      <c r="AP182" s="56"/>
      <c r="AQ182" s="56"/>
      <c r="AR182" s="56"/>
      <c r="AS182" s="56"/>
      <c r="AT182" s="56"/>
      <c r="AU182" s="56"/>
      <c r="AV182" s="56"/>
      <c r="AW182" s="56"/>
      <c r="AX182" s="56"/>
      <c r="AY182" s="56"/>
      <c r="AZ182" s="56"/>
      <c r="BA182" s="58">
        <f>total_amount_ba($B$2,$D$2,D182,F182,J182,K182,M182)</f>
        <v>293.3</v>
      </c>
      <c r="BB182" s="57">
        <f>BA182+SUM(N182:AZ182)</f>
        <v>293.3</v>
      </c>
      <c r="BC182" s="59" t="str">
        <f>SpellNumber(L182,BB182)</f>
        <v>INR  Two Hundred &amp; Ninety Three  and Paise Thirty Only</v>
      </c>
      <c r="IA182" s="21">
        <v>14.02</v>
      </c>
      <c r="IB182" s="37" t="s">
        <v>108</v>
      </c>
      <c r="ID182" s="21">
        <v>5</v>
      </c>
      <c r="IE182" s="22" t="s">
        <v>112</v>
      </c>
      <c r="IF182" s="22"/>
      <c r="IG182" s="22"/>
      <c r="IH182" s="22"/>
      <c r="II182" s="22"/>
    </row>
    <row r="183" spans="1:243" s="21" customFormat="1" ht="33.75" customHeight="1">
      <c r="A183" s="35">
        <v>14.03</v>
      </c>
      <c r="B183" s="61" t="s">
        <v>109</v>
      </c>
      <c r="C183" s="36"/>
      <c r="D183" s="36">
        <v>10</v>
      </c>
      <c r="E183" s="68" t="s">
        <v>112</v>
      </c>
      <c r="F183" s="62">
        <v>29.33</v>
      </c>
      <c r="G183" s="49"/>
      <c r="H183" s="43"/>
      <c r="I183" s="44" t="s">
        <v>33</v>
      </c>
      <c r="J183" s="45">
        <f>IF(I183="Less(-)",-1,1)</f>
        <v>1</v>
      </c>
      <c r="K183" s="43" t="s">
        <v>34</v>
      </c>
      <c r="L183" s="43" t="s">
        <v>4</v>
      </c>
      <c r="M183" s="46"/>
      <c r="N183" s="55"/>
      <c r="O183" s="55"/>
      <c r="P183" s="56"/>
      <c r="Q183" s="55"/>
      <c r="R183" s="55"/>
      <c r="S183" s="56"/>
      <c r="T183" s="56"/>
      <c r="U183" s="56"/>
      <c r="V183" s="56"/>
      <c r="W183" s="56"/>
      <c r="X183" s="56"/>
      <c r="Y183" s="56"/>
      <c r="Z183" s="56"/>
      <c r="AA183" s="56"/>
      <c r="AB183" s="56"/>
      <c r="AC183" s="56"/>
      <c r="AD183" s="56"/>
      <c r="AE183" s="56"/>
      <c r="AF183" s="56"/>
      <c r="AG183" s="56"/>
      <c r="AH183" s="56"/>
      <c r="AI183" s="56"/>
      <c r="AJ183" s="56"/>
      <c r="AK183" s="56"/>
      <c r="AL183" s="56"/>
      <c r="AM183" s="56"/>
      <c r="AN183" s="56"/>
      <c r="AO183" s="56"/>
      <c r="AP183" s="56"/>
      <c r="AQ183" s="56"/>
      <c r="AR183" s="56"/>
      <c r="AS183" s="56"/>
      <c r="AT183" s="56"/>
      <c r="AU183" s="56"/>
      <c r="AV183" s="56"/>
      <c r="AW183" s="56"/>
      <c r="AX183" s="56"/>
      <c r="AY183" s="56"/>
      <c r="AZ183" s="56"/>
      <c r="BA183" s="58">
        <f>total_amount_ba($B$2,$D$2,D183,F183,J183,K183,M183)</f>
        <v>293.3</v>
      </c>
      <c r="BB183" s="57">
        <f>BA183+SUM(N183:AZ183)</f>
        <v>293.3</v>
      </c>
      <c r="BC183" s="59" t="str">
        <f>SpellNumber(L183,BB183)</f>
        <v>INR  Two Hundred &amp; Ninety Three  and Paise Thirty Only</v>
      </c>
      <c r="IA183" s="21">
        <v>14.03</v>
      </c>
      <c r="IB183" s="37" t="s">
        <v>109</v>
      </c>
      <c r="ID183" s="21">
        <v>10</v>
      </c>
      <c r="IE183" s="22" t="s">
        <v>112</v>
      </c>
      <c r="IF183" s="22"/>
      <c r="IG183" s="22"/>
      <c r="IH183" s="22"/>
      <c r="II183" s="22"/>
    </row>
    <row r="184" spans="1:243" s="21" customFormat="1" ht="50.25" customHeight="1">
      <c r="A184" s="35">
        <v>14.04</v>
      </c>
      <c r="B184" s="61" t="s">
        <v>209</v>
      </c>
      <c r="C184" s="36"/>
      <c r="D184" s="36">
        <v>1</v>
      </c>
      <c r="E184" s="68" t="s">
        <v>112</v>
      </c>
      <c r="F184" s="62">
        <v>504.44</v>
      </c>
      <c r="G184" s="49"/>
      <c r="H184" s="43"/>
      <c r="I184" s="44" t="s">
        <v>33</v>
      </c>
      <c r="J184" s="45">
        <f>IF(I184="Less(-)",-1,1)</f>
        <v>1</v>
      </c>
      <c r="K184" s="43" t="s">
        <v>34</v>
      </c>
      <c r="L184" s="43" t="s">
        <v>4</v>
      </c>
      <c r="M184" s="46"/>
      <c r="N184" s="55"/>
      <c r="O184" s="55"/>
      <c r="P184" s="56"/>
      <c r="Q184" s="55"/>
      <c r="R184" s="55"/>
      <c r="S184" s="56"/>
      <c r="T184" s="56"/>
      <c r="U184" s="56"/>
      <c r="V184" s="56"/>
      <c r="W184" s="56"/>
      <c r="X184" s="56"/>
      <c r="Y184" s="56"/>
      <c r="Z184" s="56"/>
      <c r="AA184" s="56"/>
      <c r="AB184" s="56"/>
      <c r="AC184" s="56"/>
      <c r="AD184" s="56"/>
      <c r="AE184" s="56"/>
      <c r="AF184" s="56"/>
      <c r="AG184" s="56"/>
      <c r="AH184" s="56"/>
      <c r="AI184" s="56"/>
      <c r="AJ184" s="56"/>
      <c r="AK184" s="56"/>
      <c r="AL184" s="56"/>
      <c r="AM184" s="56"/>
      <c r="AN184" s="56"/>
      <c r="AO184" s="56"/>
      <c r="AP184" s="56"/>
      <c r="AQ184" s="56"/>
      <c r="AR184" s="56"/>
      <c r="AS184" s="56"/>
      <c r="AT184" s="56"/>
      <c r="AU184" s="56"/>
      <c r="AV184" s="56"/>
      <c r="AW184" s="56"/>
      <c r="AX184" s="56"/>
      <c r="AY184" s="56"/>
      <c r="AZ184" s="56"/>
      <c r="BA184" s="58">
        <f>total_amount_ba($B$2,$D$2,D184,F184,J184,K184,M184)</f>
        <v>504.44</v>
      </c>
      <c r="BB184" s="57">
        <f>BA184+SUM(N184:AZ184)</f>
        <v>504.44</v>
      </c>
      <c r="BC184" s="59" t="str">
        <f>SpellNumber(L184,BB184)</f>
        <v>INR  Five Hundred &amp; Four  and Paise Forty Four Only</v>
      </c>
      <c r="IA184" s="21">
        <v>14.04</v>
      </c>
      <c r="IB184" s="37" t="s">
        <v>209</v>
      </c>
      <c r="ID184" s="21">
        <v>1</v>
      </c>
      <c r="IE184" s="22" t="s">
        <v>112</v>
      </c>
      <c r="IF184" s="22"/>
      <c r="IG184" s="22"/>
      <c r="IH184" s="22"/>
      <c r="II184" s="22"/>
    </row>
    <row r="185" spans="1:243" s="21" customFormat="1" ht="129" customHeight="1">
      <c r="A185" s="35">
        <v>14.05</v>
      </c>
      <c r="B185" s="61" t="s">
        <v>210</v>
      </c>
      <c r="C185" s="36"/>
      <c r="D185" s="36">
        <v>4.5</v>
      </c>
      <c r="E185" s="68" t="s">
        <v>111</v>
      </c>
      <c r="F185" s="62">
        <v>2019.25</v>
      </c>
      <c r="G185" s="49"/>
      <c r="H185" s="43"/>
      <c r="I185" s="44" t="s">
        <v>33</v>
      </c>
      <c r="J185" s="45">
        <f>IF(I185="Less(-)",-1,1)</f>
        <v>1</v>
      </c>
      <c r="K185" s="43" t="s">
        <v>34</v>
      </c>
      <c r="L185" s="43" t="s">
        <v>4</v>
      </c>
      <c r="M185" s="46"/>
      <c r="N185" s="55"/>
      <c r="O185" s="55"/>
      <c r="P185" s="56"/>
      <c r="Q185" s="55"/>
      <c r="R185" s="55"/>
      <c r="S185" s="56"/>
      <c r="T185" s="56"/>
      <c r="U185" s="56"/>
      <c r="V185" s="56"/>
      <c r="W185" s="56"/>
      <c r="X185" s="56"/>
      <c r="Y185" s="56"/>
      <c r="Z185" s="56"/>
      <c r="AA185" s="56"/>
      <c r="AB185" s="56"/>
      <c r="AC185" s="56"/>
      <c r="AD185" s="56"/>
      <c r="AE185" s="56"/>
      <c r="AF185" s="56"/>
      <c r="AG185" s="56"/>
      <c r="AH185" s="56"/>
      <c r="AI185" s="56"/>
      <c r="AJ185" s="56"/>
      <c r="AK185" s="56"/>
      <c r="AL185" s="56"/>
      <c r="AM185" s="56"/>
      <c r="AN185" s="56"/>
      <c r="AO185" s="56"/>
      <c r="AP185" s="56"/>
      <c r="AQ185" s="56"/>
      <c r="AR185" s="56"/>
      <c r="AS185" s="56"/>
      <c r="AT185" s="56"/>
      <c r="AU185" s="56"/>
      <c r="AV185" s="56"/>
      <c r="AW185" s="56"/>
      <c r="AX185" s="56"/>
      <c r="AY185" s="56"/>
      <c r="AZ185" s="56"/>
      <c r="BA185" s="58">
        <f>total_amount_ba($B$2,$D$2,D185,F185,J185,K185,M185)</f>
        <v>9086.63</v>
      </c>
      <c r="BB185" s="57">
        <f>BA185+SUM(N185:AZ185)</f>
        <v>9086.63</v>
      </c>
      <c r="BC185" s="59" t="str">
        <f>SpellNumber(L185,BB185)</f>
        <v>INR  Nine Thousand  &amp;Eighty Six  and Paise Sixty Three Only</v>
      </c>
      <c r="IA185" s="21">
        <v>14.05</v>
      </c>
      <c r="IB185" s="37" t="s">
        <v>210</v>
      </c>
      <c r="ID185" s="21">
        <v>4.5</v>
      </c>
      <c r="IE185" s="22" t="s">
        <v>111</v>
      </c>
      <c r="IF185" s="22"/>
      <c r="IG185" s="22"/>
      <c r="IH185" s="22"/>
      <c r="II185" s="22"/>
    </row>
    <row r="186" spans="1:55" ht="42.75">
      <c r="A186" s="50" t="s">
        <v>35</v>
      </c>
      <c r="B186" s="51"/>
      <c r="C186" s="52"/>
      <c r="D186" s="38"/>
      <c r="E186" s="38"/>
      <c r="F186" s="38"/>
      <c r="G186" s="38"/>
      <c r="H186" s="53"/>
      <c r="I186" s="53"/>
      <c r="J186" s="53"/>
      <c r="K186" s="53"/>
      <c r="L186" s="54"/>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c r="AY186" s="21"/>
      <c r="AZ186" s="21"/>
      <c r="BA186" s="65">
        <f>SUM(BA13:BA185)</f>
        <v>504433.43</v>
      </c>
      <c r="BB186" s="66">
        <f>SUM(BB13:BB185)</f>
        <v>504433.43</v>
      </c>
      <c r="BC186" s="67" t="str">
        <f>SpellNumber($E$2,BB186)</f>
        <v>INR  Five Lakh Four Thousand Four Hundred &amp; Thirty Three  and Paise Forty Three Only</v>
      </c>
    </row>
    <row r="187" spans="1:55" ht="46.5" customHeight="1">
      <c r="A187" s="24" t="s">
        <v>36</v>
      </c>
      <c r="B187" s="25"/>
      <c r="C187" s="26"/>
      <c r="D187" s="27"/>
      <c r="E187" s="39" t="s">
        <v>45</v>
      </c>
      <c r="F187" s="40"/>
      <c r="G187" s="28"/>
      <c r="H187" s="29"/>
      <c r="I187" s="29"/>
      <c r="J187" s="29"/>
      <c r="K187" s="30"/>
      <c r="L187" s="31"/>
      <c r="M187" s="32"/>
      <c r="N187" s="33"/>
      <c r="O187" s="21"/>
      <c r="P187" s="21"/>
      <c r="Q187" s="21"/>
      <c r="R187" s="21"/>
      <c r="S187" s="21"/>
      <c r="T187" s="33"/>
      <c r="U187" s="33"/>
      <c r="V187" s="33"/>
      <c r="W187" s="33"/>
      <c r="X187" s="33"/>
      <c r="Y187" s="33"/>
      <c r="Z187" s="33"/>
      <c r="AA187" s="33"/>
      <c r="AB187" s="33"/>
      <c r="AC187" s="33"/>
      <c r="AD187" s="33"/>
      <c r="AE187" s="33"/>
      <c r="AF187" s="33"/>
      <c r="AG187" s="33"/>
      <c r="AH187" s="33"/>
      <c r="AI187" s="33"/>
      <c r="AJ187" s="33"/>
      <c r="AK187" s="33"/>
      <c r="AL187" s="33"/>
      <c r="AM187" s="33"/>
      <c r="AN187" s="33"/>
      <c r="AO187" s="33"/>
      <c r="AP187" s="33"/>
      <c r="AQ187" s="33"/>
      <c r="AR187" s="33"/>
      <c r="AS187" s="33"/>
      <c r="AT187" s="33"/>
      <c r="AU187" s="33"/>
      <c r="AV187" s="33"/>
      <c r="AW187" s="33"/>
      <c r="AX187" s="33"/>
      <c r="AY187" s="33"/>
      <c r="AZ187" s="33"/>
      <c r="BA187" s="64">
        <f>IF(ISBLANK(F187),0,IF(E187="Excess (+)",ROUND(BA186+(BA186*F187),2),IF(E187="Less (-)",ROUND(BA186+(BA186*F187*(-1)),2),IF(E187="At Par",BA186,0))))</f>
        <v>0</v>
      </c>
      <c r="BB187" s="34">
        <f>ROUND(BA187,0)</f>
        <v>0</v>
      </c>
      <c r="BC187" s="42" t="str">
        <f>SpellNumber($E$2,BB187)</f>
        <v>INR Zero Only</v>
      </c>
    </row>
    <row r="188" spans="1:55" ht="45.75" customHeight="1">
      <c r="A188" s="23" t="s">
        <v>37</v>
      </c>
      <c r="B188" s="23"/>
      <c r="C188" s="69" t="str">
        <f>SpellNumber($E$2,BB187)</f>
        <v>INR Zero Only</v>
      </c>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c r="AP188" s="69"/>
      <c r="AQ188" s="69"/>
      <c r="AR188" s="69"/>
      <c r="AS188" s="69"/>
      <c r="AT188" s="69"/>
      <c r="AU188" s="69"/>
      <c r="AV188" s="69"/>
      <c r="AW188" s="69"/>
      <c r="AX188" s="69"/>
      <c r="AY188" s="69"/>
      <c r="AZ188" s="69"/>
      <c r="BA188" s="69"/>
      <c r="BB188" s="69"/>
      <c r="BC188" s="69"/>
    </row>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1" ht="15"/>
    <row r="1152" ht="15"/>
    <row r="1153" ht="15"/>
    <row r="1154" ht="15"/>
    <row r="1155" ht="15"/>
    <row r="1156" ht="15"/>
    <row r="1157" ht="15"/>
    <row r="1158" ht="15"/>
    <row r="1159" ht="15"/>
    <row r="1160" ht="15"/>
    <row r="1161" ht="15"/>
    <row r="1162" ht="15"/>
    <row r="1163" ht="15"/>
    <row r="1164" ht="15"/>
    <row r="1165" ht="15"/>
    <row r="1166" ht="15"/>
    <row r="1167" ht="15"/>
    <row r="1169" ht="15"/>
    <row r="1170" ht="15"/>
    <row r="1171"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sheetData>
  <sheetProtection password="8F23" sheet="1"/>
  <mergeCells count="93">
    <mergeCell ref="D173:BC173"/>
    <mergeCell ref="D175:BC175"/>
    <mergeCell ref="D177:BC177"/>
    <mergeCell ref="D178:BC178"/>
    <mergeCell ref="D180:BC180"/>
    <mergeCell ref="D159:BC159"/>
    <mergeCell ref="D161:BC161"/>
    <mergeCell ref="D163:BC163"/>
    <mergeCell ref="D165:BC165"/>
    <mergeCell ref="D167:BC167"/>
    <mergeCell ref="D170:BC170"/>
    <mergeCell ref="D149:BC149"/>
    <mergeCell ref="D150:BC150"/>
    <mergeCell ref="D152:BC152"/>
    <mergeCell ref="D154:BC154"/>
    <mergeCell ref="D156:BC156"/>
    <mergeCell ref="D158:BC158"/>
    <mergeCell ref="D139:BC139"/>
    <mergeCell ref="D141:BC141"/>
    <mergeCell ref="D142:BC142"/>
    <mergeCell ref="D144:BC144"/>
    <mergeCell ref="D146:BC146"/>
    <mergeCell ref="D147:BC147"/>
    <mergeCell ref="D130:BC130"/>
    <mergeCell ref="D131:BC131"/>
    <mergeCell ref="D133:BC133"/>
    <mergeCell ref="D135:BC135"/>
    <mergeCell ref="D136:BC136"/>
    <mergeCell ref="D138:BC138"/>
    <mergeCell ref="D117:BC117"/>
    <mergeCell ref="D121:BC121"/>
    <mergeCell ref="D122:BC122"/>
    <mergeCell ref="D124:BC124"/>
    <mergeCell ref="D126:BC126"/>
    <mergeCell ref="D127:BC127"/>
    <mergeCell ref="D99:BC99"/>
    <mergeCell ref="D101:BC101"/>
    <mergeCell ref="D107:BC107"/>
    <mergeCell ref="D109:BC109"/>
    <mergeCell ref="D113:BC113"/>
    <mergeCell ref="D115:BC115"/>
    <mergeCell ref="D86:BC86"/>
    <mergeCell ref="D88:BC88"/>
    <mergeCell ref="D91:BC91"/>
    <mergeCell ref="D94:BC94"/>
    <mergeCell ref="D96:BC96"/>
    <mergeCell ref="D98:BC98"/>
    <mergeCell ref="D74:BC74"/>
    <mergeCell ref="D77:BC77"/>
    <mergeCell ref="D78:BC78"/>
    <mergeCell ref="D80:BC80"/>
    <mergeCell ref="D82:BC82"/>
    <mergeCell ref="D84:BC84"/>
    <mergeCell ref="D64:BC64"/>
    <mergeCell ref="D65:BC65"/>
    <mergeCell ref="D66:BC66"/>
    <mergeCell ref="D68:BC68"/>
    <mergeCell ref="D70:BC70"/>
    <mergeCell ref="D72:BC72"/>
    <mergeCell ref="D49:BC49"/>
    <mergeCell ref="D51:BC51"/>
    <mergeCell ref="D55:BC55"/>
    <mergeCell ref="D58:BC58"/>
    <mergeCell ref="D60:BC60"/>
    <mergeCell ref="D62:BC62"/>
    <mergeCell ref="D37:BC37"/>
    <mergeCell ref="D38:BC38"/>
    <mergeCell ref="D40:BC40"/>
    <mergeCell ref="D43:BC43"/>
    <mergeCell ref="D45:BC45"/>
    <mergeCell ref="D47:BC47"/>
    <mergeCell ref="D27:BC27"/>
    <mergeCell ref="D28:BC28"/>
    <mergeCell ref="D29:BC29"/>
    <mergeCell ref="D31:BC31"/>
    <mergeCell ref="D34:BC34"/>
    <mergeCell ref="D35:BC35"/>
    <mergeCell ref="D16:BC16"/>
    <mergeCell ref="D18:BC18"/>
    <mergeCell ref="D20:BC20"/>
    <mergeCell ref="D22:BC22"/>
    <mergeCell ref="D23:BC23"/>
    <mergeCell ref="D25:BC25"/>
    <mergeCell ref="C188:BC188"/>
    <mergeCell ref="A1:L1"/>
    <mergeCell ref="A4:BC4"/>
    <mergeCell ref="A5:BC5"/>
    <mergeCell ref="A6:BC6"/>
    <mergeCell ref="A7:BC7"/>
    <mergeCell ref="A9:BC9"/>
    <mergeCell ref="D13:BC13"/>
    <mergeCell ref="B8:BC8"/>
    <mergeCell ref="D14:BC14"/>
  </mergeCells>
  <dataValidations count="22">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87">
      <formula1>IF(E187="Select",-1,IF(E187="At Par",0,0))</formula1>
      <formula2>IF(E187="Select",-1,IF(E187="At Par",0,0.99))</formula2>
    </dataValidation>
    <dataValidation type="list" allowBlank="1" showErrorMessage="1" sqref="E187">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7">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87">
      <formula1>0</formula1>
      <formula2>IF(#REF!&lt;&gt;"Select",99.9,0)</formula2>
    </dataValidation>
    <dataValidation allowBlank="1" showInputMessage="1" showErrorMessage="1" promptTitle="Units" prompt="Please enter Units in text" sqref="D15:E15 D17:E17 D19:E19 D21:E21 D24:E24 D26:E26 D30:E30 D32:E33 D36:E36 D39:E39 D41:E42 D44:E44 D46:E46 D48:E48 D50:E50 D52:E54 D56:E57 D59:E59 D61:E61 D63:E63 D67:E67 D69:E69 D71:E71 D73:E73 D75:E76 D79:E79 D81:E81 D83:E83 D85:E85 D87:E87 D89:E90 D92:E93 D95:E95 D97:E97 D100:E100 D102:E106 D108:E108 D110:E112 D114:E114 D116:E116 D118:E120 D123:E123 D125:E125 D128:E129 D132:E132 D134:E134 D137:E137 D140:E140 D143:E143 D145:E145 D148:E148 D151:E151 D153:E153 D155:E155 D157:E157 D160:E160 D162:E162 D164:E164 D166:E166 D168:E169 D171:E172 D174:E174 D176:E176 D179:E179 D181:E185">
      <formula1>0</formula1>
      <formula2>0</formula2>
    </dataValidation>
    <dataValidation type="decimal" allowBlank="1" showInputMessage="1" showErrorMessage="1" promptTitle="Quantity" prompt="Please enter the Quantity for this item. " errorTitle="Invalid Entry" error="Only Numeric Values are allowed. " sqref="F15 F17 F19 F21 F24 F26 F30 F32:F33 F36 F39 F41:F42 F44 F46 F48 F50 F52:F54 F56:F57 F59 F61 F63 F67 F69 F71 F73 F75:F76 F79 F81 F83 F85 F87 F89:F90 F92:F93 F95 F97 F100 F102:F106 F108 F110:F112 F114 F116 F118:F120 F123 F125 F128:F129 F132 F134 F137 F140 F143 F145 F148 F151 F153 F155 F157 F160 F162 F164 F166 F168:F169 F171:F172 F174 F176 F179 F181:F185">
      <formula1>0</formula1>
      <formula2>999999999999999</formula2>
    </dataValidation>
    <dataValidation type="list" allowBlank="1" showErrorMessage="1" sqref="D13:D14 K15 D16 K17 D18 K19 D20 K21 D22:D23 K24 D25 K26 D27:D29 K30 D31 K32:K33 D34:D35 K36 D37:D38 K39 D40 K41:K42 D43 K44 D45 K46 D47 K48 D49 K50 D51 K52:K54 D55 K56:K57 D58 K59 D60 K61 D62 K63 D64:D66 K67 D68 K69 D70 K71 D72 K73 D74 K75:K76 D77:D78 K79 D80 K81 D82 K83 D84 K85 D86 K87 D88 K89:K90 D91 K92:K93 D94 K95 D96 K97 D98:D99 K100 D101 K102:K106 D107 K108 D109 K110:K112 D113 K114 D115 K116 D117 K118:K120 D121:D122 K123 D124 K125 D126:D127 K128:K129 D130:D131 K132 D133 K134 D135:D136 K137 D138:D139 K140 D141:D142 K143 D144 K145">
      <formula1>"Partial Conversion,Full Conversion"</formula1>
      <formula2>0</formula2>
    </dataValidation>
    <dataValidation type="list" allowBlank="1" showErrorMessage="1" sqref="D146:D147 K148 D149:D150 K151 D152 K153 D154 K155 D156 K157 D158:D159 K160 D161 K162 D163 K164 D165 K166 D167 K168:K169 D170 K171:K172 D173 K174 D175 K176 D177:D178 K179 K181:K185 D180">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5 G17:H17 G19:H19 G21:H21 G24:H24 G26:H26 G30:H30 G32:H33 G36:H36 G39:H39 G41:H42 G44:H44 G46:H46 G48:H48 G50:H50 G52:H54 G56:H57 G59:H59 G61:H61 G63:H63 G67:H67 G69:H69 G71:H71 G73:H73 G75:H76 G79:H79 G81:H81 G83:H83 G85:H85 G87:H87 G89:H90 G92:H93 G95:H95 G97:H97 G100:H100 G102:H106 G108:H108 G110:H112 G114:H114 G116:H116 G118:H120 G123:H123 G125:H125 G128:H129 G132:H132 G134:H134 G137:H137 G140:H140 G143:H143 G145:H145 G148:H148 G151:H151 G153:H153 G155:H155 G157:H157 G160:H160 G162:H162 G164:H164 G166:H166 G168:H169 G171:H172 G174:H174 G176:H176 G179:H179 G181:H185">
      <formula1>0</formula1>
      <formula2>999999999999999</formula2>
    </dataValidation>
    <dataValidation allowBlank="1" showInputMessage="1" showErrorMessage="1" promptTitle="Addition / Deduction" prompt="Please Choose the correct One" sqref="J15 J17 J19 J21 J24 J26 J30 J32:J33 J36 J39 J41:J42 J44 J46 J48 J50 J52:J54 J56:J57 J59 J61 J63 J67 J69 J71 J73 J75:J76 J79 J81 J83 J85 J87 J89:J90 J92:J93 J95 J97 J100 J102:J106 J108 J110:J112 J114 J116 J118:J120 J123 J125 J128:J129 J132 J134 J137 J140 J143 J145 J148 J151 J153 J155 J157 J160 J162 J164 J166 J168:J169 J171:J172 J174 J176 J179 J181:J185">
      <formula1>0</formula1>
      <formula2>0</formula2>
    </dataValidation>
    <dataValidation type="list" showErrorMessage="1" sqref="I15 I17 I19 I21 I24 I26 I30 I32:I33 I36 I39 I41:I42 I44 I46 I48 I50 I52:I54 I56:I57 I59 I61 I63 I67 I69 I71 I73 I75:I76 I79 I81 I83 I85 I87 I89:I90 I92:I93 I95 I97 I100 I102:I106 I108 I110:I112 I114 I116 I118:I120 I123 I125 I128:I129 I132 I134 I137 I140 I143 I145 I148 I151 I153 I155 I157 I160 I162 I164 I166 I168:I169 I171:I172 I174 I176 I179 I181:I185">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7:O17 N19:O19 N21:O21 N24:O24 N26:O26 N30:O30 N32:O33 N36:O36 N39:O39 N41:O42 N44:O44 N46:O46 N48:O48 N50:O50 N52:O54 N56:O57 N59:O59 N61:O61 N63:O63 N67:O67 N69:O69 N71:O71 N73:O73 N75:O76 N79:O79 N81:O81 N83:O83 N85:O85 N87:O87 N89:O90 N92:O93 N95:O95 N97:O97 N100:O100 N102:O106 N108:O108 N110:O112 N114:O114 N116:O116 N118:O120 N123:O123 N125:O125 N128:O129 N132:O132 N134:O134 N137:O137 N140:O140 N143:O143 N145:O145 N148:O148 N151:O151 N153:O153 N155:O155 N157:O157 N160:O160 N162:O162 N164:O164 N166:O166 N168:O169 N171:O172 N174:O174 N176:O176 N179:O179 N181:O18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7 R19 R21 R24 R26 R30 R32:R33 R36 R39 R41:R42 R44 R46 R48 R50 R52:R54 R56:R57 R59 R61 R63 R67 R69 R71 R73 R75:R76 R79 R81 R83 R85 R87 R89:R90 R92:R93 R95 R97 R100 R102:R106 R108 R110:R112 R114 R116 R118:R120 R123 R125 R128:R129 R132 R134 R137 R140 R143 R145 R148 R151 R153 R155 R157 R160 R162 R164 R166 R168:R169 R171:R172 R174 R176 R179 R181:R18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7 Q19 Q21 Q24 Q26 Q30 Q32:Q33 Q36 Q39 Q41:Q42 Q44 Q46 Q48 Q50 Q52:Q54 Q56:Q57 Q59 Q61 Q63 Q67 Q69 Q71 Q73 Q75:Q76 Q79 Q81 Q83 Q85 Q87 Q89:Q90 Q92:Q93 Q95 Q97 Q100 Q102:Q106 Q108 Q110:Q112 Q114 Q116 Q118:Q120 Q123 Q125 Q128:Q129 Q132 Q134 Q137 Q140 Q143 Q145 Q148 Q151 Q153 Q155 Q157 Q160 Q162 Q164 Q166 Q168:Q169 Q171:Q172 Q174 Q176 Q179 Q181:Q185">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7 M19 M21 M24 M26 M30 M32:M33 M36 M39 M41:M42 M44 M46 M48 M50 M52:M54 M56:M57 M59 M61 M63 M67 M69 M71 M73 M75:M76 M79 M81 M83 M85 M87 M89:M90 M92:M93 M95 M97 M100 M102:M106 M108 M110:M112 M114 M116 M118:M120 M123 M125 M128:M129 M132 M134 M137 M140 M143 M145 M148 M151 M153 M155 M157 M160 M162 M164 M166 M168:M169 M171:M172 M174 M176 M179 M181:M185">
      <formula1>0</formula1>
      <formula2>999999999999999</formula2>
    </dataValidation>
    <dataValidation type="list" allowBlank="1" showInputMessage="1" showErrorMessage="1" sqref="L182 L183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formula1>"INR"</formula1>
    </dataValidation>
    <dataValidation type="list" allowBlank="1" showInputMessage="1" showErrorMessage="1" sqref="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5 L184">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185">
      <formula1>0</formula1>
      <formula2>0</formula2>
    </dataValidation>
    <dataValidation type="decimal" allowBlank="1" showErrorMessage="1" errorTitle="Invalid Entry" error="Only Numeric Values are allowed. " sqref="A13:A185">
      <formula1>0</formula1>
      <formula2>999999999999999</formula2>
    </dataValidation>
  </dataValidations>
  <printOptions/>
  <pageMargins left="0.45" right="0.2" top="0.75" bottom="0.75" header="0.511805555555556" footer="0.511805555555556"/>
  <pageSetup horizontalDpi="300" verticalDpi="300" orientation="landscape" paperSize="9" scale="88"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7" t="s">
        <v>38</v>
      </c>
      <c r="F6" s="77"/>
      <c r="G6" s="77"/>
      <c r="H6" s="77"/>
      <c r="I6" s="77"/>
      <c r="J6" s="77"/>
      <c r="K6" s="77"/>
    </row>
    <row r="7" spans="5:11" ht="15">
      <c r="E7" s="78"/>
      <c r="F7" s="78"/>
      <c r="G7" s="78"/>
      <c r="H7" s="78"/>
      <c r="I7" s="78"/>
      <c r="J7" s="78"/>
      <c r="K7" s="78"/>
    </row>
    <row r="8" spans="5:11" ht="15">
      <c r="E8" s="78"/>
      <c r="F8" s="78"/>
      <c r="G8" s="78"/>
      <c r="H8" s="78"/>
      <c r="I8" s="78"/>
      <c r="J8" s="78"/>
      <c r="K8" s="78"/>
    </row>
    <row r="9" spans="5:11" ht="15">
      <c r="E9" s="78"/>
      <c r="F9" s="78"/>
      <c r="G9" s="78"/>
      <c r="H9" s="78"/>
      <c r="I9" s="78"/>
      <c r="J9" s="78"/>
      <c r="K9" s="78"/>
    </row>
    <row r="10" spans="5:11" ht="15">
      <c r="E10" s="78"/>
      <c r="F10" s="78"/>
      <c r="G10" s="78"/>
      <c r="H10" s="78"/>
      <c r="I10" s="78"/>
      <c r="J10" s="78"/>
      <c r="K10" s="78"/>
    </row>
    <row r="11" spans="5:11" ht="15">
      <c r="E11" s="78"/>
      <c r="F11" s="78"/>
      <c r="G11" s="78"/>
      <c r="H11" s="78"/>
      <c r="I11" s="78"/>
      <c r="J11" s="78"/>
      <c r="K11" s="78"/>
    </row>
    <row r="12" spans="5:11" ht="15">
      <c r="E12" s="78"/>
      <c r="F12" s="78"/>
      <c r="G12" s="78"/>
      <c r="H12" s="78"/>
      <c r="I12" s="78"/>
      <c r="J12" s="78"/>
      <c r="K12" s="78"/>
    </row>
    <row r="13" spans="5:11" ht="15">
      <c r="E13" s="78"/>
      <c r="F13" s="78"/>
      <c r="G13" s="78"/>
      <c r="H13" s="78"/>
      <c r="I13" s="78"/>
      <c r="J13" s="78"/>
      <c r="K13" s="78"/>
    </row>
    <row r="14" spans="5:11" ht="15">
      <c r="E14" s="78"/>
      <c r="F14" s="78"/>
      <c r="G14" s="78"/>
      <c r="H14" s="78"/>
      <c r="I14" s="78"/>
      <c r="J14" s="78"/>
      <c r="K14" s="7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IWD</cp:lastModifiedBy>
  <cp:lastPrinted>2019-03-01T13:08:24Z</cp:lastPrinted>
  <dcterms:created xsi:type="dcterms:W3CDTF">2009-01-30T06:42:42Z</dcterms:created>
  <dcterms:modified xsi:type="dcterms:W3CDTF">2020-06-15T06:50:42Z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