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<sst xmlns="http://schemas.openxmlformats.org/spreadsheetml/2006/main" count="972" uniqueCount="230">
  <si>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</si>
  <si>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</si>
  <si>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</si>
  <si>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</si>
  <si>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</si>
  <si>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</si>
  <si>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</si>
  <si>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</si>
  <si>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</si>
  <si>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</si>
  <si>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</si>
  <si>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</si>
  <si>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</si>
  <si>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</si>
  <si>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</si>
  <si>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</si>
  <si>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</si>
  <si>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</si>
  <si>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</si>
  <si>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</si>
  <si>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</si>
  <si>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</si>
  <si>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</si>
  <si>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</si>
  <si>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</si>
  <si>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</si>
  <si>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</si>
  <si>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</si>
  <si>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</si>
  <si>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</si>
  <si>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</si>
  <si>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</si>
  <si>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</si>
  <si>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</si>
  <si>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</si>
  <si>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</si>
  <si>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</si>
  <si>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</si>
  <si>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</si>
  <si>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</si>
  <si>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</si>
  <si>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</si>
  <si>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</si>
  <si>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</si>
  <si>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</si>
  <si>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</si>
  <si>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</si>
  <si>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</si>
  <si>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</si>
  <si>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</si>
  <si>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</si>
  <si>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FLOORING</t>
  </si>
  <si>
    <t>1:6 (1 cement: 6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</si>
  <si>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</si>
  <si>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</si>
  <si>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</si>
  <si>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</si>
  <si>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</si>
  <si>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</si>
  <si>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</si>
  <si>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</si>
  <si>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</si>
  <si>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</si>
  <si>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cum</t>
  </si>
  <si>
    <t>metre</t>
  </si>
  <si>
    <t>each</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</si>
  <si>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</si>
  <si>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</si>
  <si>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</si>
  <si>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</si>
  <si>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</si>
  <si>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</si>
  <si>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</si>
  <si>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</si>
  <si>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</si>
  <si>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</si>
  <si>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</si>
  <si>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</si>
  <si>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</si>
  <si>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</si>
  <si>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</si>
  <si>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</si>
  <si>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</si>
  <si>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</si>
  <si>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</si>
  <si>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</si>
  <si>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</si>
  <si>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</si>
  <si>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</si>
  <si>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</si>
  <si>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</si>
  <si>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</si>
  <si>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</si>
  <si>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</si>
  <si>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</si>
  <si>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</si>
  <si>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</si>
  <si>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</si>
  <si>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</si>
  <si>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</si>
  <si>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</si>
  <si>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</si>
  <si>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</si>
  <si>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</si>
  <si>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</si>
  <si>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100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</si>
  <si>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</si>
  <si>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</si>
  <si>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</si>
  <si>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</si>
  <si>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</si>
  <si>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</si>
  <si>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</si>
  <si>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</si>
  <si>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</si>
  <si>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</si>
  <si>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</si>
  <si>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</si>
  <si>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</si>
  <si>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</si>
  <si>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</si>
  <si>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</si>
  <si>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</si>
  <si>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</si>
  <si>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</si>
  <si>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</si>
  <si>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</si>
  <si>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</si>
  <si>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</si>
  <si>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</si>
  <si>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</si>
  <si>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</si>
  <si>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</si>
  <si>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</si>
  <si>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</si>
  <si>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</si>
  <si>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</si>
  <si>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Acrylic Smooth exterior paint of required shade :</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</si>
  <si>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</si>
  <si>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</si>
  <si>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</si>
  <si>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</si>
  <si>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lime concrete manually/ by mechanical means and disposal of material within 50 metres lead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</si>
  <si>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</si>
  <si>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</si>
  <si>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</si>
  <si>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</si>
  <si>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</si>
  <si>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</si>
  <si>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</si>
  <si>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</si>
  <si>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</si>
  <si>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</si>
  <si>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</si>
  <si>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</si>
  <si>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</si>
  <si>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</si>
  <si>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</si>
  <si>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</si>
  <si>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</si>
  <si>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</si>
  <si>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</si>
  <si>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</si>
  <si>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</si>
  <si>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</si>
  <si>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</si>
  <si>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</si>
  <si>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</si>
  <si>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</si>
  <si>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</si>
  <si>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</si>
  <si>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</si>
  <si>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</si>
  <si>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</si>
  <si>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</si>
  <si>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</si>
  <si>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</si>
  <si>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</si>
  <si>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</si>
  <si>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</si>
  <si>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</si>
  <si>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</si>
  <si>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</si>
  <si>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</si>
  <si>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</si>
  <si>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</si>
  <si>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</si>
  <si>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</si>
  <si>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</si>
  <si>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</si>
  <si>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</si>
  <si>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</si>
  <si>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</si>
  <si>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</si>
  <si>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</si>
  <si>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</si>
  <si>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</si>
  <si>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</si>
  <si>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</si>
  <si>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</si>
  <si>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</si>
  <si>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</si>
  <si>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</si>
  <si>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</si>
  <si>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</si>
  <si>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</si>
  <si>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</si>
  <si>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kg</t>
  </si>
  <si>
    <t>Cum</t>
  </si>
  <si>
    <t>Each</t>
  </si>
  <si>
    <t>Sqm</t>
  </si>
  <si>
    <t>Contract No:   33/C/D1/2019-20/02</t>
  </si>
  <si>
    <t>Name of Work: Setting right of vacant house no. 196, 1059 &amp; 1076 Type-I and providing &amp; fixing tile on wall &amp; floor in bathroom &amp; kitchen after replacement of supply &amp; disposal line of house no. 194 Type-I</t>
  </si>
  <si>
    <t>EARTH WORK</t>
  </si>
  <si>
    <t>Supplying and filling in plinth with  sand under floors, including watering, ramming, consolidating and dressing complete.</t>
  </si>
  <si>
    <t>Fixed to steel windows by welding</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</si>
  <si>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</si>
  <si>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</si>
  <si>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</si>
  <si>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12 mm cement plaster of mix :</t>
  </si>
  <si>
    <t>New work (Two or more coat applied @ 1.67 ltr/10 sqm over and including priming coat of exterior primer applied @ 2.20 kg/10 sqm)</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</si>
  <si>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</si>
  <si>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</si>
  <si>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</si>
  <si>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510x1040 mm bowl depth 250 mm</t>
  </si>
  <si>
    <t>Providing and fixing G.I. Union in existing G.I. pipe line, cutting and threading the pipe and making long screws, including excavation, refilling the earth or cutting of wall and making good the same complete wherever required :</t>
  </si>
  <si>
    <t>Cutting holes up to 30x30 cm in walls including making good the same:</t>
  </si>
  <si>
    <t>With common burnt clay F.P.S. (non modular) bricks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</si>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</sst>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3"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2" fillId="0" borderId="15" xfId="0" applyNumberFormat="1" applyFont="1" applyFill="1" applyBorder="1" applyAlignment="1">
      <alignment vertical="top"/>
    </xf>
    <xf numFmtId="0" fontId="62" fillId="0" borderId="15" xfId="0" applyFont="1" applyFill="1" applyBorder="1" applyAlignment="1">
      <alignment vertical="top"/>
    </xf>
    <xf numFmtId="0" fontId="4" fillId="0" borderId="0" xfId="58" applyNumberFormat="1" applyFont="1" applyFill="1" applyAlignment="1">
      <alignment vertical="top" wrapText="1"/>
      <protection/>
    </xf>
    <xf numFmtId="2" fontId="62" fillId="0" borderId="15" xfId="0" applyNumberFormat="1" applyFont="1" applyFill="1" applyBorder="1" applyAlignment="1">
      <alignment horizontal="left" vertical="top"/>
    </xf>
    <xf numFmtId="0" fontId="62" fillId="0" borderId="15" xfId="0" applyFont="1" applyFill="1" applyBorder="1" applyAlignment="1">
      <alignment horizontal="center" vertical="top" wrapText="1"/>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0"/>
  <sheetViews>
    <sheetView showGridLines="0" view="pageBreakPreview" zoomScaleNormal="85" zoomScaleSheetLayoutView="100" zoomScalePageLayoutView="0" workbookViewId="0" topLeftCell="A1">
      <selection activeCell="BG8" sqref="BG8"/>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48" customHeight="1">
      <c r="A5" s="68" t="s">
        <v>212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211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48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213</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213</v>
      </c>
      <c r="IE13" s="22"/>
      <c r="IF13" s="22" t="s">
        <v>33</v>
      </c>
      <c r="IG13" s="22" t="s">
        <v>34</v>
      </c>
      <c r="IH13" s="22">
        <v>10</v>
      </c>
      <c r="II13" s="22" t="s">
        <v>35</v>
      </c>
    </row>
    <row r="14" spans="1:243" s="21" customFormat="1" ht="63">
      <c r="A14" s="33">
        <v>1.01</v>
      </c>
      <c r="B14" s="34" t="s">
        <v>214</v>
      </c>
      <c r="C14" s="35"/>
      <c r="D14" s="35">
        <v>5</v>
      </c>
      <c r="E14" s="66" t="s">
        <v>63</v>
      </c>
      <c r="F14" s="63">
        <v>1712.45</v>
      </c>
      <c r="G14" s="44"/>
      <c r="H14" s="38"/>
      <c r="I14" s="39" t="s">
        <v>36</v>
      </c>
      <c r="J14" s="40">
        <f>IF(I14="Less(-)",-1,1)</f>
        <v>1</v>
      </c>
      <c r="K14" s="38" t="s">
        <v>37</v>
      </c>
      <c r="L14" s="38" t="s">
        <v>4</v>
      </c>
      <c r="M14" s="41"/>
      <c r="N14" s="50"/>
      <c r="O14" s="50"/>
      <c r="P14" s="51"/>
      <c r="Q14" s="50"/>
      <c r="R14" s="50"/>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3">
        <f>total_amount_ba($B$2,$D$2,D14,F14,J14,K14,M14)</f>
        <v>8562.25</v>
      </c>
      <c r="BB14" s="52">
        <f>BA14+SUM(N14:AZ14)</f>
        <v>8562.25</v>
      </c>
      <c r="BC14" s="61" t="str">
        <f>SpellNumber(L14,BB14)</f>
        <v>INR  Eight Thousand Five Hundred &amp; Sixty Two  and Paise Twenty Five Only</v>
      </c>
      <c r="IA14" s="21">
        <v>1.01</v>
      </c>
      <c r="IB14" s="21" t="s">
        <v>214</v>
      </c>
      <c r="ID14" s="21">
        <v>5</v>
      </c>
      <c r="IE14" s="22" t="s">
        <v>63</v>
      </c>
      <c r="IF14" s="22"/>
      <c r="IG14" s="22"/>
      <c r="IH14" s="22"/>
      <c r="II14" s="22"/>
    </row>
    <row r="15" spans="1:243" s="21" customFormat="1" ht="15.75">
      <c r="A15" s="33">
        <v>2</v>
      </c>
      <c r="B15" s="34" t="s">
        <v>66</v>
      </c>
      <c r="C15" s="35"/>
      <c r="D15" s="72"/>
      <c r="E15" s="72"/>
      <c r="F15" s="72"/>
      <c r="G15" s="72"/>
      <c r="H15" s="72"/>
      <c r="I15" s="72"/>
      <c r="J15" s="72"/>
      <c r="K15" s="72"/>
      <c r="L15" s="72"/>
      <c r="M15" s="72"/>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IA15" s="21">
        <v>2</v>
      </c>
      <c r="IB15" s="21" t="s">
        <v>66</v>
      </c>
      <c r="IE15" s="22"/>
      <c r="IF15" s="22"/>
      <c r="IG15" s="22"/>
      <c r="IH15" s="22"/>
      <c r="II15" s="22"/>
    </row>
    <row r="16" spans="1:243" s="21" customFormat="1" ht="65.25" customHeight="1">
      <c r="A16" s="33">
        <v>2.01</v>
      </c>
      <c r="B16" s="34" t="s">
        <v>67</v>
      </c>
      <c r="C16" s="35"/>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2.01</v>
      </c>
      <c r="IB16" s="21" t="s">
        <v>67</v>
      </c>
      <c r="IE16" s="22"/>
      <c r="IF16" s="22"/>
      <c r="IG16" s="22"/>
      <c r="IH16" s="22"/>
      <c r="II16" s="22"/>
    </row>
    <row r="17" spans="1:243" s="21" customFormat="1" ht="31.5" customHeight="1">
      <c r="A17" s="33">
        <v>2.02</v>
      </c>
      <c r="B17" s="34" t="s">
        <v>68</v>
      </c>
      <c r="C17" s="35"/>
      <c r="D17" s="35">
        <v>1.3</v>
      </c>
      <c r="E17" s="66" t="s">
        <v>63</v>
      </c>
      <c r="F17" s="63">
        <v>5952.3</v>
      </c>
      <c r="G17" s="44"/>
      <c r="H17" s="38"/>
      <c r="I17" s="39" t="s">
        <v>36</v>
      </c>
      <c r="J17" s="40">
        <f>IF(I17="Less(-)",-1,1)</f>
        <v>1</v>
      </c>
      <c r="K17" s="38" t="s">
        <v>37</v>
      </c>
      <c r="L17" s="38" t="s">
        <v>4</v>
      </c>
      <c r="M17" s="41"/>
      <c r="N17" s="50"/>
      <c r="O17" s="50"/>
      <c r="P17" s="51"/>
      <c r="Q17" s="50"/>
      <c r="R17" s="50"/>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3">
        <f>total_amount_ba($B$2,$D$2,D17,F17,J17,K17,M17)</f>
        <v>7737.99</v>
      </c>
      <c r="BB17" s="52">
        <f>BA17+SUM(N17:AZ17)</f>
        <v>7737.99</v>
      </c>
      <c r="BC17" s="61" t="str">
        <f>SpellNumber(L17,BB17)</f>
        <v>INR  Seven Thousand Seven Hundred &amp; Thirty Seven  and Paise Ninety Nine Only</v>
      </c>
      <c r="IA17" s="21">
        <v>2.02</v>
      </c>
      <c r="IB17" s="21" t="s">
        <v>68</v>
      </c>
      <c r="ID17" s="21">
        <v>1.3</v>
      </c>
      <c r="IE17" s="22" t="s">
        <v>63</v>
      </c>
      <c r="IF17" s="22"/>
      <c r="IG17" s="22"/>
      <c r="IH17" s="22"/>
      <c r="II17" s="22"/>
    </row>
    <row r="18" spans="1:243" s="21" customFormat="1" ht="267.75">
      <c r="A18" s="33">
        <v>2.03</v>
      </c>
      <c r="B18" s="34" t="s">
        <v>69</v>
      </c>
      <c r="C18" s="35"/>
      <c r="D18" s="35">
        <v>5</v>
      </c>
      <c r="E18" s="66" t="s">
        <v>45</v>
      </c>
      <c r="F18" s="63">
        <v>538.4</v>
      </c>
      <c r="G18" s="44"/>
      <c r="H18" s="38"/>
      <c r="I18" s="39" t="s">
        <v>36</v>
      </c>
      <c r="J18" s="40">
        <f>IF(I18="Less(-)",-1,1)</f>
        <v>1</v>
      </c>
      <c r="K18" s="38" t="s">
        <v>37</v>
      </c>
      <c r="L18" s="38" t="s">
        <v>4</v>
      </c>
      <c r="M18" s="41"/>
      <c r="N18" s="50"/>
      <c r="O18" s="50"/>
      <c r="P18" s="51"/>
      <c r="Q18" s="50"/>
      <c r="R18" s="50"/>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3">
        <f>total_amount_ba($B$2,$D$2,D18,F18,J18,K18,M18)</f>
        <v>2692</v>
      </c>
      <c r="BB18" s="52">
        <f>BA18+SUM(N18:AZ18)</f>
        <v>2692</v>
      </c>
      <c r="BC18" s="61" t="str">
        <f>SpellNumber(L18,BB18)</f>
        <v>INR  Two Thousand Six Hundred &amp; Ninety Two  Only</v>
      </c>
      <c r="IA18" s="21">
        <v>2.03</v>
      </c>
      <c r="IB18" s="21" t="s">
        <v>69</v>
      </c>
      <c r="ID18" s="21">
        <v>5</v>
      </c>
      <c r="IE18" s="22" t="s">
        <v>45</v>
      </c>
      <c r="IF18" s="22"/>
      <c r="IG18" s="22"/>
      <c r="IH18" s="22"/>
      <c r="II18" s="22"/>
    </row>
    <row r="19" spans="1:243" s="21" customFormat="1" ht="15.75">
      <c r="A19" s="33">
        <v>3</v>
      </c>
      <c r="B19" s="34" t="s">
        <v>70</v>
      </c>
      <c r="C19" s="35"/>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3</v>
      </c>
      <c r="IB19" s="21" t="s">
        <v>70</v>
      </c>
      <c r="IE19" s="22"/>
      <c r="IF19" s="22"/>
      <c r="IG19" s="22"/>
      <c r="IH19" s="22"/>
      <c r="II19" s="22"/>
    </row>
    <row r="20" spans="1:243" s="21" customFormat="1" ht="177" customHeight="1">
      <c r="A20" s="33">
        <v>3.01</v>
      </c>
      <c r="B20" s="34" t="s">
        <v>71</v>
      </c>
      <c r="C20" s="35"/>
      <c r="D20" s="35">
        <v>0.8</v>
      </c>
      <c r="E20" s="66" t="s">
        <v>63</v>
      </c>
      <c r="F20" s="63">
        <v>8560.98</v>
      </c>
      <c r="G20" s="44"/>
      <c r="H20" s="38"/>
      <c r="I20" s="39" t="s">
        <v>36</v>
      </c>
      <c r="J20" s="40">
        <f>IF(I20="Less(-)",-1,1)</f>
        <v>1</v>
      </c>
      <c r="K20" s="38" t="s">
        <v>37</v>
      </c>
      <c r="L20" s="38" t="s">
        <v>4</v>
      </c>
      <c r="M20" s="41"/>
      <c r="N20" s="50"/>
      <c r="O20" s="50"/>
      <c r="P20" s="51"/>
      <c r="Q20" s="50"/>
      <c r="R20" s="50"/>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3">
        <f>total_amount_ba($B$2,$D$2,D20,F20,J20,K20,M20)</f>
        <v>6848.78</v>
      </c>
      <c r="BB20" s="52">
        <f>BA20+SUM(N20:AZ20)</f>
        <v>6848.78</v>
      </c>
      <c r="BC20" s="61" t="str">
        <f>SpellNumber(L20,BB20)</f>
        <v>INR  Six Thousand Eight Hundred &amp; Forty Eight  and Paise Seventy Eight Only</v>
      </c>
      <c r="IA20" s="21">
        <v>3.01</v>
      </c>
      <c r="IB20" s="21" t="s">
        <v>71</v>
      </c>
      <c r="ID20" s="21">
        <v>0.8</v>
      </c>
      <c r="IE20" s="22" t="s">
        <v>63</v>
      </c>
      <c r="IF20" s="22"/>
      <c r="IG20" s="22"/>
      <c r="IH20" s="22"/>
      <c r="II20" s="22"/>
    </row>
    <row r="21" spans="1:243" s="21" customFormat="1" ht="30.75" customHeight="1">
      <c r="A21" s="33">
        <v>3.02</v>
      </c>
      <c r="B21" s="34" t="s">
        <v>72</v>
      </c>
      <c r="C21" s="35"/>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A21" s="21">
        <v>3.02</v>
      </c>
      <c r="IB21" s="21" t="s">
        <v>72</v>
      </c>
      <c r="IE21" s="22"/>
      <c r="IF21" s="22"/>
      <c r="IG21" s="22"/>
      <c r="IH21" s="22"/>
      <c r="II21" s="22"/>
    </row>
    <row r="22" spans="1:243" s="21" customFormat="1" ht="42.75">
      <c r="A22" s="33">
        <v>3.03</v>
      </c>
      <c r="B22" s="34" t="s">
        <v>73</v>
      </c>
      <c r="C22" s="35"/>
      <c r="D22" s="35">
        <v>6.85</v>
      </c>
      <c r="E22" s="66" t="s">
        <v>45</v>
      </c>
      <c r="F22" s="63">
        <v>607.67</v>
      </c>
      <c r="G22" s="44"/>
      <c r="H22" s="38"/>
      <c r="I22" s="39" t="s">
        <v>36</v>
      </c>
      <c r="J22" s="40">
        <f>IF(I22="Less(-)",-1,1)</f>
        <v>1</v>
      </c>
      <c r="K22" s="38" t="s">
        <v>37</v>
      </c>
      <c r="L22" s="38" t="s">
        <v>4</v>
      </c>
      <c r="M22" s="41"/>
      <c r="N22" s="50"/>
      <c r="O22" s="50"/>
      <c r="P22" s="51"/>
      <c r="Q22" s="50"/>
      <c r="R22" s="50"/>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3">
        <f>total_amount_ba($B$2,$D$2,D22,F22,J22,K22,M22)</f>
        <v>4162.54</v>
      </c>
      <c r="BB22" s="52">
        <f>BA22+SUM(N22:AZ22)</f>
        <v>4162.54</v>
      </c>
      <c r="BC22" s="61" t="str">
        <f>SpellNumber(L22,BB22)</f>
        <v>INR  Four Thousand One Hundred &amp; Sixty Two  and Paise Fifty Four Only</v>
      </c>
      <c r="IA22" s="21">
        <v>3.03</v>
      </c>
      <c r="IB22" s="21" t="s">
        <v>73</v>
      </c>
      <c r="ID22" s="21">
        <v>6.85</v>
      </c>
      <c r="IE22" s="22" t="s">
        <v>45</v>
      </c>
      <c r="IF22" s="22"/>
      <c r="IG22" s="22"/>
      <c r="IH22" s="22"/>
      <c r="II22" s="22"/>
    </row>
    <row r="23" spans="1:243" s="21" customFormat="1" ht="78.75">
      <c r="A23" s="33">
        <v>3.04</v>
      </c>
      <c r="B23" s="34" t="s">
        <v>74</v>
      </c>
      <c r="C23" s="35"/>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3.04</v>
      </c>
      <c r="IB23" s="21" t="s">
        <v>74</v>
      </c>
      <c r="IE23" s="22"/>
      <c r="IF23" s="22"/>
      <c r="IG23" s="22"/>
      <c r="IH23" s="22"/>
      <c r="II23" s="22"/>
    </row>
    <row r="24" spans="1:243" s="21" customFormat="1" ht="33" customHeight="1">
      <c r="A24" s="33">
        <v>3.05</v>
      </c>
      <c r="B24" s="34" t="s">
        <v>75</v>
      </c>
      <c r="C24" s="35"/>
      <c r="D24" s="35">
        <v>90</v>
      </c>
      <c r="E24" s="66" t="s">
        <v>207</v>
      </c>
      <c r="F24" s="63">
        <v>73.21</v>
      </c>
      <c r="G24" s="44"/>
      <c r="H24" s="38"/>
      <c r="I24" s="39" t="s">
        <v>36</v>
      </c>
      <c r="J24" s="40">
        <f>IF(I24="Less(-)",-1,1)</f>
        <v>1</v>
      </c>
      <c r="K24" s="38" t="s">
        <v>37</v>
      </c>
      <c r="L24" s="38" t="s">
        <v>4</v>
      </c>
      <c r="M24" s="41"/>
      <c r="N24" s="50"/>
      <c r="O24" s="50"/>
      <c r="P24" s="51"/>
      <c r="Q24" s="50"/>
      <c r="R24" s="50"/>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3">
        <f>total_amount_ba($B$2,$D$2,D24,F24,J24,K24,M24)</f>
        <v>6588.9</v>
      </c>
      <c r="BB24" s="52">
        <f>BA24+SUM(N24:AZ24)</f>
        <v>6588.9</v>
      </c>
      <c r="BC24" s="61" t="str">
        <f>SpellNumber(L24,BB24)</f>
        <v>INR  Six Thousand Five Hundred &amp; Eighty Eight  and Paise Ninety Only</v>
      </c>
      <c r="IA24" s="21">
        <v>3.05</v>
      </c>
      <c r="IB24" s="21" t="s">
        <v>75</v>
      </c>
      <c r="ID24" s="21">
        <v>90</v>
      </c>
      <c r="IE24" s="22" t="s">
        <v>207</v>
      </c>
      <c r="IF24" s="22"/>
      <c r="IG24" s="22"/>
      <c r="IH24" s="22"/>
      <c r="II24" s="22"/>
    </row>
    <row r="25" spans="1:243" s="21" customFormat="1" ht="15.75">
      <c r="A25" s="33">
        <v>4</v>
      </c>
      <c r="B25" s="34" t="s">
        <v>76</v>
      </c>
      <c r="C25" s="35"/>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1">
        <v>4</v>
      </c>
      <c r="IB25" s="21" t="s">
        <v>76</v>
      </c>
      <c r="IE25" s="22"/>
      <c r="IF25" s="22"/>
      <c r="IG25" s="22"/>
      <c r="IH25" s="22"/>
      <c r="II25" s="22"/>
    </row>
    <row r="26" spans="1:243" s="21" customFormat="1" ht="66.75" customHeight="1">
      <c r="A26" s="33">
        <v>4.01</v>
      </c>
      <c r="B26" s="34" t="s">
        <v>77</v>
      </c>
      <c r="C26" s="35"/>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4.01</v>
      </c>
      <c r="IB26" s="21" t="s">
        <v>77</v>
      </c>
      <c r="IE26" s="22"/>
      <c r="IF26" s="22"/>
      <c r="IG26" s="22"/>
      <c r="IH26" s="22"/>
      <c r="II26" s="22"/>
    </row>
    <row r="27" spans="1:243" s="21" customFormat="1" ht="42.75">
      <c r="A27" s="33">
        <v>4.02</v>
      </c>
      <c r="B27" s="34" t="s">
        <v>78</v>
      </c>
      <c r="C27" s="35"/>
      <c r="D27" s="35">
        <v>0.3</v>
      </c>
      <c r="E27" s="66" t="s">
        <v>63</v>
      </c>
      <c r="F27" s="63">
        <v>6655.37</v>
      </c>
      <c r="G27" s="44"/>
      <c r="H27" s="38"/>
      <c r="I27" s="39" t="s">
        <v>36</v>
      </c>
      <c r="J27" s="40">
        <f>IF(I27="Less(-)",-1,1)</f>
        <v>1</v>
      </c>
      <c r="K27" s="38" t="s">
        <v>37</v>
      </c>
      <c r="L27" s="38" t="s">
        <v>4</v>
      </c>
      <c r="M27" s="41"/>
      <c r="N27" s="50"/>
      <c r="O27" s="50"/>
      <c r="P27" s="51"/>
      <c r="Q27" s="50"/>
      <c r="R27" s="50"/>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3">
        <f>total_amount_ba($B$2,$D$2,D27,F27,J27,K27,M27)</f>
        <v>1996.61</v>
      </c>
      <c r="BB27" s="52">
        <f>BA27+SUM(N27:AZ27)</f>
        <v>1996.61</v>
      </c>
      <c r="BC27" s="61" t="str">
        <f>SpellNumber(L27,BB27)</f>
        <v>INR  One Thousand Nine Hundred &amp; Ninety Six  and Paise Sixty One Only</v>
      </c>
      <c r="IA27" s="21">
        <v>4.02</v>
      </c>
      <c r="IB27" s="21" t="s">
        <v>78</v>
      </c>
      <c r="ID27" s="21">
        <v>0.3</v>
      </c>
      <c r="IE27" s="22" t="s">
        <v>63</v>
      </c>
      <c r="IF27" s="22"/>
      <c r="IG27" s="22"/>
      <c r="IH27" s="22"/>
      <c r="II27" s="22"/>
    </row>
    <row r="28" spans="1:243" s="21" customFormat="1" ht="78.75">
      <c r="A28" s="33">
        <v>4.03</v>
      </c>
      <c r="B28" s="34" t="s">
        <v>79</v>
      </c>
      <c r="C28" s="35"/>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1">
        <v>4.03</v>
      </c>
      <c r="IB28" s="21" t="s">
        <v>79</v>
      </c>
      <c r="IE28" s="22"/>
      <c r="IF28" s="22"/>
      <c r="IG28" s="22"/>
      <c r="IH28" s="22"/>
      <c r="II28" s="22"/>
    </row>
    <row r="29" spans="1:243" s="21" customFormat="1" ht="42.75">
      <c r="A29" s="33">
        <v>4.04</v>
      </c>
      <c r="B29" s="34" t="s">
        <v>80</v>
      </c>
      <c r="C29" s="35"/>
      <c r="D29" s="35">
        <v>7.2</v>
      </c>
      <c r="E29" s="66" t="s">
        <v>45</v>
      </c>
      <c r="F29" s="63">
        <v>817.27</v>
      </c>
      <c r="G29" s="44"/>
      <c r="H29" s="38"/>
      <c r="I29" s="39" t="s">
        <v>36</v>
      </c>
      <c r="J29" s="40">
        <f>IF(I29="Less(-)",-1,1)</f>
        <v>1</v>
      </c>
      <c r="K29" s="38" t="s">
        <v>37</v>
      </c>
      <c r="L29" s="38" t="s">
        <v>4</v>
      </c>
      <c r="M29" s="41"/>
      <c r="N29" s="50"/>
      <c r="O29" s="50"/>
      <c r="P29" s="51"/>
      <c r="Q29" s="50"/>
      <c r="R29" s="50"/>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3">
        <f>total_amount_ba($B$2,$D$2,D29,F29,J29,K29,M29)</f>
        <v>5884.34</v>
      </c>
      <c r="BB29" s="52">
        <f>BA29+SUM(N29:AZ29)</f>
        <v>5884.34</v>
      </c>
      <c r="BC29" s="61" t="str">
        <f>SpellNumber(L29,BB29)</f>
        <v>INR  Five Thousand Eight Hundred &amp; Eighty Four  and Paise Thirty Four Only</v>
      </c>
      <c r="IA29" s="21">
        <v>4.04</v>
      </c>
      <c r="IB29" s="21" t="s">
        <v>80</v>
      </c>
      <c r="ID29" s="21">
        <v>7.2</v>
      </c>
      <c r="IE29" s="22" t="s">
        <v>45</v>
      </c>
      <c r="IF29" s="22"/>
      <c r="IG29" s="22"/>
      <c r="IH29" s="22"/>
      <c r="II29" s="22"/>
    </row>
    <row r="30" spans="1:243" s="21" customFormat="1" ht="94.5">
      <c r="A30" s="33">
        <v>4.05</v>
      </c>
      <c r="B30" s="34" t="s">
        <v>81</v>
      </c>
      <c r="C30" s="35"/>
      <c r="D30" s="35">
        <v>8.5</v>
      </c>
      <c r="E30" s="66" t="s">
        <v>64</v>
      </c>
      <c r="F30" s="63">
        <v>45.59</v>
      </c>
      <c r="G30" s="44"/>
      <c r="H30" s="38"/>
      <c r="I30" s="39" t="s">
        <v>36</v>
      </c>
      <c r="J30" s="40">
        <f>IF(I30="Less(-)",-1,1)</f>
        <v>1</v>
      </c>
      <c r="K30" s="38" t="s">
        <v>37</v>
      </c>
      <c r="L30" s="38" t="s">
        <v>4</v>
      </c>
      <c r="M30" s="41"/>
      <c r="N30" s="50"/>
      <c r="O30" s="50"/>
      <c r="P30" s="51"/>
      <c r="Q30" s="50"/>
      <c r="R30" s="50"/>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3">
        <f>total_amount_ba($B$2,$D$2,D30,F30,J30,K30,M30)</f>
        <v>387.52</v>
      </c>
      <c r="BB30" s="52">
        <f>BA30+SUM(N30:AZ30)</f>
        <v>387.52</v>
      </c>
      <c r="BC30" s="61" t="str">
        <f>SpellNumber(L30,BB30)</f>
        <v>INR  Three Hundred &amp; Eighty Seven  and Paise Fifty Two Only</v>
      </c>
      <c r="IA30" s="21">
        <v>4.05</v>
      </c>
      <c r="IB30" s="21" t="s">
        <v>81</v>
      </c>
      <c r="ID30" s="21">
        <v>8.5</v>
      </c>
      <c r="IE30" s="22" t="s">
        <v>64</v>
      </c>
      <c r="IF30" s="22"/>
      <c r="IG30" s="22"/>
      <c r="IH30" s="22"/>
      <c r="II30" s="22"/>
    </row>
    <row r="31" spans="1:243" s="21" customFormat="1" ht="15.75">
      <c r="A31" s="33">
        <v>5</v>
      </c>
      <c r="B31" s="34" t="s">
        <v>82</v>
      </c>
      <c r="C31" s="35"/>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5</v>
      </c>
      <c r="IB31" s="21" t="s">
        <v>82</v>
      </c>
      <c r="IE31" s="22"/>
      <c r="IF31" s="22"/>
      <c r="IG31" s="22"/>
      <c r="IH31" s="22"/>
      <c r="II31" s="22"/>
    </row>
    <row r="32" spans="1:243" s="21" customFormat="1" ht="236.25">
      <c r="A32" s="33">
        <v>5.01</v>
      </c>
      <c r="B32" s="34" t="s">
        <v>83</v>
      </c>
      <c r="C32" s="35"/>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1">
        <v>5.01</v>
      </c>
      <c r="IB32" s="21" t="s">
        <v>83</v>
      </c>
      <c r="IE32" s="22"/>
      <c r="IF32" s="22"/>
      <c r="IG32" s="22"/>
      <c r="IH32" s="22"/>
      <c r="II32" s="22"/>
    </row>
    <row r="33" spans="1:243" s="21" customFormat="1" ht="47.25">
      <c r="A33" s="33">
        <v>5.02</v>
      </c>
      <c r="B33" s="34" t="s">
        <v>84</v>
      </c>
      <c r="C33" s="35"/>
      <c r="D33" s="72"/>
      <c r="E33" s="72"/>
      <c r="F33" s="72"/>
      <c r="G33" s="72"/>
      <c r="H33" s="72"/>
      <c r="I33" s="72"/>
      <c r="J33" s="72"/>
      <c r="K33" s="72"/>
      <c r="L33" s="72"/>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21">
        <v>5.02</v>
      </c>
      <c r="IB33" s="21" t="s">
        <v>84</v>
      </c>
      <c r="IE33" s="22"/>
      <c r="IF33" s="22"/>
      <c r="IG33" s="22"/>
      <c r="IH33" s="22"/>
      <c r="II33" s="22"/>
    </row>
    <row r="34" spans="1:243" s="21" customFormat="1" ht="42.75">
      <c r="A34" s="33">
        <v>5.03</v>
      </c>
      <c r="B34" s="34" t="s">
        <v>85</v>
      </c>
      <c r="C34" s="35"/>
      <c r="D34" s="35">
        <v>6.9</v>
      </c>
      <c r="E34" s="66" t="s">
        <v>45</v>
      </c>
      <c r="F34" s="63">
        <v>2238.19</v>
      </c>
      <c r="G34" s="44"/>
      <c r="H34" s="38"/>
      <c r="I34" s="39" t="s">
        <v>36</v>
      </c>
      <c r="J34" s="40">
        <f>IF(I34="Less(-)",-1,1)</f>
        <v>1</v>
      </c>
      <c r="K34" s="38" t="s">
        <v>37</v>
      </c>
      <c r="L34" s="38" t="s">
        <v>4</v>
      </c>
      <c r="M34" s="41"/>
      <c r="N34" s="50"/>
      <c r="O34" s="50"/>
      <c r="P34" s="51"/>
      <c r="Q34" s="50"/>
      <c r="R34" s="50"/>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3">
        <f>total_amount_ba($B$2,$D$2,D34,F34,J34,K34,M34)</f>
        <v>15443.51</v>
      </c>
      <c r="BB34" s="52">
        <f>BA34+SUM(N34:AZ34)</f>
        <v>15443.51</v>
      </c>
      <c r="BC34" s="61" t="str">
        <f>SpellNumber(L34,BB34)</f>
        <v>INR  Fifteen Thousand Four Hundred &amp; Forty Three  and Paise Fifty One Only</v>
      </c>
      <c r="IA34" s="21">
        <v>5.03</v>
      </c>
      <c r="IB34" s="21" t="s">
        <v>85</v>
      </c>
      <c r="ID34" s="21">
        <v>6.9</v>
      </c>
      <c r="IE34" s="22" t="s">
        <v>45</v>
      </c>
      <c r="IF34" s="22"/>
      <c r="IG34" s="22"/>
      <c r="IH34" s="22"/>
      <c r="II34" s="22"/>
    </row>
    <row r="35" spans="1:243" s="21" customFormat="1" ht="94.5">
      <c r="A35" s="33">
        <v>5.04</v>
      </c>
      <c r="B35" s="34" t="s">
        <v>86</v>
      </c>
      <c r="C35" s="35"/>
      <c r="D35" s="72"/>
      <c r="E35" s="72"/>
      <c r="F35" s="72"/>
      <c r="G35" s="72"/>
      <c r="H35" s="72"/>
      <c r="I35" s="72"/>
      <c r="J35" s="72"/>
      <c r="K35" s="72"/>
      <c r="L35" s="72"/>
      <c r="M35" s="72"/>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21">
        <v>5.04</v>
      </c>
      <c r="IB35" s="21" t="s">
        <v>86</v>
      </c>
      <c r="IE35" s="22"/>
      <c r="IF35" s="22"/>
      <c r="IG35" s="22"/>
      <c r="IH35" s="22"/>
      <c r="II35" s="22"/>
    </row>
    <row r="36" spans="1:243" s="21" customFormat="1" ht="30.75" customHeight="1">
      <c r="A36" s="33">
        <v>5.05</v>
      </c>
      <c r="B36" s="34" t="s">
        <v>87</v>
      </c>
      <c r="C36" s="35"/>
      <c r="D36" s="35">
        <v>9.7</v>
      </c>
      <c r="E36" s="66" t="s">
        <v>64</v>
      </c>
      <c r="F36" s="63">
        <v>193.2</v>
      </c>
      <c r="G36" s="44"/>
      <c r="H36" s="38"/>
      <c r="I36" s="39" t="s">
        <v>36</v>
      </c>
      <c r="J36" s="40">
        <f>IF(I36="Less(-)",-1,1)</f>
        <v>1</v>
      </c>
      <c r="K36" s="38" t="s">
        <v>37</v>
      </c>
      <c r="L36" s="38" t="s">
        <v>4</v>
      </c>
      <c r="M36" s="41"/>
      <c r="N36" s="50"/>
      <c r="O36" s="50"/>
      <c r="P36" s="51"/>
      <c r="Q36" s="50"/>
      <c r="R36" s="50"/>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3">
        <f>total_amount_ba($B$2,$D$2,D36,F36,J36,K36,M36)</f>
        <v>1874.04</v>
      </c>
      <c r="BB36" s="52">
        <f>BA36+SUM(N36:AZ36)</f>
        <v>1874.04</v>
      </c>
      <c r="BC36" s="61" t="str">
        <f>SpellNumber(L36,BB36)</f>
        <v>INR  One Thousand Eight Hundred &amp; Seventy Four  and Paise Four Only</v>
      </c>
      <c r="IA36" s="21">
        <v>5.05</v>
      </c>
      <c r="IB36" s="21" t="s">
        <v>87</v>
      </c>
      <c r="ID36" s="21">
        <v>9.7</v>
      </c>
      <c r="IE36" s="22" t="s">
        <v>64</v>
      </c>
      <c r="IF36" s="22"/>
      <c r="IG36" s="22"/>
      <c r="IH36" s="22"/>
      <c r="II36" s="22"/>
    </row>
    <row r="37" spans="1:243" s="21" customFormat="1" ht="141.75">
      <c r="A37" s="33">
        <v>5.06</v>
      </c>
      <c r="B37" s="34" t="s">
        <v>88</v>
      </c>
      <c r="C37" s="35"/>
      <c r="D37" s="35">
        <v>3</v>
      </c>
      <c r="E37" s="66" t="s">
        <v>65</v>
      </c>
      <c r="F37" s="63">
        <v>644.06</v>
      </c>
      <c r="G37" s="44"/>
      <c r="H37" s="38"/>
      <c r="I37" s="39" t="s">
        <v>36</v>
      </c>
      <c r="J37" s="40">
        <f>IF(I37="Less(-)",-1,1)</f>
        <v>1</v>
      </c>
      <c r="K37" s="38" t="s">
        <v>37</v>
      </c>
      <c r="L37" s="38" t="s">
        <v>4</v>
      </c>
      <c r="M37" s="41"/>
      <c r="N37" s="50"/>
      <c r="O37" s="50"/>
      <c r="P37" s="51"/>
      <c r="Q37" s="50"/>
      <c r="R37" s="50"/>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3">
        <f>total_amount_ba($B$2,$D$2,D37,F37,J37,K37,M37)</f>
        <v>1932.18</v>
      </c>
      <c r="BB37" s="52">
        <f>BA37+SUM(N37:AZ37)</f>
        <v>1932.18</v>
      </c>
      <c r="BC37" s="61" t="str">
        <f>SpellNumber(L37,BB37)</f>
        <v>INR  One Thousand Nine Hundred &amp; Thirty Two  and Paise Eighteen Only</v>
      </c>
      <c r="IA37" s="21">
        <v>5.06</v>
      </c>
      <c r="IB37" s="21" t="s">
        <v>88</v>
      </c>
      <c r="ID37" s="21">
        <v>3</v>
      </c>
      <c r="IE37" s="22" t="s">
        <v>65</v>
      </c>
      <c r="IF37" s="22"/>
      <c r="IG37" s="22"/>
      <c r="IH37" s="22"/>
      <c r="II37" s="22"/>
    </row>
    <row r="38" spans="1:243" s="21" customFormat="1" ht="33.75" customHeight="1">
      <c r="A38" s="33">
        <v>5.07</v>
      </c>
      <c r="B38" s="34" t="s">
        <v>89</v>
      </c>
      <c r="C38" s="35"/>
      <c r="D38" s="35">
        <v>66.5</v>
      </c>
      <c r="E38" s="66" t="s">
        <v>45</v>
      </c>
      <c r="F38" s="63">
        <v>903.38</v>
      </c>
      <c r="G38" s="44"/>
      <c r="H38" s="38"/>
      <c r="I38" s="39" t="s">
        <v>36</v>
      </c>
      <c r="J38" s="40">
        <f>IF(I38="Less(-)",-1,1)</f>
        <v>1</v>
      </c>
      <c r="K38" s="38" t="s">
        <v>37</v>
      </c>
      <c r="L38" s="38" t="s">
        <v>4</v>
      </c>
      <c r="M38" s="41"/>
      <c r="N38" s="50"/>
      <c r="O38" s="50"/>
      <c r="P38" s="51"/>
      <c r="Q38" s="50"/>
      <c r="R38" s="50"/>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3">
        <f>total_amount_ba($B$2,$D$2,D38,F38,J38,K38,M38)</f>
        <v>60074.77</v>
      </c>
      <c r="BB38" s="52">
        <f>BA38+SUM(N38:AZ38)</f>
        <v>60074.77</v>
      </c>
      <c r="BC38" s="61" t="str">
        <f>SpellNumber(L38,BB38)</f>
        <v>INR  Sixty Thousand  &amp;Seventy Four  and Paise Seventy Seven Only</v>
      </c>
      <c r="IA38" s="21">
        <v>5.07</v>
      </c>
      <c r="IB38" s="21" t="s">
        <v>89</v>
      </c>
      <c r="ID38" s="21">
        <v>66.5</v>
      </c>
      <c r="IE38" s="22" t="s">
        <v>45</v>
      </c>
      <c r="IF38" s="22"/>
      <c r="IG38" s="22"/>
      <c r="IH38" s="22"/>
      <c r="II38" s="22"/>
    </row>
    <row r="39" spans="1:243" s="21" customFormat="1" ht="16.5" customHeight="1">
      <c r="A39" s="33">
        <v>6</v>
      </c>
      <c r="B39" s="34" t="s">
        <v>90</v>
      </c>
      <c r="C39" s="35"/>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6</v>
      </c>
      <c r="IB39" s="21" t="s">
        <v>90</v>
      </c>
      <c r="IE39" s="22"/>
      <c r="IF39" s="22"/>
      <c r="IG39" s="22"/>
      <c r="IH39" s="22"/>
      <c r="II39" s="22"/>
    </row>
    <row r="40" spans="1:243" s="21" customFormat="1" ht="32.25" customHeight="1">
      <c r="A40" s="33">
        <v>6.01</v>
      </c>
      <c r="B40" s="34" t="s">
        <v>91</v>
      </c>
      <c r="C40" s="35"/>
      <c r="D40" s="72"/>
      <c r="E40" s="72"/>
      <c r="F40" s="72"/>
      <c r="G40" s="72"/>
      <c r="H40" s="72"/>
      <c r="I40" s="72"/>
      <c r="J40" s="72"/>
      <c r="K40" s="72"/>
      <c r="L40" s="72"/>
      <c r="M40" s="72"/>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IA40" s="21">
        <v>6.01</v>
      </c>
      <c r="IB40" s="21" t="s">
        <v>91</v>
      </c>
      <c r="IE40" s="22"/>
      <c r="IF40" s="22"/>
      <c r="IG40" s="22"/>
      <c r="IH40" s="22"/>
      <c r="II40" s="22"/>
    </row>
    <row r="41" spans="1:243" s="21" customFormat="1" ht="42.75">
      <c r="A41" s="33">
        <v>6.02</v>
      </c>
      <c r="B41" s="34" t="s">
        <v>92</v>
      </c>
      <c r="C41" s="35"/>
      <c r="D41" s="35">
        <v>0.29</v>
      </c>
      <c r="E41" s="66" t="s">
        <v>63</v>
      </c>
      <c r="F41" s="63">
        <v>92351.78</v>
      </c>
      <c r="G41" s="44"/>
      <c r="H41" s="38"/>
      <c r="I41" s="39" t="s">
        <v>36</v>
      </c>
      <c r="J41" s="40">
        <f>IF(I41="Less(-)",-1,1)</f>
        <v>1</v>
      </c>
      <c r="K41" s="38" t="s">
        <v>37</v>
      </c>
      <c r="L41" s="38" t="s">
        <v>4</v>
      </c>
      <c r="M41" s="41"/>
      <c r="N41" s="50"/>
      <c r="O41" s="50"/>
      <c r="P41" s="51"/>
      <c r="Q41" s="50"/>
      <c r="R41" s="50"/>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3">
        <f>total_amount_ba($B$2,$D$2,D41,F41,J41,K41,M41)</f>
        <v>26782.02</v>
      </c>
      <c r="BB41" s="52">
        <f>BA41+SUM(N41:AZ41)</f>
        <v>26782.02</v>
      </c>
      <c r="BC41" s="61" t="str">
        <f>SpellNumber(L41,BB41)</f>
        <v>INR  Twenty Six Thousand Seven Hundred &amp; Eighty Two  and Paise Two Only</v>
      </c>
      <c r="IA41" s="21">
        <v>6.02</v>
      </c>
      <c r="IB41" s="21" t="s">
        <v>92</v>
      </c>
      <c r="ID41" s="21">
        <v>0.29</v>
      </c>
      <c r="IE41" s="22" t="s">
        <v>63</v>
      </c>
      <c r="IF41" s="22"/>
      <c r="IG41" s="22"/>
      <c r="IH41" s="22"/>
      <c r="II41" s="22"/>
    </row>
    <row r="42" spans="1:243" s="21" customFormat="1" ht="82.5" customHeight="1">
      <c r="A42" s="33">
        <v>6.03</v>
      </c>
      <c r="B42" s="34" t="s">
        <v>93</v>
      </c>
      <c r="C42" s="35"/>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6.03</v>
      </c>
      <c r="IB42" s="21" t="s">
        <v>93</v>
      </c>
      <c r="IE42" s="22"/>
      <c r="IF42" s="22"/>
      <c r="IG42" s="22"/>
      <c r="IH42" s="22"/>
      <c r="II42" s="22"/>
    </row>
    <row r="43" spans="1:243" s="21" customFormat="1" ht="21.75" customHeight="1">
      <c r="A43" s="33">
        <v>6.04</v>
      </c>
      <c r="B43" s="34" t="s">
        <v>94</v>
      </c>
      <c r="C43" s="35"/>
      <c r="D43" s="72"/>
      <c r="E43" s="72"/>
      <c r="F43" s="72"/>
      <c r="G43" s="72"/>
      <c r="H43" s="72"/>
      <c r="I43" s="72"/>
      <c r="J43" s="72"/>
      <c r="K43" s="72"/>
      <c r="L43" s="72"/>
      <c r="M43" s="72"/>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IA43" s="21">
        <v>6.04</v>
      </c>
      <c r="IB43" s="21" t="s">
        <v>94</v>
      </c>
      <c r="IE43" s="22"/>
      <c r="IF43" s="22"/>
      <c r="IG43" s="22"/>
      <c r="IH43" s="22"/>
      <c r="II43" s="22"/>
    </row>
    <row r="44" spans="1:243" s="21" customFormat="1" ht="42.75">
      <c r="A44" s="33">
        <v>6.05</v>
      </c>
      <c r="B44" s="34" t="s">
        <v>95</v>
      </c>
      <c r="C44" s="35"/>
      <c r="D44" s="35">
        <v>5.66</v>
      </c>
      <c r="E44" s="66" t="s">
        <v>45</v>
      </c>
      <c r="F44" s="63">
        <v>3817.4</v>
      </c>
      <c r="G44" s="44"/>
      <c r="H44" s="38"/>
      <c r="I44" s="39" t="s">
        <v>36</v>
      </c>
      <c r="J44" s="40">
        <f>IF(I44="Less(-)",-1,1)</f>
        <v>1</v>
      </c>
      <c r="K44" s="38" t="s">
        <v>37</v>
      </c>
      <c r="L44" s="38" t="s">
        <v>4</v>
      </c>
      <c r="M44" s="41"/>
      <c r="N44" s="50"/>
      <c r="O44" s="50"/>
      <c r="P44" s="51"/>
      <c r="Q44" s="50"/>
      <c r="R44" s="50"/>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3">
        <f>total_amount_ba($B$2,$D$2,D44,F44,J44,K44,M44)</f>
        <v>21606.48</v>
      </c>
      <c r="BB44" s="52">
        <f>BA44+SUM(N44:AZ44)</f>
        <v>21606.48</v>
      </c>
      <c r="BC44" s="61" t="str">
        <f>SpellNumber(L44,BB44)</f>
        <v>INR  Twenty One Thousand Six Hundred &amp; Six  and Paise Forty Eight Only</v>
      </c>
      <c r="IA44" s="21">
        <v>6.05</v>
      </c>
      <c r="IB44" s="21" t="s">
        <v>95</v>
      </c>
      <c r="ID44" s="21">
        <v>5.66</v>
      </c>
      <c r="IE44" s="22" t="s">
        <v>45</v>
      </c>
      <c r="IF44" s="22"/>
      <c r="IG44" s="22"/>
      <c r="IH44" s="22"/>
      <c r="II44" s="22"/>
    </row>
    <row r="45" spans="1:243" s="21" customFormat="1" ht="94.5">
      <c r="A45" s="33">
        <v>6.06</v>
      </c>
      <c r="B45" s="34" t="s">
        <v>96</v>
      </c>
      <c r="C45" s="35"/>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6.06</v>
      </c>
      <c r="IB45" s="21" t="s">
        <v>96</v>
      </c>
      <c r="IE45" s="22"/>
      <c r="IF45" s="22"/>
      <c r="IG45" s="22"/>
      <c r="IH45" s="22"/>
      <c r="II45" s="22"/>
    </row>
    <row r="46" spans="1:243" s="21" customFormat="1" ht="42.75">
      <c r="A46" s="33">
        <v>6.07</v>
      </c>
      <c r="B46" s="34" t="s">
        <v>215</v>
      </c>
      <c r="C46" s="35"/>
      <c r="D46" s="35">
        <v>75</v>
      </c>
      <c r="E46" s="66" t="s">
        <v>207</v>
      </c>
      <c r="F46" s="63">
        <v>144.94</v>
      </c>
      <c r="G46" s="44"/>
      <c r="H46" s="38"/>
      <c r="I46" s="39" t="s">
        <v>36</v>
      </c>
      <c r="J46" s="40">
        <f aca="true" t="shared" si="0" ref="J46:J78">IF(I46="Less(-)",-1,1)</f>
        <v>1</v>
      </c>
      <c r="K46" s="38" t="s">
        <v>37</v>
      </c>
      <c r="L46" s="38" t="s">
        <v>4</v>
      </c>
      <c r="M46" s="41"/>
      <c r="N46" s="50"/>
      <c r="O46" s="50"/>
      <c r="P46" s="51"/>
      <c r="Q46" s="50"/>
      <c r="R46" s="50"/>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3">
        <f aca="true" t="shared" si="1" ref="BA46:BA78">total_amount_ba($B$2,$D$2,D46,F46,J46,K46,M46)</f>
        <v>10870.5</v>
      </c>
      <c r="BB46" s="52">
        <f aca="true" t="shared" si="2" ref="BB46:BB78">BA46+SUM(N46:AZ46)</f>
        <v>10870.5</v>
      </c>
      <c r="BC46" s="61" t="str">
        <f aca="true" t="shared" si="3" ref="BC46:BC78">SpellNumber(L46,BB46)</f>
        <v>INR  Ten Thousand Eight Hundred &amp; Seventy  and Paise Fifty Only</v>
      </c>
      <c r="IA46" s="21">
        <v>6.07</v>
      </c>
      <c r="IB46" s="21" t="s">
        <v>215</v>
      </c>
      <c r="ID46" s="21">
        <v>75</v>
      </c>
      <c r="IE46" s="22" t="s">
        <v>207</v>
      </c>
      <c r="IF46" s="22"/>
      <c r="IG46" s="22"/>
      <c r="IH46" s="22"/>
      <c r="II46" s="22"/>
    </row>
    <row r="47" spans="1:243" s="21" customFormat="1" ht="126">
      <c r="A47" s="33">
        <v>6.08</v>
      </c>
      <c r="B47" s="34" t="s">
        <v>97</v>
      </c>
      <c r="C47" s="35"/>
      <c r="D47" s="35">
        <v>28</v>
      </c>
      <c r="E47" s="66" t="s">
        <v>65</v>
      </c>
      <c r="F47" s="63">
        <v>157.12</v>
      </c>
      <c r="G47" s="44"/>
      <c r="H47" s="38"/>
      <c r="I47" s="39" t="s">
        <v>36</v>
      </c>
      <c r="J47" s="40">
        <f t="shared" si="0"/>
        <v>1</v>
      </c>
      <c r="K47" s="38" t="s">
        <v>37</v>
      </c>
      <c r="L47" s="38" t="s">
        <v>4</v>
      </c>
      <c r="M47" s="41"/>
      <c r="N47" s="50"/>
      <c r="O47" s="50"/>
      <c r="P47" s="51"/>
      <c r="Q47" s="50"/>
      <c r="R47" s="50"/>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3">
        <f t="shared" si="1"/>
        <v>4399.36</v>
      </c>
      <c r="BB47" s="52">
        <f t="shared" si="2"/>
        <v>4399.36</v>
      </c>
      <c r="BC47" s="61" t="str">
        <f t="shared" si="3"/>
        <v>INR  Four Thousand Three Hundred &amp; Ninety Nine  and Paise Thirty Six Only</v>
      </c>
      <c r="IA47" s="21">
        <v>6.08</v>
      </c>
      <c r="IB47" s="21" t="s">
        <v>97</v>
      </c>
      <c r="ID47" s="21">
        <v>28</v>
      </c>
      <c r="IE47" s="22" t="s">
        <v>65</v>
      </c>
      <c r="IF47" s="22"/>
      <c r="IG47" s="22"/>
      <c r="IH47" s="22"/>
      <c r="II47" s="22"/>
    </row>
    <row r="48" spans="1:243" s="21" customFormat="1" ht="47.25">
      <c r="A48" s="33">
        <v>6.09</v>
      </c>
      <c r="B48" s="34" t="s">
        <v>98</v>
      </c>
      <c r="C48" s="35"/>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1">
        <v>6.09</v>
      </c>
      <c r="IB48" s="21" t="s">
        <v>98</v>
      </c>
      <c r="IE48" s="22"/>
      <c r="IF48" s="22"/>
      <c r="IG48" s="22"/>
      <c r="IH48" s="22"/>
      <c r="II48" s="22"/>
    </row>
    <row r="49" spans="1:243" s="21" customFormat="1" ht="32.25" customHeight="1">
      <c r="A49" s="65">
        <v>6.1</v>
      </c>
      <c r="B49" s="34" t="s">
        <v>99</v>
      </c>
      <c r="C49" s="35"/>
      <c r="D49" s="35">
        <v>15</v>
      </c>
      <c r="E49" s="66" t="s">
        <v>65</v>
      </c>
      <c r="F49" s="63">
        <v>149.06</v>
      </c>
      <c r="G49" s="44"/>
      <c r="H49" s="38"/>
      <c r="I49" s="39" t="s">
        <v>36</v>
      </c>
      <c r="J49" s="40">
        <f t="shared" si="0"/>
        <v>1</v>
      </c>
      <c r="K49" s="38" t="s">
        <v>37</v>
      </c>
      <c r="L49" s="38" t="s">
        <v>4</v>
      </c>
      <c r="M49" s="41"/>
      <c r="N49" s="50"/>
      <c r="O49" s="50"/>
      <c r="P49" s="51"/>
      <c r="Q49" s="50"/>
      <c r="R49" s="50"/>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3">
        <f t="shared" si="1"/>
        <v>2235.9</v>
      </c>
      <c r="BB49" s="52">
        <f t="shared" si="2"/>
        <v>2235.9</v>
      </c>
      <c r="BC49" s="61" t="str">
        <f t="shared" si="3"/>
        <v>INR  Two Thousand Two Hundred &amp; Thirty Five  and Paise Ninety Only</v>
      </c>
      <c r="IA49" s="21">
        <v>6.1</v>
      </c>
      <c r="IB49" s="21" t="s">
        <v>99</v>
      </c>
      <c r="ID49" s="21">
        <v>15</v>
      </c>
      <c r="IE49" s="22" t="s">
        <v>65</v>
      </c>
      <c r="IF49" s="22"/>
      <c r="IG49" s="22"/>
      <c r="IH49" s="22"/>
      <c r="II49" s="22"/>
    </row>
    <row r="50" spans="1:243" s="21" customFormat="1" ht="63">
      <c r="A50" s="33">
        <v>6.11</v>
      </c>
      <c r="B50" s="34" t="s">
        <v>100</v>
      </c>
      <c r="C50" s="35"/>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1">
        <v>6.11</v>
      </c>
      <c r="IB50" s="21" t="s">
        <v>100</v>
      </c>
      <c r="IE50" s="22"/>
      <c r="IF50" s="22"/>
      <c r="IG50" s="22"/>
      <c r="IH50" s="22"/>
      <c r="II50" s="22"/>
    </row>
    <row r="51" spans="1:243" s="21" customFormat="1" ht="42.75">
      <c r="A51" s="33">
        <v>6.12</v>
      </c>
      <c r="B51" s="34" t="s">
        <v>101</v>
      </c>
      <c r="C51" s="35"/>
      <c r="D51" s="35">
        <v>23</v>
      </c>
      <c r="E51" s="66" t="s">
        <v>65</v>
      </c>
      <c r="F51" s="63">
        <v>53.09</v>
      </c>
      <c r="G51" s="44"/>
      <c r="H51" s="38"/>
      <c r="I51" s="39" t="s">
        <v>36</v>
      </c>
      <c r="J51" s="40">
        <f t="shared" si="0"/>
        <v>1</v>
      </c>
      <c r="K51" s="38" t="s">
        <v>37</v>
      </c>
      <c r="L51" s="38" t="s">
        <v>4</v>
      </c>
      <c r="M51" s="41"/>
      <c r="N51" s="50"/>
      <c r="O51" s="50"/>
      <c r="P51" s="51"/>
      <c r="Q51" s="50"/>
      <c r="R51" s="50"/>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3">
        <f t="shared" si="1"/>
        <v>1221.07</v>
      </c>
      <c r="BB51" s="52">
        <f t="shared" si="2"/>
        <v>1221.07</v>
      </c>
      <c r="BC51" s="61" t="str">
        <f t="shared" si="3"/>
        <v>INR  One Thousand Two Hundred &amp; Twenty One  and Paise Seven Only</v>
      </c>
      <c r="IA51" s="21">
        <v>6.12</v>
      </c>
      <c r="IB51" s="21" t="s">
        <v>101</v>
      </c>
      <c r="ID51" s="21">
        <v>23</v>
      </c>
      <c r="IE51" s="22" t="s">
        <v>65</v>
      </c>
      <c r="IF51" s="22"/>
      <c r="IG51" s="22"/>
      <c r="IH51" s="22"/>
      <c r="II51" s="22"/>
    </row>
    <row r="52" spans="1:243" s="21" customFormat="1" ht="42.75">
      <c r="A52" s="33">
        <v>6.13</v>
      </c>
      <c r="B52" s="34" t="s">
        <v>102</v>
      </c>
      <c r="C52" s="35"/>
      <c r="D52" s="35">
        <v>77</v>
      </c>
      <c r="E52" s="66" t="s">
        <v>65</v>
      </c>
      <c r="F52" s="63">
        <v>46.08</v>
      </c>
      <c r="G52" s="44"/>
      <c r="H52" s="38"/>
      <c r="I52" s="39" t="s">
        <v>36</v>
      </c>
      <c r="J52" s="40">
        <f t="shared" si="0"/>
        <v>1</v>
      </c>
      <c r="K52" s="38" t="s">
        <v>37</v>
      </c>
      <c r="L52" s="38" t="s">
        <v>4</v>
      </c>
      <c r="M52" s="41"/>
      <c r="N52" s="50"/>
      <c r="O52" s="50"/>
      <c r="P52" s="51"/>
      <c r="Q52" s="50"/>
      <c r="R52" s="50"/>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3">
        <f t="shared" si="1"/>
        <v>3548.16</v>
      </c>
      <c r="BB52" s="52">
        <f t="shared" si="2"/>
        <v>3548.16</v>
      </c>
      <c r="BC52" s="61" t="str">
        <f t="shared" si="3"/>
        <v>INR  Three Thousand Five Hundred &amp; Forty Eight  and Paise Sixteen Only</v>
      </c>
      <c r="IA52" s="21">
        <v>6.13</v>
      </c>
      <c r="IB52" s="21" t="s">
        <v>102</v>
      </c>
      <c r="ID52" s="21">
        <v>77</v>
      </c>
      <c r="IE52" s="22" t="s">
        <v>65</v>
      </c>
      <c r="IF52" s="22"/>
      <c r="IG52" s="22"/>
      <c r="IH52" s="22"/>
      <c r="II52" s="22"/>
    </row>
    <row r="53" spans="1:243" s="21" customFormat="1" ht="63">
      <c r="A53" s="33">
        <v>6.14</v>
      </c>
      <c r="B53" s="34" t="s">
        <v>103</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6.14</v>
      </c>
      <c r="IB53" s="21" t="s">
        <v>103</v>
      </c>
      <c r="IE53" s="22"/>
      <c r="IF53" s="22"/>
      <c r="IG53" s="22"/>
      <c r="IH53" s="22"/>
      <c r="II53" s="22"/>
    </row>
    <row r="54" spans="1:243" s="21" customFormat="1" ht="28.5">
      <c r="A54" s="65">
        <v>6.15</v>
      </c>
      <c r="B54" s="34" t="s">
        <v>104</v>
      </c>
      <c r="C54" s="35"/>
      <c r="D54" s="35">
        <v>30</v>
      </c>
      <c r="E54" s="66" t="s">
        <v>65</v>
      </c>
      <c r="F54" s="63">
        <v>30.56</v>
      </c>
      <c r="G54" s="44"/>
      <c r="H54" s="38"/>
      <c r="I54" s="39" t="s">
        <v>36</v>
      </c>
      <c r="J54" s="40">
        <f t="shared" si="0"/>
        <v>1</v>
      </c>
      <c r="K54" s="38" t="s">
        <v>37</v>
      </c>
      <c r="L54" s="38" t="s">
        <v>4</v>
      </c>
      <c r="M54" s="41"/>
      <c r="N54" s="50"/>
      <c r="O54" s="50"/>
      <c r="P54" s="51"/>
      <c r="Q54" s="50"/>
      <c r="R54" s="50"/>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3">
        <f t="shared" si="1"/>
        <v>916.8</v>
      </c>
      <c r="BB54" s="52">
        <f t="shared" si="2"/>
        <v>916.8</v>
      </c>
      <c r="BC54" s="61" t="str">
        <f t="shared" si="3"/>
        <v>INR  Nine Hundred &amp; Sixteen  and Paise Eighty Only</v>
      </c>
      <c r="IA54" s="21">
        <v>6.15</v>
      </c>
      <c r="IB54" s="21" t="s">
        <v>104</v>
      </c>
      <c r="ID54" s="21">
        <v>30</v>
      </c>
      <c r="IE54" s="22" t="s">
        <v>65</v>
      </c>
      <c r="IF54" s="22"/>
      <c r="IG54" s="22"/>
      <c r="IH54" s="22"/>
      <c r="II54" s="22"/>
    </row>
    <row r="55" spans="1:243" s="21" customFormat="1" ht="28.5">
      <c r="A55" s="33">
        <v>6.16</v>
      </c>
      <c r="B55" s="34" t="s">
        <v>105</v>
      </c>
      <c r="C55" s="35"/>
      <c r="D55" s="35">
        <v>44</v>
      </c>
      <c r="E55" s="66" t="s">
        <v>65</v>
      </c>
      <c r="F55" s="63">
        <v>24.51</v>
      </c>
      <c r="G55" s="44"/>
      <c r="H55" s="38"/>
      <c r="I55" s="39" t="s">
        <v>36</v>
      </c>
      <c r="J55" s="40">
        <f t="shared" si="0"/>
        <v>1</v>
      </c>
      <c r="K55" s="38" t="s">
        <v>37</v>
      </c>
      <c r="L55" s="38" t="s">
        <v>4</v>
      </c>
      <c r="M55" s="41"/>
      <c r="N55" s="50"/>
      <c r="O55" s="50"/>
      <c r="P55" s="51"/>
      <c r="Q55" s="50"/>
      <c r="R55" s="50"/>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3">
        <f t="shared" si="1"/>
        <v>1078.44</v>
      </c>
      <c r="BB55" s="52">
        <f t="shared" si="2"/>
        <v>1078.44</v>
      </c>
      <c r="BC55" s="61" t="str">
        <f t="shared" si="3"/>
        <v>INR  One Thousand  &amp;Seventy Eight  and Paise Forty Four Only</v>
      </c>
      <c r="IA55" s="21">
        <v>6.16</v>
      </c>
      <c r="IB55" s="21" t="s">
        <v>105</v>
      </c>
      <c r="ID55" s="21">
        <v>44</v>
      </c>
      <c r="IE55" s="22" t="s">
        <v>65</v>
      </c>
      <c r="IF55" s="22"/>
      <c r="IG55" s="22"/>
      <c r="IH55" s="22"/>
      <c r="II55" s="22"/>
    </row>
    <row r="56" spans="1:243" s="21" customFormat="1" ht="94.5">
      <c r="A56" s="33">
        <v>6.17</v>
      </c>
      <c r="B56" s="34" t="s">
        <v>106</v>
      </c>
      <c r="C56" s="35"/>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6.17</v>
      </c>
      <c r="IB56" s="21" t="s">
        <v>106</v>
      </c>
      <c r="IE56" s="22"/>
      <c r="IF56" s="22"/>
      <c r="IG56" s="22"/>
      <c r="IH56" s="22"/>
      <c r="II56" s="22"/>
    </row>
    <row r="57" spans="1:243" s="21" customFormat="1" ht="28.5">
      <c r="A57" s="33">
        <v>6.18</v>
      </c>
      <c r="B57" s="34" t="s">
        <v>101</v>
      </c>
      <c r="C57" s="35"/>
      <c r="D57" s="35">
        <v>12</v>
      </c>
      <c r="E57" s="66" t="s">
        <v>65</v>
      </c>
      <c r="F57" s="63">
        <v>78.91</v>
      </c>
      <c r="G57" s="44"/>
      <c r="H57" s="38"/>
      <c r="I57" s="39" t="s">
        <v>36</v>
      </c>
      <c r="J57" s="40">
        <f t="shared" si="0"/>
        <v>1</v>
      </c>
      <c r="K57" s="38" t="s">
        <v>37</v>
      </c>
      <c r="L57" s="38" t="s">
        <v>4</v>
      </c>
      <c r="M57" s="41"/>
      <c r="N57" s="50"/>
      <c r="O57" s="50"/>
      <c r="P57" s="51"/>
      <c r="Q57" s="50"/>
      <c r="R57" s="50"/>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3">
        <f t="shared" si="1"/>
        <v>946.92</v>
      </c>
      <c r="BB57" s="52">
        <f t="shared" si="2"/>
        <v>946.92</v>
      </c>
      <c r="BC57" s="61" t="str">
        <f t="shared" si="3"/>
        <v>INR  Nine Hundred &amp; Forty Six  and Paise Ninety Two Only</v>
      </c>
      <c r="IA57" s="21">
        <v>6.18</v>
      </c>
      <c r="IB57" s="21" t="s">
        <v>101</v>
      </c>
      <c r="ID57" s="21">
        <v>12</v>
      </c>
      <c r="IE57" s="22" t="s">
        <v>65</v>
      </c>
      <c r="IF57" s="22"/>
      <c r="IG57" s="22"/>
      <c r="IH57" s="22"/>
      <c r="II57" s="22"/>
    </row>
    <row r="58" spans="1:243" s="21" customFormat="1" ht="33.75" customHeight="1">
      <c r="A58" s="33">
        <v>6.19</v>
      </c>
      <c r="B58" s="34" t="s">
        <v>107</v>
      </c>
      <c r="C58" s="35"/>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1">
        <v>6.19</v>
      </c>
      <c r="IB58" s="21" t="s">
        <v>107</v>
      </c>
      <c r="IE58" s="22"/>
      <c r="IF58" s="22"/>
      <c r="IG58" s="22"/>
      <c r="IH58" s="22"/>
      <c r="II58" s="22"/>
    </row>
    <row r="59" spans="1:243" s="21" customFormat="1" ht="28.5">
      <c r="A59" s="65">
        <v>6.2</v>
      </c>
      <c r="B59" s="34" t="s">
        <v>104</v>
      </c>
      <c r="C59" s="35"/>
      <c r="D59" s="35">
        <v>12</v>
      </c>
      <c r="E59" s="66" t="s">
        <v>65</v>
      </c>
      <c r="F59" s="63">
        <v>52.3</v>
      </c>
      <c r="G59" s="44"/>
      <c r="H59" s="38"/>
      <c r="I59" s="39" t="s">
        <v>36</v>
      </c>
      <c r="J59" s="40">
        <f t="shared" si="0"/>
        <v>1</v>
      </c>
      <c r="K59" s="38" t="s">
        <v>37</v>
      </c>
      <c r="L59" s="38" t="s">
        <v>4</v>
      </c>
      <c r="M59" s="41"/>
      <c r="N59" s="50"/>
      <c r="O59" s="50"/>
      <c r="P59" s="51"/>
      <c r="Q59" s="50"/>
      <c r="R59" s="50"/>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3">
        <f t="shared" si="1"/>
        <v>627.6</v>
      </c>
      <c r="BB59" s="52">
        <f t="shared" si="2"/>
        <v>627.6</v>
      </c>
      <c r="BC59" s="61" t="str">
        <f t="shared" si="3"/>
        <v>INR  Six Hundred &amp; Twenty Seven  and Paise Sixty Only</v>
      </c>
      <c r="IA59" s="21">
        <v>6.2</v>
      </c>
      <c r="IB59" s="21" t="s">
        <v>104</v>
      </c>
      <c r="ID59" s="21">
        <v>12</v>
      </c>
      <c r="IE59" s="22" t="s">
        <v>65</v>
      </c>
      <c r="IF59" s="22"/>
      <c r="IG59" s="22"/>
      <c r="IH59" s="22"/>
      <c r="II59" s="22"/>
    </row>
    <row r="60" spans="1:243" s="21" customFormat="1" ht="110.25">
      <c r="A60" s="33">
        <v>6.21</v>
      </c>
      <c r="B60" s="34" t="s">
        <v>108</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6.21</v>
      </c>
      <c r="IB60" s="21" t="s">
        <v>108</v>
      </c>
      <c r="IE60" s="22"/>
      <c r="IF60" s="22"/>
      <c r="IG60" s="22"/>
      <c r="IH60" s="22"/>
      <c r="II60" s="22"/>
    </row>
    <row r="61" spans="1:243" s="21" customFormat="1" ht="28.5">
      <c r="A61" s="33">
        <v>6.22</v>
      </c>
      <c r="B61" s="34" t="s">
        <v>109</v>
      </c>
      <c r="C61" s="35"/>
      <c r="D61" s="35">
        <v>15</v>
      </c>
      <c r="E61" s="66" t="s">
        <v>65</v>
      </c>
      <c r="F61" s="63">
        <v>54.41</v>
      </c>
      <c r="G61" s="44"/>
      <c r="H61" s="38"/>
      <c r="I61" s="39" t="s">
        <v>36</v>
      </c>
      <c r="J61" s="40">
        <f t="shared" si="0"/>
        <v>1</v>
      </c>
      <c r="K61" s="38" t="s">
        <v>37</v>
      </c>
      <c r="L61" s="38" t="s">
        <v>4</v>
      </c>
      <c r="M61" s="41"/>
      <c r="N61" s="50"/>
      <c r="O61" s="50"/>
      <c r="P61" s="51"/>
      <c r="Q61" s="50"/>
      <c r="R61" s="50"/>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3">
        <f t="shared" si="1"/>
        <v>816.15</v>
      </c>
      <c r="BB61" s="52">
        <f t="shared" si="2"/>
        <v>816.15</v>
      </c>
      <c r="BC61" s="61" t="str">
        <f t="shared" si="3"/>
        <v>INR  Eight Hundred &amp; Sixteen  and Paise Fifteen Only</v>
      </c>
      <c r="IA61" s="21">
        <v>6.22</v>
      </c>
      <c r="IB61" s="21" t="s">
        <v>109</v>
      </c>
      <c r="ID61" s="21">
        <v>15</v>
      </c>
      <c r="IE61" s="22" t="s">
        <v>65</v>
      </c>
      <c r="IF61" s="22"/>
      <c r="IG61" s="22"/>
      <c r="IH61" s="22"/>
      <c r="II61" s="22"/>
    </row>
    <row r="62" spans="1:243" s="21" customFormat="1" ht="267.75">
      <c r="A62" s="33">
        <v>6.23</v>
      </c>
      <c r="B62" s="34" t="s">
        <v>110</v>
      </c>
      <c r="C62" s="35"/>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1">
        <v>6.23</v>
      </c>
      <c r="IB62" s="21" t="s">
        <v>110</v>
      </c>
      <c r="IE62" s="22"/>
      <c r="IF62" s="22"/>
      <c r="IG62" s="22"/>
      <c r="IH62" s="22"/>
      <c r="II62" s="22"/>
    </row>
    <row r="63" spans="1:243" s="21" customFormat="1" ht="30.75" customHeight="1">
      <c r="A63" s="33">
        <v>6.24</v>
      </c>
      <c r="B63" s="34" t="s">
        <v>111</v>
      </c>
      <c r="C63" s="35"/>
      <c r="D63" s="35">
        <v>30</v>
      </c>
      <c r="E63" s="66" t="s">
        <v>64</v>
      </c>
      <c r="F63" s="63">
        <v>194.34</v>
      </c>
      <c r="G63" s="44"/>
      <c r="H63" s="38"/>
      <c r="I63" s="39" t="s">
        <v>36</v>
      </c>
      <c r="J63" s="40">
        <f t="shared" si="0"/>
        <v>1</v>
      </c>
      <c r="K63" s="38" t="s">
        <v>37</v>
      </c>
      <c r="L63" s="38" t="s">
        <v>4</v>
      </c>
      <c r="M63" s="41"/>
      <c r="N63" s="50"/>
      <c r="O63" s="50"/>
      <c r="P63" s="51"/>
      <c r="Q63" s="50"/>
      <c r="R63" s="50"/>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3">
        <f t="shared" si="1"/>
        <v>5830.2</v>
      </c>
      <c r="BB63" s="52">
        <f t="shared" si="2"/>
        <v>5830.2</v>
      </c>
      <c r="BC63" s="61" t="str">
        <f t="shared" si="3"/>
        <v>INR  Five Thousand Eight Hundred &amp; Thirty  and Paise Twenty Only</v>
      </c>
      <c r="IA63" s="21">
        <v>6.24</v>
      </c>
      <c r="IB63" s="21" t="s">
        <v>111</v>
      </c>
      <c r="ID63" s="21">
        <v>30</v>
      </c>
      <c r="IE63" s="22" t="s">
        <v>64</v>
      </c>
      <c r="IF63" s="22"/>
      <c r="IG63" s="22"/>
      <c r="IH63" s="22"/>
      <c r="II63" s="22"/>
    </row>
    <row r="64" spans="1:243" s="21" customFormat="1" ht="31.5">
      <c r="A64" s="33">
        <v>6.25</v>
      </c>
      <c r="B64" s="34" t="s">
        <v>112</v>
      </c>
      <c r="C64" s="35"/>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1">
        <v>6.25</v>
      </c>
      <c r="IB64" s="21" t="s">
        <v>112</v>
      </c>
      <c r="IE64" s="22"/>
      <c r="IF64" s="22"/>
      <c r="IG64" s="22"/>
      <c r="IH64" s="22"/>
      <c r="II64" s="22"/>
    </row>
    <row r="65" spans="1:243" s="21" customFormat="1" ht="409.5">
      <c r="A65" s="33">
        <v>6.26</v>
      </c>
      <c r="B65" s="34" t="s">
        <v>113</v>
      </c>
      <c r="C65" s="35"/>
      <c r="D65" s="35">
        <v>9</v>
      </c>
      <c r="E65" s="66" t="s">
        <v>45</v>
      </c>
      <c r="F65" s="62">
        <v>1543.8</v>
      </c>
      <c r="G65" s="44"/>
      <c r="H65" s="38"/>
      <c r="I65" s="39" t="s">
        <v>36</v>
      </c>
      <c r="J65" s="40">
        <f t="shared" si="0"/>
        <v>1</v>
      </c>
      <c r="K65" s="38" t="s">
        <v>37</v>
      </c>
      <c r="L65" s="38" t="s">
        <v>4</v>
      </c>
      <c r="M65" s="41"/>
      <c r="N65" s="50"/>
      <c r="O65" s="50"/>
      <c r="P65" s="51"/>
      <c r="Q65" s="50"/>
      <c r="R65" s="50"/>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3">
        <f t="shared" si="1"/>
        <v>13894.2</v>
      </c>
      <c r="BB65" s="52">
        <f t="shared" si="2"/>
        <v>13894.2</v>
      </c>
      <c r="BC65" s="61" t="str">
        <f t="shared" si="3"/>
        <v>INR  Thirteen Thousand Eight Hundred &amp; Ninety Four  and Paise Twenty Only</v>
      </c>
      <c r="IA65" s="21">
        <v>6.26</v>
      </c>
      <c r="IB65" s="21" t="s">
        <v>113</v>
      </c>
      <c r="ID65" s="21">
        <v>9</v>
      </c>
      <c r="IE65" s="22" t="s">
        <v>45</v>
      </c>
      <c r="IF65" s="22"/>
      <c r="IG65" s="22"/>
      <c r="IH65" s="22"/>
      <c r="II65" s="22"/>
    </row>
    <row r="66" spans="1:243" s="21" customFormat="1" ht="110.25">
      <c r="A66" s="33">
        <v>6.27</v>
      </c>
      <c r="B66" s="34" t="s">
        <v>114</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6.27</v>
      </c>
      <c r="IB66" s="21" t="s">
        <v>114</v>
      </c>
      <c r="IE66" s="22"/>
      <c r="IF66" s="22"/>
      <c r="IG66" s="22"/>
      <c r="IH66" s="22"/>
      <c r="II66" s="22"/>
    </row>
    <row r="67" spans="1:243" s="21" customFormat="1" ht="15.75">
      <c r="A67" s="33">
        <v>6.28</v>
      </c>
      <c r="B67" s="34" t="s">
        <v>115</v>
      </c>
      <c r="C67" s="35"/>
      <c r="D67" s="72"/>
      <c r="E67" s="72"/>
      <c r="F67" s="72"/>
      <c r="G67" s="72"/>
      <c r="H67" s="72"/>
      <c r="I67" s="72"/>
      <c r="J67" s="72"/>
      <c r="K67" s="72"/>
      <c r="L67" s="72"/>
      <c r="M67" s="72"/>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IA67" s="21">
        <v>6.28</v>
      </c>
      <c r="IB67" s="21" t="s">
        <v>115</v>
      </c>
      <c r="IE67" s="22"/>
      <c r="IF67" s="22"/>
      <c r="IG67" s="22"/>
      <c r="IH67" s="22"/>
      <c r="II67" s="22"/>
    </row>
    <row r="68" spans="1:243" s="21" customFormat="1" ht="31.5">
      <c r="A68" s="33">
        <v>6.29</v>
      </c>
      <c r="B68" s="34" t="s">
        <v>116</v>
      </c>
      <c r="C68" s="35"/>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1">
        <v>6.29</v>
      </c>
      <c r="IB68" s="21" t="s">
        <v>116</v>
      </c>
      <c r="IE68" s="22"/>
      <c r="IF68" s="22"/>
      <c r="IG68" s="22"/>
      <c r="IH68" s="22"/>
      <c r="II68" s="22"/>
    </row>
    <row r="69" spans="1:243" s="21" customFormat="1" ht="42.75">
      <c r="A69" s="65">
        <v>6.3</v>
      </c>
      <c r="B69" s="34" t="s">
        <v>94</v>
      </c>
      <c r="C69" s="35"/>
      <c r="D69" s="35">
        <v>21.8</v>
      </c>
      <c r="E69" s="66" t="s">
        <v>45</v>
      </c>
      <c r="F69" s="63">
        <v>3816.05</v>
      </c>
      <c r="G69" s="44"/>
      <c r="H69" s="38"/>
      <c r="I69" s="39" t="s">
        <v>36</v>
      </c>
      <c r="J69" s="40">
        <f t="shared" si="0"/>
        <v>1</v>
      </c>
      <c r="K69" s="38" t="s">
        <v>37</v>
      </c>
      <c r="L69" s="38" t="s">
        <v>4</v>
      </c>
      <c r="M69" s="41"/>
      <c r="N69" s="50"/>
      <c r="O69" s="50"/>
      <c r="P69" s="51"/>
      <c r="Q69" s="50"/>
      <c r="R69" s="50"/>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3">
        <f t="shared" si="1"/>
        <v>83189.89</v>
      </c>
      <c r="BB69" s="52">
        <f t="shared" si="2"/>
        <v>83189.89</v>
      </c>
      <c r="BC69" s="61" t="str">
        <f t="shared" si="3"/>
        <v>INR  Eighty Three Thousand One Hundred &amp; Eighty Nine  and Paise Eighty Nine Only</v>
      </c>
      <c r="IA69" s="21">
        <v>6.3</v>
      </c>
      <c r="IB69" s="21" t="s">
        <v>94</v>
      </c>
      <c r="ID69" s="21">
        <v>21.8</v>
      </c>
      <c r="IE69" s="22" t="s">
        <v>45</v>
      </c>
      <c r="IF69" s="22"/>
      <c r="IG69" s="22"/>
      <c r="IH69" s="22"/>
      <c r="II69" s="22"/>
    </row>
    <row r="70" spans="1:243" s="21" customFormat="1" ht="15.75">
      <c r="A70" s="65">
        <v>7</v>
      </c>
      <c r="B70" s="34" t="s">
        <v>117</v>
      </c>
      <c r="C70" s="35"/>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1">
        <v>7</v>
      </c>
      <c r="IB70" s="21" t="s">
        <v>117</v>
      </c>
      <c r="IE70" s="22"/>
      <c r="IF70" s="22"/>
      <c r="IG70" s="22"/>
      <c r="IH70" s="22"/>
      <c r="II70" s="22"/>
    </row>
    <row r="71" spans="1:243" s="21" customFormat="1" ht="110.25">
      <c r="A71" s="65">
        <v>7.01</v>
      </c>
      <c r="B71" s="34" t="s">
        <v>118</v>
      </c>
      <c r="C71" s="35"/>
      <c r="D71" s="72"/>
      <c r="E71" s="72"/>
      <c r="F71" s="72"/>
      <c r="G71" s="72"/>
      <c r="H71" s="72"/>
      <c r="I71" s="72"/>
      <c r="J71" s="72"/>
      <c r="K71" s="72"/>
      <c r="L71" s="72"/>
      <c r="M71" s="72"/>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IA71" s="21">
        <v>7.01</v>
      </c>
      <c r="IB71" s="21" t="s">
        <v>118</v>
      </c>
      <c r="IE71" s="22"/>
      <c r="IF71" s="22"/>
      <c r="IG71" s="22"/>
      <c r="IH71" s="22"/>
      <c r="II71" s="22"/>
    </row>
    <row r="72" spans="1:243" s="21" customFormat="1" ht="78.75">
      <c r="A72" s="33">
        <v>7.02</v>
      </c>
      <c r="B72" s="34" t="s">
        <v>119</v>
      </c>
      <c r="C72" s="35"/>
      <c r="D72" s="35">
        <v>285</v>
      </c>
      <c r="E72" s="66" t="s">
        <v>207</v>
      </c>
      <c r="F72" s="63">
        <v>93.34</v>
      </c>
      <c r="G72" s="44"/>
      <c r="H72" s="38"/>
      <c r="I72" s="39" t="s">
        <v>36</v>
      </c>
      <c r="J72" s="40">
        <f t="shared" si="0"/>
        <v>1</v>
      </c>
      <c r="K72" s="38" t="s">
        <v>37</v>
      </c>
      <c r="L72" s="38" t="s">
        <v>4</v>
      </c>
      <c r="M72" s="41"/>
      <c r="N72" s="50"/>
      <c r="O72" s="50"/>
      <c r="P72" s="51"/>
      <c r="Q72" s="50"/>
      <c r="R72" s="50"/>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3">
        <f t="shared" si="1"/>
        <v>26601.9</v>
      </c>
      <c r="BB72" s="52">
        <f t="shared" si="2"/>
        <v>26601.9</v>
      </c>
      <c r="BC72" s="61" t="str">
        <f t="shared" si="3"/>
        <v>INR  Twenty Six Thousand Six Hundred &amp; One  and Paise Ninety Only</v>
      </c>
      <c r="IA72" s="21">
        <v>7.02</v>
      </c>
      <c r="IB72" s="21" t="s">
        <v>119</v>
      </c>
      <c r="ID72" s="21">
        <v>285</v>
      </c>
      <c r="IE72" s="22" t="s">
        <v>207</v>
      </c>
      <c r="IF72" s="22"/>
      <c r="IG72" s="22"/>
      <c r="IH72" s="22"/>
      <c r="II72" s="22"/>
    </row>
    <row r="73" spans="1:243" s="21" customFormat="1" ht="94.5">
      <c r="A73" s="33">
        <v>7.03</v>
      </c>
      <c r="B73" s="34" t="s">
        <v>216</v>
      </c>
      <c r="C73" s="35"/>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1">
        <v>7.03</v>
      </c>
      <c r="IB73" s="21" t="s">
        <v>216</v>
      </c>
      <c r="IE73" s="22"/>
      <c r="IF73" s="22"/>
      <c r="IG73" s="22"/>
      <c r="IH73" s="22"/>
      <c r="II73" s="22"/>
    </row>
    <row r="74" spans="1:243" s="21" customFormat="1" ht="47.25">
      <c r="A74" s="33">
        <v>7.04</v>
      </c>
      <c r="B74" s="34" t="s">
        <v>217</v>
      </c>
      <c r="C74" s="35"/>
      <c r="D74" s="35">
        <v>50</v>
      </c>
      <c r="E74" s="66" t="s">
        <v>207</v>
      </c>
      <c r="F74" s="63">
        <v>114.86</v>
      </c>
      <c r="G74" s="44"/>
      <c r="H74" s="38"/>
      <c r="I74" s="39" t="s">
        <v>36</v>
      </c>
      <c r="J74" s="40">
        <f t="shared" si="0"/>
        <v>1</v>
      </c>
      <c r="K74" s="38" t="s">
        <v>37</v>
      </c>
      <c r="L74" s="38" t="s">
        <v>4</v>
      </c>
      <c r="M74" s="41"/>
      <c r="N74" s="50"/>
      <c r="O74" s="50"/>
      <c r="P74" s="51"/>
      <c r="Q74" s="50"/>
      <c r="R74" s="50"/>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3">
        <f t="shared" si="1"/>
        <v>5743</v>
      </c>
      <c r="BB74" s="52">
        <f t="shared" si="2"/>
        <v>5743</v>
      </c>
      <c r="BC74" s="61" t="str">
        <f t="shared" si="3"/>
        <v>INR  Five Thousand Seven Hundred &amp; Forty Three  Only</v>
      </c>
      <c r="IA74" s="21">
        <v>7.04</v>
      </c>
      <c r="IB74" s="21" t="s">
        <v>217</v>
      </c>
      <c r="ID74" s="21">
        <v>50</v>
      </c>
      <c r="IE74" s="22" t="s">
        <v>207</v>
      </c>
      <c r="IF74" s="22"/>
      <c r="IG74" s="22"/>
      <c r="IH74" s="22"/>
      <c r="II74" s="22"/>
    </row>
    <row r="75" spans="1:243" s="21" customFormat="1" ht="15.75">
      <c r="A75" s="33">
        <v>7.05</v>
      </c>
      <c r="B75" s="34" t="s">
        <v>51</v>
      </c>
      <c r="C75" s="35"/>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A75" s="21">
        <v>7.05</v>
      </c>
      <c r="IB75" s="21" t="s">
        <v>51</v>
      </c>
      <c r="IE75" s="22"/>
      <c r="IF75" s="22"/>
      <c r="IG75" s="22"/>
      <c r="IH75" s="22"/>
      <c r="II75" s="22"/>
    </row>
    <row r="76" spans="1:243" s="21" customFormat="1" ht="30.75" customHeight="1">
      <c r="A76" s="33">
        <v>7.06</v>
      </c>
      <c r="B76" s="34" t="s">
        <v>120</v>
      </c>
      <c r="C76" s="35"/>
      <c r="D76" s="35">
        <v>12.1</v>
      </c>
      <c r="E76" s="66" t="s">
        <v>45</v>
      </c>
      <c r="F76" s="63">
        <v>812.71</v>
      </c>
      <c r="G76" s="44"/>
      <c r="H76" s="38"/>
      <c r="I76" s="39" t="s">
        <v>36</v>
      </c>
      <c r="J76" s="40">
        <f t="shared" si="0"/>
        <v>1</v>
      </c>
      <c r="K76" s="38" t="s">
        <v>37</v>
      </c>
      <c r="L76" s="38" t="s">
        <v>4</v>
      </c>
      <c r="M76" s="41"/>
      <c r="N76" s="50"/>
      <c r="O76" s="50"/>
      <c r="P76" s="51"/>
      <c r="Q76" s="50"/>
      <c r="R76" s="50"/>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3">
        <f t="shared" si="1"/>
        <v>9833.79</v>
      </c>
      <c r="BB76" s="52">
        <f t="shared" si="2"/>
        <v>9833.79</v>
      </c>
      <c r="BC76" s="61" t="str">
        <f t="shared" si="3"/>
        <v>INR  Nine Thousand Eight Hundred &amp; Thirty Three  and Paise Seventy Nine Only</v>
      </c>
      <c r="IA76" s="21">
        <v>7.06</v>
      </c>
      <c r="IB76" s="21" t="s">
        <v>120</v>
      </c>
      <c r="ID76" s="21">
        <v>12.1</v>
      </c>
      <c r="IE76" s="22" t="s">
        <v>45</v>
      </c>
      <c r="IF76" s="22"/>
      <c r="IG76" s="22"/>
      <c r="IH76" s="22"/>
      <c r="II76" s="22"/>
    </row>
    <row r="77" spans="1:243" s="21" customFormat="1" ht="189">
      <c r="A77" s="33">
        <v>7.07</v>
      </c>
      <c r="B77" s="34" t="s">
        <v>218</v>
      </c>
      <c r="C77" s="35"/>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A77" s="21">
        <v>7.07</v>
      </c>
      <c r="IB77" s="21" t="s">
        <v>218</v>
      </c>
      <c r="IE77" s="22"/>
      <c r="IF77" s="22"/>
      <c r="IG77" s="22"/>
      <c r="IH77" s="22"/>
      <c r="II77" s="22"/>
    </row>
    <row r="78" spans="1:243" s="21" customFormat="1" ht="42.75">
      <c r="A78" s="65">
        <v>7.08</v>
      </c>
      <c r="B78" s="34" t="s">
        <v>122</v>
      </c>
      <c r="C78" s="35"/>
      <c r="D78" s="35">
        <v>52</v>
      </c>
      <c r="E78" s="66" t="s">
        <v>45</v>
      </c>
      <c r="F78" s="63">
        <v>1315.69</v>
      </c>
      <c r="G78" s="44"/>
      <c r="H78" s="38"/>
      <c r="I78" s="39" t="s">
        <v>36</v>
      </c>
      <c r="J78" s="40">
        <f t="shared" si="0"/>
        <v>1</v>
      </c>
      <c r="K78" s="38" t="s">
        <v>37</v>
      </c>
      <c r="L78" s="38" t="s">
        <v>4</v>
      </c>
      <c r="M78" s="41"/>
      <c r="N78" s="50"/>
      <c r="O78" s="50"/>
      <c r="P78" s="51"/>
      <c r="Q78" s="50"/>
      <c r="R78" s="50"/>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3">
        <f t="shared" si="1"/>
        <v>68415.88</v>
      </c>
      <c r="BB78" s="52">
        <f t="shared" si="2"/>
        <v>68415.88</v>
      </c>
      <c r="BC78" s="61" t="str">
        <f t="shared" si="3"/>
        <v>INR  Sixty Eight Thousand Four Hundred &amp; Fifteen  and Paise Eighty Eight Only</v>
      </c>
      <c r="IA78" s="21">
        <v>7.08</v>
      </c>
      <c r="IB78" s="21" t="s">
        <v>122</v>
      </c>
      <c r="ID78" s="21">
        <v>52</v>
      </c>
      <c r="IE78" s="22" t="s">
        <v>45</v>
      </c>
      <c r="IF78" s="22"/>
      <c r="IG78" s="22"/>
      <c r="IH78" s="22"/>
      <c r="II78" s="22"/>
    </row>
    <row r="79" spans="1:243" s="21" customFormat="1" ht="204.75">
      <c r="A79" s="33">
        <v>7.09</v>
      </c>
      <c r="B79" s="34" t="s">
        <v>121</v>
      </c>
      <c r="C79" s="35"/>
      <c r="D79" s="72"/>
      <c r="E79" s="72"/>
      <c r="F79" s="72"/>
      <c r="G79" s="72"/>
      <c r="H79" s="72"/>
      <c r="I79" s="72"/>
      <c r="J79" s="72"/>
      <c r="K79" s="72"/>
      <c r="L79" s="72"/>
      <c r="M79" s="72"/>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IA79" s="21">
        <v>7.09</v>
      </c>
      <c r="IB79" s="21" t="s">
        <v>121</v>
      </c>
      <c r="IE79" s="22"/>
      <c r="IF79" s="22"/>
      <c r="IG79" s="22"/>
      <c r="IH79" s="22"/>
      <c r="II79" s="22"/>
    </row>
    <row r="80" spans="1:243" s="21" customFormat="1" ht="42.75">
      <c r="A80" s="65">
        <v>7.1</v>
      </c>
      <c r="B80" s="34" t="s">
        <v>122</v>
      </c>
      <c r="C80" s="35"/>
      <c r="D80" s="35">
        <v>16.25</v>
      </c>
      <c r="E80" s="66" t="s">
        <v>45</v>
      </c>
      <c r="F80" s="63">
        <v>1355.41</v>
      </c>
      <c r="G80" s="44"/>
      <c r="H80" s="38"/>
      <c r="I80" s="39" t="s">
        <v>36</v>
      </c>
      <c r="J80" s="40">
        <f>IF(I80="Less(-)",-1,1)</f>
        <v>1</v>
      </c>
      <c r="K80" s="38" t="s">
        <v>37</v>
      </c>
      <c r="L80" s="38" t="s">
        <v>4</v>
      </c>
      <c r="M80" s="41"/>
      <c r="N80" s="50"/>
      <c r="O80" s="50"/>
      <c r="P80" s="51"/>
      <c r="Q80" s="50"/>
      <c r="R80" s="50"/>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3">
        <f>total_amount_ba($B$2,$D$2,D80,F80,J80,K80,M80)</f>
        <v>22025.41</v>
      </c>
      <c r="BB80" s="52">
        <f>BA80+SUM(N80:AZ80)</f>
        <v>22025.41</v>
      </c>
      <c r="BC80" s="61" t="str">
        <f>SpellNumber(L80,BB80)</f>
        <v>INR  Twenty Two Thousand  &amp;Twenty Five  and Paise Forty One Only</v>
      </c>
      <c r="IA80" s="21">
        <v>7.1</v>
      </c>
      <c r="IB80" s="21" t="s">
        <v>122</v>
      </c>
      <c r="ID80" s="21">
        <v>16.25</v>
      </c>
      <c r="IE80" s="22" t="s">
        <v>45</v>
      </c>
      <c r="IF80" s="22"/>
      <c r="IG80" s="22"/>
      <c r="IH80" s="22"/>
      <c r="II80" s="22"/>
    </row>
    <row r="81" spans="1:243" s="21" customFormat="1" ht="204.75">
      <c r="A81" s="33">
        <v>7.11</v>
      </c>
      <c r="B81" s="34" t="s">
        <v>123</v>
      </c>
      <c r="C81" s="35"/>
      <c r="D81" s="72"/>
      <c r="E81" s="72"/>
      <c r="F81" s="72"/>
      <c r="G81" s="72"/>
      <c r="H81" s="72"/>
      <c r="I81" s="72"/>
      <c r="J81" s="72"/>
      <c r="K81" s="72"/>
      <c r="L81" s="72"/>
      <c r="M81" s="72"/>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IA81" s="21">
        <v>7.11</v>
      </c>
      <c r="IB81" s="21" t="s">
        <v>123</v>
      </c>
      <c r="IE81" s="22"/>
      <c r="IF81" s="22"/>
      <c r="IG81" s="22"/>
      <c r="IH81" s="22"/>
      <c r="II81" s="22"/>
    </row>
    <row r="82" spans="1:243" s="21" customFormat="1" ht="42.75">
      <c r="A82" s="33">
        <v>7.12</v>
      </c>
      <c r="B82" s="34" t="s">
        <v>122</v>
      </c>
      <c r="C82" s="35"/>
      <c r="D82" s="35">
        <v>89</v>
      </c>
      <c r="E82" s="66" t="s">
        <v>45</v>
      </c>
      <c r="F82" s="63">
        <v>1411.62</v>
      </c>
      <c r="G82" s="44"/>
      <c r="H82" s="38"/>
      <c r="I82" s="39" t="s">
        <v>36</v>
      </c>
      <c r="J82" s="40">
        <f>IF(I82="Less(-)",-1,1)</f>
        <v>1</v>
      </c>
      <c r="K82" s="38" t="s">
        <v>37</v>
      </c>
      <c r="L82" s="38" t="s">
        <v>4</v>
      </c>
      <c r="M82" s="41"/>
      <c r="N82" s="50"/>
      <c r="O82" s="50"/>
      <c r="P82" s="51"/>
      <c r="Q82" s="50"/>
      <c r="R82" s="50"/>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3">
        <f>total_amount_ba($B$2,$D$2,D82,F82,J82,K82,M82)</f>
        <v>125634.18</v>
      </c>
      <c r="BB82" s="52">
        <f>BA82+SUM(N82:AZ82)</f>
        <v>125634.18</v>
      </c>
      <c r="BC82" s="61" t="str">
        <f>SpellNumber(L82,BB82)</f>
        <v>INR  One Lakh Twenty Five Thousand Six Hundred &amp; Thirty Four  and Paise Eighteen Only</v>
      </c>
      <c r="IA82" s="21">
        <v>7.12</v>
      </c>
      <c r="IB82" s="21" t="s">
        <v>122</v>
      </c>
      <c r="ID82" s="21">
        <v>89</v>
      </c>
      <c r="IE82" s="22" t="s">
        <v>45</v>
      </c>
      <c r="IF82" s="22"/>
      <c r="IG82" s="22"/>
      <c r="IH82" s="22"/>
      <c r="II82" s="22"/>
    </row>
    <row r="83" spans="1:243" s="21" customFormat="1" ht="15.75">
      <c r="A83" s="33">
        <v>8</v>
      </c>
      <c r="B83" s="34" t="s">
        <v>47</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8</v>
      </c>
      <c r="IB83" s="21" t="s">
        <v>47</v>
      </c>
      <c r="IE83" s="22"/>
      <c r="IF83" s="22"/>
      <c r="IG83" s="22"/>
      <c r="IH83" s="22"/>
      <c r="II83" s="22"/>
    </row>
    <row r="84" spans="1:243" s="21" customFormat="1" ht="15.75">
      <c r="A84" s="33">
        <v>8.01</v>
      </c>
      <c r="B84" s="34" t="s">
        <v>219</v>
      </c>
      <c r="C84" s="35"/>
      <c r="D84" s="72"/>
      <c r="E84" s="72"/>
      <c r="F84" s="72"/>
      <c r="G84" s="72"/>
      <c r="H84" s="72"/>
      <c r="I84" s="72"/>
      <c r="J84" s="72"/>
      <c r="K84" s="72"/>
      <c r="L84" s="72"/>
      <c r="M84" s="72"/>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IA84" s="21">
        <v>8.01</v>
      </c>
      <c r="IB84" s="21" t="s">
        <v>219</v>
      </c>
      <c r="IE84" s="22"/>
      <c r="IF84" s="22"/>
      <c r="IG84" s="22"/>
      <c r="IH84" s="22"/>
      <c r="II84" s="22"/>
    </row>
    <row r="85" spans="1:243" s="21" customFormat="1" ht="42.75">
      <c r="A85" s="33">
        <v>8.02</v>
      </c>
      <c r="B85" s="34" t="s">
        <v>52</v>
      </c>
      <c r="C85" s="35"/>
      <c r="D85" s="35">
        <v>15</v>
      </c>
      <c r="E85" s="66" t="s">
        <v>45</v>
      </c>
      <c r="F85" s="63">
        <v>231.08</v>
      </c>
      <c r="G85" s="44"/>
      <c r="H85" s="38"/>
      <c r="I85" s="39" t="s">
        <v>36</v>
      </c>
      <c r="J85" s="40">
        <f>IF(I85="Less(-)",-1,1)</f>
        <v>1</v>
      </c>
      <c r="K85" s="38" t="s">
        <v>37</v>
      </c>
      <c r="L85" s="38" t="s">
        <v>4</v>
      </c>
      <c r="M85" s="41"/>
      <c r="N85" s="50"/>
      <c r="O85" s="50"/>
      <c r="P85" s="51"/>
      <c r="Q85" s="50"/>
      <c r="R85" s="50"/>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3">
        <f>total_amount_ba($B$2,$D$2,D85,F85,J85,K85,M85)</f>
        <v>3466.2</v>
      </c>
      <c r="BB85" s="52">
        <f>BA85+SUM(N85:AZ85)</f>
        <v>3466.2</v>
      </c>
      <c r="BC85" s="61" t="str">
        <f>SpellNumber(L85,BB85)</f>
        <v>INR  Three Thousand Four Hundred &amp; Sixty Six  and Paise Twenty Only</v>
      </c>
      <c r="IA85" s="21">
        <v>8.02</v>
      </c>
      <c r="IB85" s="21" t="s">
        <v>52</v>
      </c>
      <c r="ID85" s="21">
        <v>15</v>
      </c>
      <c r="IE85" s="22" t="s">
        <v>45</v>
      </c>
      <c r="IF85" s="22"/>
      <c r="IG85" s="22"/>
      <c r="IH85" s="22"/>
      <c r="II85" s="22"/>
    </row>
    <row r="86" spans="1:243" s="21" customFormat="1" ht="31.5">
      <c r="A86" s="33">
        <v>8.03</v>
      </c>
      <c r="B86" s="34" t="s">
        <v>124</v>
      </c>
      <c r="C86" s="35"/>
      <c r="D86" s="72"/>
      <c r="E86" s="72"/>
      <c r="F86" s="72"/>
      <c r="G86" s="72"/>
      <c r="H86" s="72"/>
      <c r="I86" s="72"/>
      <c r="J86" s="72"/>
      <c r="K86" s="72"/>
      <c r="L86" s="72"/>
      <c r="M86" s="72"/>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IA86" s="21">
        <v>8.03</v>
      </c>
      <c r="IB86" s="21" t="s">
        <v>124</v>
      </c>
      <c r="IE86" s="22"/>
      <c r="IF86" s="22"/>
      <c r="IG86" s="22"/>
      <c r="IH86" s="22"/>
      <c r="II86" s="22"/>
    </row>
    <row r="87" spans="1:243" s="21" customFormat="1" ht="42.75">
      <c r="A87" s="33">
        <v>8.04</v>
      </c>
      <c r="B87" s="34" t="s">
        <v>52</v>
      </c>
      <c r="C87" s="35"/>
      <c r="D87" s="35">
        <v>35</v>
      </c>
      <c r="E87" s="66" t="s">
        <v>45</v>
      </c>
      <c r="F87" s="63">
        <v>266.46</v>
      </c>
      <c r="G87" s="44"/>
      <c r="H87" s="38"/>
      <c r="I87" s="39" t="s">
        <v>36</v>
      </c>
      <c r="J87" s="40">
        <f>IF(I87="Less(-)",-1,1)</f>
        <v>1</v>
      </c>
      <c r="K87" s="38" t="s">
        <v>37</v>
      </c>
      <c r="L87" s="38" t="s">
        <v>4</v>
      </c>
      <c r="M87" s="41"/>
      <c r="N87" s="50"/>
      <c r="O87" s="50"/>
      <c r="P87" s="51"/>
      <c r="Q87" s="50"/>
      <c r="R87" s="50"/>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3">
        <f>total_amount_ba($B$2,$D$2,D87,F87,J87,K87,M87)</f>
        <v>9326.1</v>
      </c>
      <c r="BB87" s="52">
        <f>BA87+SUM(N87:AZ87)</f>
        <v>9326.1</v>
      </c>
      <c r="BC87" s="61" t="str">
        <f>SpellNumber(L87,BB87)</f>
        <v>INR  Nine Thousand Three Hundred &amp; Twenty Six  and Paise Ten Only</v>
      </c>
      <c r="IA87" s="21">
        <v>8.04</v>
      </c>
      <c r="IB87" s="21" t="s">
        <v>52</v>
      </c>
      <c r="ID87" s="21">
        <v>35</v>
      </c>
      <c r="IE87" s="22" t="s">
        <v>45</v>
      </c>
      <c r="IF87" s="22"/>
      <c r="IG87" s="22"/>
      <c r="IH87" s="22"/>
      <c r="II87" s="22"/>
    </row>
    <row r="88" spans="1:243" s="21" customFormat="1" ht="15.75">
      <c r="A88" s="33">
        <v>8.05</v>
      </c>
      <c r="B88" s="34" t="s">
        <v>125</v>
      </c>
      <c r="C88" s="35"/>
      <c r="D88" s="72"/>
      <c r="E88" s="72"/>
      <c r="F88" s="72"/>
      <c r="G88" s="72"/>
      <c r="H88" s="72"/>
      <c r="I88" s="72"/>
      <c r="J88" s="72"/>
      <c r="K88" s="72"/>
      <c r="L88" s="72"/>
      <c r="M88" s="72"/>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IA88" s="21">
        <v>8.05</v>
      </c>
      <c r="IB88" s="21" t="s">
        <v>125</v>
      </c>
      <c r="IE88" s="22"/>
      <c r="IF88" s="22"/>
      <c r="IG88" s="22"/>
      <c r="IH88" s="22"/>
      <c r="II88" s="22"/>
    </row>
    <row r="89" spans="1:243" s="21" customFormat="1" ht="42.75">
      <c r="A89" s="33">
        <v>8.06</v>
      </c>
      <c r="B89" s="34" t="s">
        <v>126</v>
      </c>
      <c r="C89" s="35"/>
      <c r="D89" s="35">
        <v>10</v>
      </c>
      <c r="E89" s="66" t="s">
        <v>45</v>
      </c>
      <c r="F89" s="63">
        <v>199.34</v>
      </c>
      <c r="G89" s="44"/>
      <c r="H89" s="38"/>
      <c r="I89" s="39" t="s">
        <v>36</v>
      </c>
      <c r="J89" s="40">
        <f>IF(I89="Less(-)",-1,1)</f>
        <v>1</v>
      </c>
      <c r="K89" s="38" t="s">
        <v>37</v>
      </c>
      <c r="L89" s="38" t="s">
        <v>4</v>
      </c>
      <c r="M89" s="41"/>
      <c r="N89" s="50"/>
      <c r="O89" s="50"/>
      <c r="P89" s="51"/>
      <c r="Q89" s="50"/>
      <c r="R89" s="50"/>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3">
        <f>total_amount_ba($B$2,$D$2,D89,F89,J89,K89,M89)</f>
        <v>1993.4</v>
      </c>
      <c r="BB89" s="52">
        <f>BA89+SUM(N89:AZ89)</f>
        <v>1993.4</v>
      </c>
      <c r="BC89" s="61" t="str">
        <f>SpellNumber(L89,BB89)</f>
        <v>INR  One Thousand Nine Hundred &amp; Ninety Three  and Paise Forty Only</v>
      </c>
      <c r="IA89" s="21">
        <v>8.06</v>
      </c>
      <c r="IB89" s="21" t="s">
        <v>126</v>
      </c>
      <c r="ID89" s="21">
        <v>10</v>
      </c>
      <c r="IE89" s="22" t="s">
        <v>45</v>
      </c>
      <c r="IF89" s="22"/>
      <c r="IG89" s="22"/>
      <c r="IH89" s="22"/>
      <c r="II89" s="22"/>
    </row>
    <row r="90" spans="1:243" s="21" customFormat="1" ht="94.5">
      <c r="A90" s="33">
        <v>8.07</v>
      </c>
      <c r="B90" s="34" t="s">
        <v>127</v>
      </c>
      <c r="C90" s="35"/>
      <c r="D90" s="72"/>
      <c r="E90" s="72"/>
      <c r="F90" s="72"/>
      <c r="G90" s="72"/>
      <c r="H90" s="72"/>
      <c r="I90" s="72"/>
      <c r="J90" s="72"/>
      <c r="K90" s="72"/>
      <c r="L90" s="72"/>
      <c r="M90" s="72"/>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21">
        <v>8.07</v>
      </c>
      <c r="IB90" s="21" t="s">
        <v>127</v>
      </c>
      <c r="IE90" s="22"/>
      <c r="IF90" s="22"/>
      <c r="IG90" s="22"/>
      <c r="IH90" s="22"/>
      <c r="II90" s="22"/>
    </row>
    <row r="91" spans="1:243" s="21" customFormat="1" ht="31.5" customHeight="1">
      <c r="A91" s="33">
        <v>8.08</v>
      </c>
      <c r="B91" s="34" t="s">
        <v>128</v>
      </c>
      <c r="C91" s="35"/>
      <c r="D91" s="35">
        <v>597</v>
      </c>
      <c r="E91" s="66" t="s">
        <v>45</v>
      </c>
      <c r="F91" s="63">
        <v>76.41</v>
      </c>
      <c r="G91" s="44"/>
      <c r="H91" s="38"/>
      <c r="I91" s="39" t="s">
        <v>36</v>
      </c>
      <c r="J91" s="40">
        <f>IF(I91="Less(-)",-1,1)</f>
        <v>1</v>
      </c>
      <c r="K91" s="38" t="s">
        <v>37</v>
      </c>
      <c r="L91" s="38" t="s">
        <v>4</v>
      </c>
      <c r="M91" s="41"/>
      <c r="N91" s="50"/>
      <c r="O91" s="50"/>
      <c r="P91" s="51"/>
      <c r="Q91" s="50"/>
      <c r="R91" s="50"/>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3">
        <f>total_amount_ba($B$2,$D$2,D91,F91,J91,K91,M91)</f>
        <v>45616.77</v>
      </c>
      <c r="BB91" s="52">
        <f>BA91+SUM(N91:AZ91)</f>
        <v>45616.77</v>
      </c>
      <c r="BC91" s="61" t="str">
        <f>SpellNumber(L91,BB91)</f>
        <v>INR  Forty Five Thousand Six Hundred &amp; Sixteen  and Paise Seventy Seven Only</v>
      </c>
      <c r="IA91" s="21">
        <v>8.08</v>
      </c>
      <c r="IB91" s="21" t="s">
        <v>128</v>
      </c>
      <c r="ID91" s="21">
        <v>597</v>
      </c>
      <c r="IE91" s="22" t="s">
        <v>45</v>
      </c>
      <c r="IF91" s="22"/>
      <c r="IG91" s="22"/>
      <c r="IH91" s="22"/>
      <c r="II91" s="22"/>
    </row>
    <row r="92" spans="1:243" s="21" customFormat="1" ht="33.75" customHeight="1">
      <c r="A92" s="33">
        <v>8.09</v>
      </c>
      <c r="B92" s="34" t="s">
        <v>137</v>
      </c>
      <c r="C92" s="35"/>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1">
        <v>8.09</v>
      </c>
      <c r="IB92" s="21" t="s">
        <v>137</v>
      </c>
      <c r="IE92" s="22"/>
      <c r="IF92" s="22"/>
      <c r="IG92" s="22"/>
      <c r="IH92" s="22"/>
      <c r="II92" s="22"/>
    </row>
    <row r="93" spans="1:243" s="21" customFormat="1" ht="32.25" customHeight="1">
      <c r="A93" s="65">
        <v>8.1</v>
      </c>
      <c r="B93" s="34" t="s">
        <v>220</v>
      </c>
      <c r="C93" s="35"/>
      <c r="D93" s="35">
        <v>30</v>
      </c>
      <c r="E93" s="66" t="s">
        <v>45</v>
      </c>
      <c r="F93" s="63">
        <v>144.41</v>
      </c>
      <c r="G93" s="44"/>
      <c r="H93" s="38"/>
      <c r="I93" s="39" t="s">
        <v>36</v>
      </c>
      <c r="J93" s="40">
        <f>IF(I93="Less(-)",-1,1)</f>
        <v>1</v>
      </c>
      <c r="K93" s="38" t="s">
        <v>37</v>
      </c>
      <c r="L93" s="38" t="s">
        <v>4</v>
      </c>
      <c r="M93" s="41"/>
      <c r="N93" s="50"/>
      <c r="O93" s="50"/>
      <c r="P93" s="51"/>
      <c r="Q93" s="50"/>
      <c r="R93" s="50"/>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3">
        <f>total_amount_ba($B$2,$D$2,D93,F93,J93,K93,M93)</f>
        <v>4332.3</v>
      </c>
      <c r="BB93" s="52">
        <f>BA93+SUM(N93:AZ93)</f>
        <v>4332.3</v>
      </c>
      <c r="BC93" s="61" t="str">
        <f>SpellNumber(L93,BB93)</f>
        <v>INR  Four Thousand Three Hundred &amp; Thirty Two  and Paise Thirty Only</v>
      </c>
      <c r="IA93" s="21">
        <v>8.1</v>
      </c>
      <c r="IB93" s="21" t="s">
        <v>220</v>
      </c>
      <c r="ID93" s="21">
        <v>30</v>
      </c>
      <c r="IE93" s="22" t="s">
        <v>45</v>
      </c>
      <c r="IF93" s="22"/>
      <c r="IG93" s="22"/>
      <c r="IH93" s="22"/>
      <c r="II93" s="22"/>
    </row>
    <row r="94" spans="1:243" s="21" customFormat="1" ht="47.25">
      <c r="A94" s="33">
        <v>8.11</v>
      </c>
      <c r="B94" s="34" t="s">
        <v>129</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8.11</v>
      </c>
      <c r="IB94" s="21" t="s">
        <v>129</v>
      </c>
      <c r="IE94" s="22"/>
      <c r="IF94" s="22"/>
      <c r="IG94" s="22"/>
      <c r="IH94" s="22"/>
      <c r="II94" s="22"/>
    </row>
    <row r="95" spans="1:243" s="21" customFormat="1" ht="42.75">
      <c r="A95" s="33">
        <v>8.12</v>
      </c>
      <c r="B95" s="34" t="s">
        <v>128</v>
      </c>
      <c r="C95" s="35"/>
      <c r="D95" s="35">
        <v>35</v>
      </c>
      <c r="E95" s="66" t="s">
        <v>45</v>
      </c>
      <c r="F95" s="63">
        <v>106.58</v>
      </c>
      <c r="G95" s="44"/>
      <c r="H95" s="38"/>
      <c r="I95" s="39" t="s">
        <v>36</v>
      </c>
      <c r="J95" s="40">
        <f>IF(I95="Less(-)",-1,1)</f>
        <v>1</v>
      </c>
      <c r="K95" s="38" t="s">
        <v>37</v>
      </c>
      <c r="L95" s="38" t="s">
        <v>4</v>
      </c>
      <c r="M95" s="41"/>
      <c r="N95" s="50"/>
      <c r="O95" s="50"/>
      <c r="P95" s="51"/>
      <c r="Q95" s="50"/>
      <c r="R95" s="50"/>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3">
        <f>total_amount_ba($B$2,$D$2,D95,F95,J95,K95,M95)</f>
        <v>3730.3</v>
      </c>
      <c r="BB95" s="52">
        <f>BA95+SUM(N95:AZ95)</f>
        <v>3730.3</v>
      </c>
      <c r="BC95" s="61" t="str">
        <f>SpellNumber(L95,BB95)</f>
        <v>INR  Three Thousand Seven Hundred &amp; Thirty  and Paise Thirty Only</v>
      </c>
      <c r="IA95" s="21">
        <v>8.12</v>
      </c>
      <c r="IB95" s="21" t="s">
        <v>128</v>
      </c>
      <c r="ID95" s="21">
        <v>35</v>
      </c>
      <c r="IE95" s="22" t="s">
        <v>45</v>
      </c>
      <c r="IF95" s="22"/>
      <c r="IG95" s="22"/>
      <c r="IH95" s="22"/>
      <c r="II95" s="22"/>
    </row>
    <row r="96" spans="1:243" s="21" customFormat="1" ht="63">
      <c r="A96" s="33">
        <v>8.13</v>
      </c>
      <c r="B96" s="34" t="s">
        <v>130</v>
      </c>
      <c r="C96" s="35"/>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1">
        <v>8.13</v>
      </c>
      <c r="IB96" s="21" t="s">
        <v>130</v>
      </c>
      <c r="IE96" s="22"/>
      <c r="IF96" s="22"/>
      <c r="IG96" s="22"/>
      <c r="IH96" s="22"/>
      <c r="II96" s="22"/>
    </row>
    <row r="97" spans="1:243" s="21" customFormat="1" ht="63">
      <c r="A97" s="33">
        <v>8.14</v>
      </c>
      <c r="B97" s="34" t="s">
        <v>131</v>
      </c>
      <c r="C97" s="35"/>
      <c r="D97" s="35">
        <v>140</v>
      </c>
      <c r="E97" s="66" t="s">
        <v>45</v>
      </c>
      <c r="F97" s="63">
        <v>155.33</v>
      </c>
      <c r="G97" s="44"/>
      <c r="H97" s="38"/>
      <c r="I97" s="39" t="s">
        <v>36</v>
      </c>
      <c r="J97" s="40">
        <f>IF(I97="Less(-)",-1,1)</f>
        <v>1</v>
      </c>
      <c r="K97" s="38" t="s">
        <v>37</v>
      </c>
      <c r="L97" s="38" t="s">
        <v>4</v>
      </c>
      <c r="M97" s="41"/>
      <c r="N97" s="50"/>
      <c r="O97" s="50"/>
      <c r="P97" s="51"/>
      <c r="Q97" s="50"/>
      <c r="R97" s="50"/>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3">
        <f>total_amount_ba($B$2,$D$2,D97,F97,J97,K97,M97)</f>
        <v>21746.2</v>
      </c>
      <c r="BB97" s="52">
        <f>BA97+SUM(N97:AZ97)</f>
        <v>21746.2</v>
      </c>
      <c r="BC97" s="61" t="str">
        <f>SpellNumber(L97,BB97)</f>
        <v>INR  Twenty One Thousand Seven Hundred &amp; Forty Six  and Paise Twenty Only</v>
      </c>
      <c r="IA97" s="21">
        <v>8.14</v>
      </c>
      <c r="IB97" s="21" t="s">
        <v>131</v>
      </c>
      <c r="ID97" s="21">
        <v>140</v>
      </c>
      <c r="IE97" s="22" t="s">
        <v>45</v>
      </c>
      <c r="IF97" s="22"/>
      <c r="IG97" s="22"/>
      <c r="IH97" s="22"/>
      <c r="II97" s="22"/>
    </row>
    <row r="98" spans="1:243" s="21" customFormat="1" ht="94.5">
      <c r="A98" s="33">
        <v>8.15</v>
      </c>
      <c r="B98" s="34" t="s">
        <v>132</v>
      </c>
      <c r="C98" s="35"/>
      <c r="D98" s="35">
        <v>349</v>
      </c>
      <c r="E98" s="66" t="s">
        <v>45</v>
      </c>
      <c r="F98" s="63">
        <v>100.96</v>
      </c>
      <c r="G98" s="44"/>
      <c r="H98" s="38"/>
      <c r="I98" s="39" t="s">
        <v>36</v>
      </c>
      <c r="J98" s="40">
        <f>IF(I98="Less(-)",-1,1)</f>
        <v>1</v>
      </c>
      <c r="K98" s="38" t="s">
        <v>37</v>
      </c>
      <c r="L98" s="38" t="s">
        <v>4</v>
      </c>
      <c r="M98" s="41"/>
      <c r="N98" s="50"/>
      <c r="O98" s="50"/>
      <c r="P98" s="51"/>
      <c r="Q98" s="50"/>
      <c r="R98" s="50"/>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3">
        <f>total_amount_ba($B$2,$D$2,D98,F98,J98,K98,M98)</f>
        <v>35235.04</v>
      </c>
      <c r="BB98" s="52">
        <f>BA98+SUM(N98:AZ98)</f>
        <v>35235.04</v>
      </c>
      <c r="BC98" s="61" t="str">
        <f>SpellNumber(L98,BB98)</f>
        <v>INR  Thirty Five Thousand Two Hundred &amp; Thirty Five  and Paise Four Only</v>
      </c>
      <c r="IA98" s="21">
        <v>8.15</v>
      </c>
      <c r="IB98" s="21" t="s">
        <v>132</v>
      </c>
      <c r="ID98" s="21">
        <v>349</v>
      </c>
      <c r="IE98" s="22" t="s">
        <v>45</v>
      </c>
      <c r="IF98" s="22"/>
      <c r="IG98" s="22"/>
      <c r="IH98" s="22"/>
      <c r="II98" s="22"/>
    </row>
    <row r="99" spans="1:243" s="21" customFormat="1" ht="31.5">
      <c r="A99" s="33">
        <v>8.16</v>
      </c>
      <c r="B99" s="34" t="s">
        <v>133</v>
      </c>
      <c r="C99" s="35"/>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1">
        <v>8.16</v>
      </c>
      <c r="IB99" s="21" t="s">
        <v>133</v>
      </c>
      <c r="IE99" s="22"/>
      <c r="IF99" s="22"/>
      <c r="IG99" s="22"/>
      <c r="IH99" s="22"/>
      <c r="II99" s="22"/>
    </row>
    <row r="100" spans="1:243" s="21" customFormat="1" ht="28.5">
      <c r="A100" s="33">
        <v>8.17</v>
      </c>
      <c r="B100" s="34" t="s">
        <v>134</v>
      </c>
      <c r="C100" s="35"/>
      <c r="D100" s="35">
        <v>142</v>
      </c>
      <c r="E100" s="66" t="s">
        <v>45</v>
      </c>
      <c r="F100" s="63">
        <v>14.69</v>
      </c>
      <c r="G100" s="44"/>
      <c r="H100" s="38"/>
      <c r="I100" s="39" t="s">
        <v>36</v>
      </c>
      <c r="J100" s="40">
        <f>IF(I100="Less(-)",-1,1)</f>
        <v>1</v>
      </c>
      <c r="K100" s="38" t="s">
        <v>37</v>
      </c>
      <c r="L100" s="38" t="s">
        <v>4</v>
      </c>
      <c r="M100" s="41"/>
      <c r="N100" s="50"/>
      <c r="O100" s="50"/>
      <c r="P100" s="51"/>
      <c r="Q100" s="50"/>
      <c r="R100" s="50"/>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3">
        <f>total_amount_ba($B$2,$D$2,D100,F100,J100,K100,M100)</f>
        <v>2085.98</v>
      </c>
      <c r="BB100" s="52">
        <f>BA100+SUM(N100:AZ100)</f>
        <v>2085.98</v>
      </c>
      <c r="BC100" s="61" t="str">
        <f>SpellNumber(L100,BB100)</f>
        <v>INR  Two Thousand  &amp;Eighty Five  and Paise Ninety Eight Only</v>
      </c>
      <c r="IA100" s="21">
        <v>8.17</v>
      </c>
      <c r="IB100" s="21" t="s">
        <v>134</v>
      </c>
      <c r="ID100" s="21">
        <v>142</v>
      </c>
      <c r="IE100" s="22" t="s">
        <v>45</v>
      </c>
      <c r="IF100" s="22"/>
      <c r="IG100" s="22"/>
      <c r="IH100" s="22"/>
      <c r="II100" s="22"/>
    </row>
    <row r="101" spans="1:243" s="21" customFormat="1" ht="94.5">
      <c r="A101" s="33">
        <v>8.18</v>
      </c>
      <c r="B101" s="34" t="s">
        <v>135</v>
      </c>
      <c r="C101" s="35"/>
      <c r="D101" s="35">
        <v>349</v>
      </c>
      <c r="E101" s="66" t="s">
        <v>45</v>
      </c>
      <c r="F101" s="62">
        <v>16</v>
      </c>
      <c r="G101" s="44"/>
      <c r="H101" s="38"/>
      <c r="I101" s="39" t="s">
        <v>36</v>
      </c>
      <c r="J101" s="40">
        <f>IF(I101="Less(-)",-1,1)</f>
        <v>1</v>
      </c>
      <c r="K101" s="38" t="s">
        <v>37</v>
      </c>
      <c r="L101" s="38" t="s">
        <v>4</v>
      </c>
      <c r="M101" s="41"/>
      <c r="N101" s="50"/>
      <c r="O101" s="50"/>
      <c r="P101" s="51"/>
      <c r="Q101" s="50"/>
      <c r="R101" s="50"/>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3">
        <f>total_amount_ba($B$2,$D$2,D101,F101,J101,K101,M101)</f>
        <v>5584</v>
      </c>
      <c r="BB101" s="52">
        <f>BA101+SUM(N101:AZ101)</f>
        <v>5584</v>
      </c>
      <c r="BC101" s="61" t="str">
        <f>SpellNumber(L101,BB101)</f>
        <v>INR  Five Thousand Five Hundred &amp; Eighty Four  Only</v>
      </c>
      <c r="IA101" s="21">
        <v>8.18</v>
      </c>
      <c r="IB101" s="21" t="s">
        <v>135</v>
      </c>
      <c r="ID101" s="21">
        <v>349</v>
      </c>
      <c r="IE101" s="22" t="s">
        <v>45</v>
      </c>
      <c r="IF101" s="22"/>
      <c r="IG101" s="22"/>
      <c r="IH101" s="22"/>
      <c r="II101" s="22"/>
    </row>
    <row r="102" spans="1:243" s="21" customFormat="1" ht="63">
      <c r="A102" s="33">
        <v>8.19</v>
      </c>
      <c r="B102" s="34" t="s">
        <v>130</v>
      </c>
      <c r="C102" s="35"/>
      <c r="D102" s="72"/>
      <c r="E102" s="72"/>
      <c r="F102" s="72"/>
      <c r="G102" s="72"/>
      <c r="H102" s="72"/>
      <c r="I102" s="72"/>
      <c r="J102" s="72"/>
      <c r="K102" s="72"/>
      <c r="L102" s="72"/>
      <c r="M102" s="72"/>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IA102" s="21">
        <v>8.19</v>
      </c>
      <c r="IB102" s="21" t="s">
        <v>130</v>
      </c>
      <c r="IE102" s="22"/>
      <c r="IF102" s="22"/>
      <c r="IG102" s="22"/>
      <c r="IH102" s="22"/>
      <c r="II102" s="22"/>
    </row>
    <row r="103" spans="1:243" s="21" customFormat="1" ht="42.75">
      <c r="A103" s="65">
        <v>8.2</v>
      </c>
      <c r="B103" s="34" t="s">
        <v>136</v>
      </c>
      <c r="C103" s="35"/>
      <c r="D103" s="35">
        <v>155</v>
      </c>
      <c r="E103" s="66" t="s">
        <v>45</v>
      </c>
      <c r="F103" s="62">
        <v>70.1</v>
      </c>
      <c r="G103" s="44"/>
      <c r="H103" s="38"/>
      <c r="I103" s="39" t="s">
        <v>36</v>
      </c>
      <c r="J103" s="40">
        <f>IF(I103="Less(-)",-1,1)</f>
        <v>1</v>
      </c>
      <c r="K103" s="38" t="s">
        <v>37</v>
      </c>
      <c r="L103" s="38" t="s">
        <v>4</v>
      </c>
      <c r="M103" s="41"/>
      <c r="N103" s="50"/>
      <c r="O103" s="50"/>
      <c r="P103" s="51"/>
      <c r="Q103" s="50"/>
      <c r="R103" s="50"/>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3">
        <f>total_amount_ba($B$2,$D$2,D103,F103,J103,K103,M103)</f>
        <v>10865.5</v>
      </c>
      <c r="BB103" s="52">
        <f>BA103+SUM(N103:AZ103)</f>
        <v>10865.5</v>
      </c>
      <c r="BC103" s="61" t="str">
        <f>SpellNumber(L103,BB103)</f>
        <v>INR  Ten Thousand Eight Hundred &amp; Sixty Five  and Paise Fifty Only</v>
      </c>
      <c r="IA103" s="21">
        <v>8.2</v>
      </c>
      <c r="IB103" s="21" t="s">
        <v>136</v>
      </c>
      <c r="ID103" s="21">
        <v>155</v>
      </c>
      <c r="IE103" s="22" t="s">
        <v>45</v>
      </c>
      <c r="IF103" s="22"/>
      <c r="IG103" s="22"/>
      <c r="IH103" s="22"/>
      <c r="II103" s="22"/>
    </row>
    <row r="104" spans="1:243" s="21" customFormat="1" ht="31.5">
      <c r="A104" s="33">
        <v>8.21</v>
      </c>
      <c r="B104" s="34" t="s">
        <v>137</v>
      </c>
      <c r="C104" s="35"/>
      <c r="D104" s="72"/>
      <c r="E104" s="72"/>
      <c r="F104" s="72"/>
      <c r="G104" s="72"/>
      <c r="H104" s="72"/>
      <c r="I104" s="72"/>
      <c r="J104" s="72"/>
      <c r="K104" s="72"/>
      <c r="L104" s="72"/>
      <c r="M104" s="72"/>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IA104" s="21">
        <v>8.21</v>
      </c>
      <c r="IB104" s="21" t="s">
        <v>137</v>
      </c>
      <c r="IE104" s="22"/>
      <c r="IF104" s="22"/>
      <c r="IG104" s="22"/>
      <c r="IH104" s="22"/>
      <c r="II104" s="22"/>
    </row>
    <row r="105" spans="1:243" s="21" customFormat="1" ht="47.25">
      <c r="A105" s="33">
        <v>8.22</v>
      </c>
      <c r="B105" s="34" t="s">
        <v>138</v>
      </c>
      <c r="C105" s="35"/>
      <c r="D105" s="35">
        <v>130</v>
      </c>
      <c r="E105" s="66" t="s">
        <v>45</v>
      </c>
      <c r="F105" s="63">
        <v>87.59</v>
      </c>
      <c r="G105" s="44"/>
      <c r="H105" s="38"/>
      <c r="I105" s="39" t="s">
        <v>36</v>
      </c>
      <c r="J105" s="40">
        <f>IF(I105="Less(-)",-1,1)</f>
        <v>1</v>
      </c>
      <c r="K105" s="38" t="s">
        <v>37</v>
      </c>
      <c r="L105" s="38" t="s">
        <v>4</v>
      </c>
      <c r="M105" s="41"/>
      <c r="N105" s="50"/>
      <c r="O105" s="50"/>
      <c r="P105" s="51"/>
      <c r="Q105" s="50"/>
      <c r="R105" s="50"/>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3">
        <f>total_amount_ba($B$2,$D$2,D105,F105,J105,K105,M105)</f>
        <v>11386.7</v>
      </c>
      <c r="BB105" s="52">
        <f>BA105+SUM(N105:AZ105)</f>
        <v>11386.7</v>
      </c>
      <c r="BC105" s="61" t="str">
        <f>SpellNumber(L105,BB105)</f>
        <v>INR  Eleven Thousand Three Hundred &amp; Eighty Six  and Paise Seventy Only</v>
      </c>
      <c r="IA105" s="21">
        <v>8.22</v>
      </c>
      <c r="IB105" s="21" t="s">
        <v>138</v>
      </c>
      <c r="ID105" s="21">
        <v>130</v>
      </c>
      <c r="IE105" s="22" t="s">
        <v>45</v>
      </c>
      <c r="IF105" s="22"/>
      <c r="IG105" s="22"/>
      <c r="IH105" s="22"/>
      <c r="II105" s="22"/>
    </row>
    <row r="106" spans="1:243" s="21" customFormat="1" ht="15.75">
      <c r="A106" s="33">
        <v>8.23</v>
      </c>
      <c r="B106" s="34" t="s">
        <v>139</v>
      </c>
      <c r="C106" s="35"/>
      <c r="D106" s="72"/>
      <c r="E106" s="72"/>
      <c r="F106" s="72"/>
      <c r="G106" s="72"/>
      <c r="H106" s="72"/>
      <c r="I106" s="72"/>
      <c r="J106" s="72"/>
      <c r="K106" s="72"/>
      <c r="L106" s="72"/>
      <c r="M106" s="72"/>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IA106" s="21">
        <v>8.23</v>
      </c>
      <c r="IB106" s="21" t="s">
        <v>139</v>
      </c>
      <c r="IE106" s="22"/>
      <c r="IF106" s="22"/>
      <c r="IG106" s="22"/>
      <c r="IH106" s="22"/>
      <c r="II106" s="22"/>
    </row>
    <row r="107" spans="1:243" s="21" customFormat="1" ht="157.5">
      <c r="A107" s="33">
        <v>8.24</v>
      </c>
      <c r="B107" s="34" t="s">
        <v>140</v>
      </c>
      <c r="C107" s="35"/>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1">
        <v>8.24</v>
      </c>
      <c r="IB107" s="21" t="s">
        <v>140</v>
      </c>
      <c r="IE107" s="22"/>
      <c r="IF107" s="22"/>
      <c r="IG107" s="22"/>
      <c r="IH107" s="22"/>
      <c r="II107" s="22"/>
    </row>
    <row r="108" spans="1:243" s="21" customFormat="1" ht="31.5">
      <c r="A108" s="33">
        <v>8.25</v>
      </c>
      <c r="B108" s="34" t="s">
        <v>141</v>
      </c>
      <c r="C108" s="35"/>
      <c r="D108" s="35">
        <v>32</v>
      </c>
      <c r="E108" s="66" t="s">
        <v>45</v>
      </c>
      <c r="F108" s="63">
        <v>376.68</v>
      </c>
      <c r="G108" s="44"/>
      <c r="H108" s="38"/>
      <c r="I108" s="39" t="s">
        <v>36</v>
      </c>
      <c r="J108" s="40">
        <f>IF(I108="Less(-)",-1,1)</f>
        <v>1</v>
      </c>
      <c r="K108" s="38" t="s">
        <v>37</v>
      </c>
      <c r="L108" s="38" t="s">
        <v>4</v>
      </c>
      <c r="M108" s="41"/>
      <c r="N108" s="50"/>
      <c r="O108" s="50"/>
      <c r="P108" s="51"/>
      <c r="Q108" s="50"/>
      <c r="R108" s="50"/>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3">
        <f>total_amount_ba($B$2,$D$2,D108,F108,J108,K108,M108)</f>
        <v>12053.76</v>
      </c>
      <c r="BB108" s="52">
        <f>BA108+SUM(N108:AZ108)</f>
        <v>12053.76</v>
      </c>
      <c r="BC108" s="61" t="str">
        <f>SpellNumber(L108,BB108)</f>
        <v>INR  Twelve Thousand  &amp;Fifty Three  and Paise Seventy Six Only</v>
      </c>
      <c r="IA108" s="21">
        <v>8.25</v>
      </c>
      <c r="IB108" s="21" t="s">
        <v>141</v>
      </c>
      <c r="ID108" s="21">
        <v>32</v>
      </c>
      <c r="IE108" s="22" t="s">
        <v>45</v>
      </c>
      <c r="IF108" s="22"/>
      <c r="IG108" s="22"/>
      <c r="IH108" s="22"/>
      <c r="II108" s="22"/>
    </row>
    <row r="109" spans="1:243" s="21" customFormat="1" ht="15.75">
      <c r="A109" s="33">
        <v>9</v>
      </c>
      <c r="B109" s="34" t="s">
        <v>53</v>
      </c>
      <c r="C109" s="35"/>
      <c r="D109" s="72"/>
      <c r="E109" s="72"/>
      <c r="F109" s="72"/>
      <c r="G109" s="72"/>
      <c r="H109" s="72"/>
      <c r="I109" s="72"/>
      <c r="J109" s="72"/>
      <c r="K109" s="72"/>
      <c r="L109" s="72"/>
      <c r="M109" s="72"/>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IA109" s="21">
        <v>9</v>
      </c>
      <c r="IB109" s="21" t="s">
        <v>53</v>
      </c>
      <c r="IE109" s="22"/>
      <c r="IF109" s="22"/>
      <c r="IG109" s="22"/>
      <c r="IH109" s="22"/>
      <c r="II109" s="22"/>
    </row>
    <row r="110" spans="1:243" s="21" customFormat="1" ht="63">
      <c r="A110" s="33">
        <v>9.01</v>
      </c>
      <c r="B110" s="34" t="s">
        <v>142</v>
      </c>
      <c r="C110" s="35"/>
      <c r="D110" s="35">
        <v>9.17</v>
      </c>
      <c r="E110" s="66" t="s">
        <v>63</v>
      </c>
      <c r="F110" s="63">
        <v>532.66</v>
      </c>
      <c r="G110" s="44"/>
      <c r="H110" s="38"/>
      <c r="I110" s="39" t="s">
        <v>36</v>
      </c>
      <c r="J110" s="40">
        <f>IF(I110="Less(-)",-1,1)</f>
        <v>1</v>
      </c>
      <c r="K110" s="38" t="s">
        <v>37</v>
      </c>
      <c r="L110" s="38" t="s">
        <v>4</v>
      </c>
      <c r="M110" s="41"/>
      <c r="N110" s="50"/>
      <c r="O110" s="50"/>
      <c r="P110" s="51"/>
      <c r="Q110" s="50"/>
      <c r="R110" s="50"/>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3">
        <f>total_amount_ba($B$2,$D$2,D110,F110,J110,K110,M110)</f>
        <v>4884.49</v>
      </c>
      <c r="BB110" s="52">
        <f>BA110+SUM(N110:AZ110)</f>
        <v>4884.49</v>
      </c>
      <c r="BC110" s="61" t="str">
        <f>SpellNumber(L110,BB110)</f>
        <v>INR  Four Thousand Eight Hundred &amp; Eighty Four  and Paise Forty Nine Only</v>
      </c>
      <c r="IA110" s="21">
        <v>9.01</v>
      </c>
      <c r="IB110" s="21" t="s">
        <v>142</v>
      </c>
      <c r="ID110" s="21">
        <v>9.17</v>
      </c>
      <c r="IE110" s="22" t="s">
        <v>63</v>
      </c>
      <c r="IF110" s="22"/>
      <c r="IG110" s="22"/>
      <c r="IH110" s="22"/>
      <c r="II110" s="22"/>
    </row>
    <row r="111" spans="1:243" s="21" customFormat="1" ht="78.75">
      <c r="A111" s="33">
        <v>9.02</v>
      </c>
      <c r="B111" s="34" t="s">
        <v>54</v>
      </c>
      <c r="C111" s="35"/>
      <c r="D111" s="72"/>
      <c r="E111" s="72"/>
      <c r="F111" s="72"/>
      <c r="G111" s="72"/>
      <c r="H111" s="72"/>
      <c r="I111" s="72"/>
      <c r="J111" s="72"/>
      <c r="K111" s="72"/>
      <c r="L111" s="72"/>
      <c r="M111" s="72"/>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IA111" s="21">
        <v>9.02</v>
      </c>
      <c r="IB111" s="21" t="s">
        <v>54</v>
      </c>
      <c r="IE111" s="22"/>
      <c r="IF111" s="22"/>
      <c r="IG111" s="22"/>
      <c r="IH111" s="22"/>
      <c r="II111" s="22"/>
    </row>
    <row r="112" spans="1:243" s="21" customFormat="1" ht="42.75">
      <c r="A112" s="33">
        <v>9.03</v>
      </c>
      <c r="B112" s="34" t="s">
        <v>55</v>
      </c>
      <c r="C112" s="35"/>
      <c r="D112" s="35">
        <v>3.36</v>
      </c>
      <c r="E112" s="66" t="s">
        <v>63</v>
      </c>
      <c r="F112" s="63">
        <v>1523.41</v>
      </c>
      <c r="G112" s="44"/>
      <c r="H112" s="38"/>
      <c r="I112" s="39" t="s">
        <v>36</v>
      </c>
      <c r="J112" s="40">
        <f>IF(I112="Less(-)",-1,1)</f>
        <v>1</v>
      </c>
      <c r="K112" s="38" t="s">
        <v>37</v>
      </c>
      <c r="L112" s="38" t="s">
        <v>4</v>
      </c>
      <c r="M112" s="41"/>
      <c r="N112" s="50"/>
      <c r="O112" s="50"/>
      <c r="P112" s="51"/>
      <c r="Q112" s="50"/>
      <c r="R112" s="50"/>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3">
        <f>total_amount_ba($B$2,$D$2,D112,F112,J112,K112,M112)</f>
        <v>5118.66</v>
      </c>
      <c r="BB112" s="52">
        <f>BA112+SUM(N112:AZ112)</f>
        <v>5118.66</v>
      </c>
      <c r="BC112" s="61" t="str">
        <f>SpellNumber(L112,BB112)</f>
        <v>INR  Five Thousand One Hundred &amp; Eighteen  and Paise Sixty Six Only</v>
      </c>
      <c r="IA112" s="21">
        <v>9.03</v>
      </c>
      <c r="IB112" s="21" t="s">
        <v>55</v>
      </c>
      <c r="ID112" s="21">
        <v>3.36</v>
      </c>
      <c r="IE112" s="22" t="s">
        <v>63</v>
      </c>
      <c r="IF112" s="22"/>
      <c r="IG112" s="22"/>
      <c r="IH112" s="22"/>
      <c r="II112" s="22"/>
    </row>
    <row r="113" spans="1:243" s="21" customFormat="1" ht="94.5">
      <c r="A113" s="33">
        <v>9.04</v>
      </c>
      <c r="B113" s="34" t="s">
        <v>56</v>
      </c>
      <c r="C113" s="35"/>
      <c r="D113" s="35">
        <v>0.65</v>
      </c>
      <c r="E113" s="66" t="s">
        <v>63</v>
      </c>
      <c r="F113" s="63">
        <v>2222.45</v>
      </c>
      <c r="G113" s="44"/>
      <c r="H113" s="38"/>
      <c r="I113" s="39" t="s">
        <v>36</v>
      </c>
      <c r="J113" s="40">
        <f>IF(I113="Less(-)",-1,1)</f>
        <v>1</v>
      </c>
      <c r="K113" s="38" t="s">
        <v>37</v>
      </c>
      <c r="L113" s="38" t="s">
        <v>4</v>
      </c>
      <c r="M113" s="41"/>
      <c r="N113" s="50"/>
      <c r="O113" s="50"/>
      <c r="P113" s="51"/>
      <c r="Q113" s="50"/>
      <c r="R113" s="50"/>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3">
        <f>total_amount_ba($B$2,$D$2,D113,F113,J113,K113,M113)</f>
        <v>1444.59</v>
      </c>
      <c r="BB113" s="52">
        <f>BA113+SUM(N113:AZ113)</f>
        <v>1444.59</v>
      </c>
      <c r="BC113" s="61" t="str">
        <f>SpellNumber(L113,BB113)</f>
        <v>INR  One Thousand Four Hundred &amp; Forty Four  and Paise Fifty Nine Only</v>
      </c>
      <c r="IA113" s="21">
        <v>9.04</v>
      </c>
      <c r="IB113" s="21" t="s">
        <v>56</v>
      </c>
      <c r="ID113" s="21">
        <v>0.65</v>
      </c>
      <c r="IE113" s="22" t="s">
        <v>63</v>
      </c>
      <c r="IF113" s="22"/>
      <c r="IG113" s="22"/>
      <c r="IH113" s="22"/>
      <c r="II113" s="22"/>
    </row>
    <row r="114" spans="1:243" s="21" customFormat="1" ht="94.5">
      <c r="A114" s="33">
        <v>9.05</v>
      </c>
      <c r="B114" s="34" t="s">
        <v>143</v>
      </c>
      <c r="C114" s="35"/>
      <c r="D114" s="72"/>
      <c r="E114" s="72"/>
      <c r="F114" s="72"/>
      <c r="G114" s="72"/>
      <c r="H114" s="72"/>
      <c r="I114" s="72"/>
      <c r="J114" s="72"/>
      <c r="K114" s="72"/>
      <c r="L114" s="72"/>
      <c r="M114" s="72"/>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IA114" s="21">
        <v>9.05</v>
      </c>
      <c r="IB114" s="21" t="s">
        <v>143</v>
      </c>
      <c r="IE114" s="22"/>
      <c r="IF114" s="22"/>
      <c r="IG114" s="22"/>
      <c r="IH114" s="22"/>
      <c r="II114" s="22"/>
    </row>
    <row r="115" spans="1:243" s="21" customFormat="1" ht="28.5">
      <c r="A115" s="33">
        <v>9.06</v>
      </c>
      <c r="B115" s="34" t="s">
        <v>144</v>
      </c>
      <c r="C115" s="35"/>
      <c r="D115" s="35">
        <v>1.25</v>
      </c>
      <c r="E115" s="66" t="s">
        <v>63</v>
      </c>
      <c r="F115" s="63">
        <v>1288.82</v>
      </c>
      <c r="G115" s="44"/>
      <c r="H115" s="38"/>
      <c r="I115" s="39" t="s">
        <v>36</v>
      </c>
      <c r="J115" s="40">
        <f>IF(I115="Less(-)",-1,1)</f>
        <v>1</v>
      </c>
      <c r="K115" s="38" t="s">
        <v>37</v>
      </c>
      <c r="L115" s="38" t="s">
        <v>4</v>
      </c>
      <c r="M115" s="41"/>
      <c r="N115" s="50"/>
      <c r="O115" s="50"/>
      <c r="P115" s="51"/>
      <c r="Q115" s="50"/>
      <c r="R115" s="50"/>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3">
        <f>total_amount_ba($B$2,$D$2,D115,F115,J115,K115,M115)</f>
        <v>1611.03</v>
      </c>
      <c r="BB115" s="52">
        <f>BA115+SUM(N115:AZ115)</f>
        <v>1611.03</v>
      </c>
      <c r="BC115" s="61" t="str">
        <f>SpellNumber(L115,BB115)</f>
        <v>INR  One Thousand Six Hundred &amp; Eleven  and Paise Three Only</v>
      </c>
      <c r="IA115" s="21">
        <v>9.06</v>
      </c>
      <c r="IB115" s="21" t="s">
        <v>144</v>
      </c>
      <c r="ID115" s="21">
        <v>1.25</v>
      </c>
      <c r="IE115" s="22" t="s">
        <v>63</v>
      </c>
      <c r="IF115" s="22"/>
      <c r="IG115" s="22"/>
      <c r="IH115" s="22"/>
      <c r="II115" s="22"/>
    </row>
    <row r="116" spans="1:243" s="21" customFormat="1" ht="78.75">
      <c r="A116" s="33">
        <v>9.07</v>
      </c>
      <c r="B116" s="34" t="s">
        <v>145</v>
      </c>
      <c r="C116" s="35"/>
      <c r="D116" s="72"/>
      <c r="E116" s="72"/>
      <c r="F116" s="72"/>
      <c r="G116" s="72"/>
      <c r="H116" s="72"/>
      <c r="I116" s="72"/>
      <c r="J116" s="72"/>
      <c r="K116" s="72"/>
      <c r="L116" s="72"/>
      <c r="M116" s="72"/>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21">
        <v>9.07</v>
      </c>
      <c r="IB116" s="21" t="s">
        <v>145</v>
      </c>
      <c r="IE116" s="22"/>
      <c r="IF116" s="22"/>
      <c r="IG116" s="22"/>
      <c r="IH116" s="22"/>
      <c r="II116" s="22"/>
    </row>
    <row r="117" spans="1:243" s="21" customFormat="1" ht="42.75">
      <c r="A117" s="33">
        <v>9.08</v>
      </c>
      <c r="B117" s="34" t="s">
        <v>146</v>
      </c>
      <c r="C117" s="35"/>
      <c r="D117" s="35">
        <v>22</v>
      </c>
      <c r="E117" s="66" t="s">
        <v>65</v>
      </c>
      <c r="F117" s="63">
        <v>240.68</v>
      </c>
      <c r="G117" s="44"/>
      <c r="H117" s="38"/>
      <c r="I117" s="39" t="s">
        <v>36</v>
      </c>
      <c r="J117" s="40">
        <f>IF(I117="Less(-)",-1,1)</f>
        <v>1</v>
      </c>
      <c r="K117" s="38" t="s">
        <v>37</v>
      </c>
      <c r="L117" s="38" t="s">
        <v>4</v>
      </c>
      <c r="M117" s="41"/>
      <c r="N117" s="50"/>
      <c r="O117" s="50"/>
      <c r="P117" s="51"/>
      <c r="Q117" s="50"/>
      <c r="R117" s="50"/>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3">
        <f>total_amount_ba($B$2,$D$2,D117,F117,J117,K117,M117)</f>
        <v>5294.96</v>
      </c>
      <c r="BB117" s="52">
        <f>BA117+SUM(N117:AZ117)</f>
        <v>5294.96</v>
      </c>
      <c r="BC117" s="61" t="str">
        <f>SpellNumber(L117,BB117)</f>
        <v>INR  Five Thousand Two Hundred &amp; Ninety Four  and Paise Ninety Six Only</v>
      </c>
      <c r="IA117" s="21">
        <v>9.08</v>
      </c>
      <c r="IB117" s="21" t="s">
        <v>146</v>
      </c>
      <c r="ID117" s="21">
        <v>22</v>
      </c>
      <c r="IE117" s="22" t="s">
        <v>65</v>
      </c>
      <c r="IF117" s="22"/>
      <c r="IG117" s="22"/>
      <c r="IH117" s="22"/>
      <c r="II117" s="22"/>
    </row>
    <row r="118" spans="1:243" s="21" customFormat="1" ht="63">
      <c r="A118" s="33">
        <v>9.09</v>
      </c>
      <c r="B118" s="34" t="s">
        <v>147</v>
      </c>
      <c r="C118" s="35"/>
      <c r="D118" s="72"/>
      <c r="E118" s="72"/>
      <c r="F118" s="72"/>
      <c r="G118" s="72"/>
      <c r="H118" s="72"/>
      <c r="I118" s="72"/>
      <c r="J118" s="72"/>
      <c r="K118" s="72"/>
      <c r="L118" s="72"/>
      <c r="M118" s="72"/>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IA118" s="21">
        <v>9.09</v>
      </c>
      <c r="IB118" s="21" t="s">
        <v>147</v>
      </c>
      <c r="IE118" s="22"/>
      <c r="IF118" s="22"/>
      <c r="IG118" s="22"/>
      <c r="IH118" s="22"/>
      <c r="II118" s="22"/>
    </row>
    <row r="119" spans="1:243" s="21" customFormat="1" ht="28.5">
      <c r="A119" s="65">
        <v>9.1</v>
      </c>
      <c r="B119" s="34" t="s">
        <v>146</v>
      </c>
      <c r="C119" s="35"/>
      <c r="D119" s="35">
        <v>5</v>
      </c>
      <c r="E119" s="66" t="s">
        <v>65</v>
      </c>
      <c r="F119" s="63">
        <v>93.42</v>
      </c>
      <c r="G119" s="44"/>
      <c r="H119" s="38"/>
      <c r="I119" s="39" t="s">
        <v>36</v>
      </c>
      <c r="J119" s="40">
        <f>IF(I119="Less(-)",-1,1)</f>
        <v>1</v>
      </c>
      <c r="K119" s="38" t="s">
        <v>37</v>
      </c>
      <c r="L119" s="38" t="s">
        <v>4</v>
      </c>
      <c r="M119" s="41"/>
      <c r="N119" s="50"/>
      <c r="O119" s="50"/>
      <c r="P119" s="51"/>
      <c r="Q119" s="50"/>
      <c r="R119" s="50"/>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3">
        <f>total_amount_ba($B$2,$D$2,D119,F119,J119,K119,M119)</f>
        <v>467.1</v>
      </c>
      <c r="BB119" s="52">
        <f>BA119+SUM(N119:AZ119)</f>
        <v>467.1</v>
      </c>
      <c r="BC119" s="61" t="str">
        <f>SpellNumber(L119,BB119)</f>
        <v>INR  Four Hundred &amp; Sixty Seven  and Paise Ten Only</v>
      </c>
      <c r="IA119" s="21">
        <v>9.1</v>
      </c>
      <c r="IB119" s="21" t="s">
        <v>146</v>
      </c>
      <c r="ID119" s="21">
        <v>5</v>
      </c>
      <c r="IE119" s="22" t="s">
        <v>65</v>
      </c>
      <c r="IF119" s="22"/>
      <c r="IG119" s="22"/>
      <c r="IH119" s="22"/>
      <c r="II119" s="22"/>
    </row>
    <row r="120" spans="1:243" s="21" customFormat="1" ht="78.75">
      <c r="A120" s="33">
        <v>9.11</v>
      </c>
      <c r="B120" s="34" t="s">
        <v>148</v>
      </c>
      <c r="C120" s="35"/>
      <c r="D120" s="35">
        <v>80</v>
      </c>
      <c r="E120" s="66" t="s">
        <v>45</v>
      </c>
      <c r="F120" s="63">
        <v>34.2</v>
      </c>
      <c r="G120" s="44"/>
      <c r="H120" s="38"/>
      <c r="I120" s="39" t="s">
        <v>36</v>
      </c>
      <c r="J120" s="40">
        <f>IF(I120="Less(-)",-1,1)</f>
        <v>1</v>
      </c>
      <c r="K120" s="38" t="s">
        <v>37</v>
      </c>
      <c r="L120" s="38" t="s">
        <v>4</v>
      </c>
      <c r="M120" s="41"/>
      <c r="N120" s="50"/>
      <c r="O120" s="50"/>
      <c r="P120" s="51"/>
      <c r="Q120" s="50"/>
      <c r="R120" s="50"/>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3">
        <f>total_amount_ba($B$2,$D$2,D120,F120,J120,K120,M120)</f>
        <v>2736</v>
      </c>
      <c r="BB120" s="52">
        <f>BA120+SUM(N120:AZ120)</f>
        <v>2736</v>
      </c>
      <c r="BC120" s="61" t="str">
        <f>SpellNumber(L120,BB120)</f>
        <v>INR  Two Thousand Seven Hundred &amp; Thirty Six  Only</v>
      </c>
      <c r="IA120" s="21">
        <v>9.11</v>
      </c>
      <c r="IB120" s="21" t="s">
        <v>148</v>
      </c>
      <c r="ID120" s="21">
        <v>80</v>
      </c>
      <c r="IE120" s="22" t="s">
        <v>45</v>
      </c>
      <c r="IF120" s="22"/>
      <c r="IG120" s="22"/>
      <c r="IH120" s="22"/>
      <c r="II120" s="22"/>
    </row>
    <row r="121" spans="1:243" s="21" customFormat="1" ht="141.75">
      <c r="A121" s="33">
        <v>9.12</v>
      </c>
      <c r="B121" s="34" t="s">
        <v>57</v>
      </c>
      <c r="C121" s="35"/>
      <c r="D121" s="35">
        <v>15.15</v>
      </c>
      <c r="E121" s="66" t="s">
        <v>63</v>
      </c>
      <c r="F121" s="63">
        <v>121.74</v>
      </c>
      <c r="G121" s="44"/>
      <c r="H121" s="38"/>
      <c r="I121" s="39" t="s">
        <v>36</v>
      </c>
      <c r="J121" s="40">
        <f>IF(I121="Less(-)",-1,1)</f>
        <v>1</v>
      </c>
      <c r="K121" s="38" t="s">
        <v>37</v>
      </c>
      <c r="L121" s="38" t="s">
        <v>4</v>
      </c>
      <c r="M121" s="41"/>
      <c r="N121" s="50"/>
      <c r="O121" s="50"/>
      <c r="P121" s="51"/>
      <c r="Q121" s="50"/>
      <c r="R121" s="50"/>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3">
        <f>total_amount_ba($B$2,$D$2,D121,F121,J121,K121,M121)</f>
        <v>1844.36</v>
      </c>
      <c r="BB121" s="52">
        <f>BA121+SUM(N121:AZ121)</f>
        <v>1844.36</v>
      </c>
      <c r="BC121" s="61" t="str">
        <f>SpellNumber(L121,BB121)</f>
        <v>INR  One Thousand Eight Hundred &amp; Forty Four  and Paise Thirty Six Only</v>
      </c>
      <c r="IA121" s="21">
        <v>9.12</v>
      </c>
      <c r="IB121" s="21" t="s">
        <v>57</v>
      </c>
      <c r="ID121" s="21">
        <v>15.15</v>
      </c>
      <c r="IE121" s="22" t="s">
        <v>63</v>
      </c>
      <c r="IF121" s="22"/>
      <c r="IG121" s="22"/>
      <c r="IH121" s="22"/>
      <c r="II121" s="22"/>
    </row>
    <row r="122" spans="1:243" s="21" customFormat="1" ht="15.75">
      <c r="A122" s="33">
        <v>10</v>
      </c>
      <c r="B122" s="34" t="s">
        <v>221</v>
      </c>
      <c r="C122" s="35"/>
      <c r="D122" s="72"/>
      <c r="E122" s="72"/>
      <c r="F122" s="72"/>
      <c r="G122" s="72"/>
      <c r="H122" s="72"/>
      <c r="I122" s="72"/>
      <c r="J122" s="72"/>
      <c r="K122" s="72"/>
      <c r="L122" s="72"/>
      <c r="M122" s="72"/>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IA122" s="21">
        <v>10</v>
      </c>
      <c r="IB122" s="21" t="s">
        <v>221</v>
      </c>
      <c r="IE122" s="22"/>
      <c r="IF122" s="22"/>
      <c r="IG122" s="22"/>
      <c r="IH122" s="22"/>
      <c r="II122" s="22"/>
    </row>
    <row r="123" spans="1:243" s="21" customFormat="1" ht="267.75">
      <c r="A123" s="33">
        <v>10.01</v>
      </c>
      <c r="B123" s="34" t="s">
        <v>222</v>
      </c>
      <c r="C123" s="35"/>
      <c r="D123" s="72"/>
      <c r="E123" s="72"/>
      <c r="F123" s="72"/>
      <c r="G123" s="72"/>
      <c r="H123" s="72"/>
      <c r="I123" s="72"/>
      <c r="J123" s="72"/>
      <c r="K123" s="72"/>
      <c r="L123" s="72"/>
      <c r="M123" s="72"/>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IA123" s="21">
        <v>10.01</v>
      </c>
      <c r="IB123" s="21" t="s">
        <v>222</v>
      </c>
      <c r="IE123" s="22"/>
      <c r="IF123" s="22"/>
      <c r="IG123" s="22"/>
      <c r="IH123" s="22"/>
      <c r="II123" s="22"/>
    </row>
    <row r="124" spans="1:243" s="21" customFormat="1" ht="28.5">
      <c r="A124" s="33">
        <v>10.02</v>
      </c>
      <c r="B124" s="34" t="s">
        <v>223</v>
      </c>
      <c r="C124" s="35"/>
      <c r="D124" s="35">
        <v>100</v>
      </c>
      <c r="E124" s="66" t="s">
        <v>64</v>
      </c>
      <c r="F124" s="62">
        <v>16.7</v>
      </c>
      <c r="G124" s="44"/>
      <c r="H124" s="38"/>
      <c r="I124" s="39" t="s">
        <v>36</v>
      </c>
      <c r="J124" s="40">
        <f>IF(I124="Less(-)",-1,1)</f>
        <v>1</v>
      </c>
      <c r="K124" s="38" t="s">
        <v>37</v>
      </c>
      <c r="L124" s="38" t="s">
        <v>4</v>
      </c>
      <c r="M124" s="41"/>
      <c r="N124" s="50"/>
      <c r="O124" s="50"/>
      <c r="P124" s="51"/>
      <c r="Q124" s="50"/>
      <c r="R124" s="50"/>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3">
        <f>total_amount_ba($B$2,$D$2,D124,F124,J124,K124,M124)</f>
        <v>1670</v>
      </c>
      <c r="BB124" s="52">
        <f>BA124+SUM(N124:AZ124)</f>
        <v>1670</v>
      </c>
      <c r="BC124" s="61" t="str">
        <f>SpellNumber(L124,BB124)</f>
        <v>INR  One Thousand Six Hundred &amp; Seventy  Only</v>
      </c>
      <c r="IA124" s="21">
        <v>10.02</v>
      </c>
      <c r="IB124" s="21" t="s">
        <v>223</v>
      </c>
      <c r="ID124" s="21">
        <v>100</v>
      </c>
      <c r="IE124" s="22" t="s">
        <v>64</v>
      </c>
      <c r="IF124" s="22"/>
      <c r="IG124" s="22"/>
      <c r="IH124" s="22"/>
      <c r="II124" s="22"/>
    </row>
    <row r="125" spans="1:243" s="21" customFormat="1" ht="15.75">
      <c r="A125" s="33">
        <v>11</v>
      </c>
      <c r="B125" s="34" t="s">
        <v>149</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11</v>
      </c>
      <c r="IB125" s="21" t="s">
        <v>149</v>
      </c>
      <c r="IE125" s="22"/>
      <c r="IF125" s="22"/>
      <c r="IG125" s="22"/>
      <c r="IH125" s="22"/>
      <c r="II125" s="22"/>
    </row>
    <row r="126" spans="1:243" s="21" customFormat="1" ht="173.25">
      <c r="A126" s="33">
        <v>11.01</v>
      </c>
      <c r="B126" s="34" t="s">
        <v>150</v>
      </c>
      <c r="C126" s="35"/>
      <c r="D126" s="72"/>
      <c r="E126" s="72"/>
      <c r="F126" s="72"/>
      <c r="G126" s="72"/>
      <c r="H126" s="72"/>
      <c r="I126" s="72"/>
      <c r="J126" s="72"/>
      <c r="K126" s="72"/>
      <c r="L126" s="72"/>
      <c r="M126" s="72"/>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IA126" s="21">
        <v>11.01</v>
      </c>
      <c r="IB126" s="21" t="s">
        <v>150</v>
      </c>
      <c r="IE126" s="22"/>
      <c r="IF126" s="22"/>
      <c r="IG126" s="22"/>
      <c r="IH126" s="22"/>
      <c r="II126" s="22"/>
    </row>
    <row r="127" spans="1:243" s="21" customFormat="1" ht="47.25">
      <c r="A127" s="33">
        <v>11.02</v>
      </c>
      <c r="B127" s="34" t="s">
        <v>151</v>
      </c>
      <c r="C127" s="35"/>
      <c r="D127" s="35">
        <v>2</v>
      </c>
      <c r="E127" s="66" t="s">
        <v>65</v>
      </c>
      <c r="F127" s="63">
        <v>4753.62</v>
      </c>
      <c r="G127" s="44"/>
      <c r="H127" s="38"/>
      <c r="I127" s="39" t="s">
        <v>36</v>
      </c>
      <c r="J127" s="40">
        <f>IF(I127="Less(-)",-1,1)</f>
        <v>1</v>
      </c>
      <c r="K127" s="38" t="s">
        <v>37</v>
      </c>
      <c r="L127" s="38" t="s">
        <v>4</v>
      </c>
      <c r="M127" s="41"/>
      <c r="N127" s="50"/>
      <c r="O127" s="50"/>
      <c r="P127" s="51"/>
      <c r="Q127" s="50"/>
      <c r="R127" s="50"/>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3">
        <f>total_amount_ba($B$2,$D$2,D127,F127,J127,K127,M127)</f>
        <v>9507.24</v>
      </c>
      <c r="BB127" s="52">
        <f>BA127+SUM(N127:AZ127)</f>
        <v>9507.24</v>
      </c>
      <c r="BC127" s="61" t="str">
        <f>SpellNumber(L127,BB127)</f>
        <v>INR  Nine Thousand Five Hundred &amp; Seven  and Paise Twenty Four Only</v>
      </c>
      <c r="IA127" s="21">
        <v>11.02</v>
      </c>
      <c r="IB127" s="21" t="s">
        <v>151</v>
      </c>
      <c r="ID127" s="21">
        <v>2</v>
      </c>
      <c r="IE127" s="22" t="s">
        <v>65</v>
      </c>
      <c r="IF127" s="22"/>
      <c r="IG127" s="22"/>
      <c r="IH127" s="22"/>
      <c r="II127" s="22"/>
    </row>
    <row r="128" spans="1:243" s="21" customFormat="1" ht="110.25">
      <c r="A128" s="33">
        <v>11.03</v>
      </c>
      <c r="B128" s="34" t="s">
        <v>152</v>
      </c>
      <c r="C128" s="35"/>
      <c r="D128" s="72"/>
      <c r="E128" s="72"/>
      <c r="F128" s="72"/>
      <c r="G128" s="72"/>
      <c r="H128" s="72"/>
      <c r="I128" s="72"/>
      <c r="J128" s="72"/>
      <c r="K128" s="72"/>
      <c r="L128" s="72"/>
      <c r="M128" s="72"/>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21">
        <v>11.03</v>
      </c>
      <c r="IB128" s="21" t="s">
        <v>152</v>
      </c>
      <c r="IE128" s="22"/>
      <c r="IF128" s="22"/>
      <c r="IG128" s="22"/>
      <c r="IH128" s="22"/>
      <c r="II128" s="22"/>
    </row>
    <row r="129" spans="1:243" s="21" customFormat="1" ht="47.25">
      <c r="A129" s="33">
        <v>11.04</v>
      </c>
      <c r="B129" s="34" t="s">
        <v>153</v>
      </c>
      <c r="C129" s="35"/>
      <c r="D129" s="35">
        <v>3</v>
      </c>
      <c r="E129" s="66" t="s">
        <v>65</v>
      </c>
      <c r="F129" s="63">
        <v>2201.18</v>
      </c>
      <c r="G129" s="44"/>
      <c r="H129" s="38"/>
      <c r="I129" s="39" t="s">
        <v>36</v>
      </c>
      <c r="J129" s="40">
        <f>IF(I129="Less(-)",-1,1)</f>
        <v>1</v>
      </c>
      <c r="K129" s="38" t="s">
        <v>37</v>
      </c>
      <c r="L129" s="38" t="s">
        <v>4</v>
      </c>
      <c r="M129" s="41"/>
      <c r="N129" s="50"/>
      <c r="O129" s="50"/>
      <c r="P129" s="51"/>
      <c r="Q129" s="50"/>
      <c r="R129" s="50"/>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3">
        <f>total_amount_ba($B$2,$D$2,D129,F129,J129,K129,M129)</f>
        <v>6603.54</v>
      </c>
      <c r="BB129" s="52">
        <f>BA129+SUM(N129:AZ129)</f>
        <v>6603.54</v>
      </c>
      <c r="BC129" s="61" t="str">
        <f>SpellNumber(L129,BB129)</f>
        <v>INR  Six Thousand Six Hundred &amp; Three  and Paise Fifty Four Only</v>
      </c>
      <c r="IA129" s="21">
        <v>11.04</v>
      </c>
      <c r="IB129" s="21" t="s">
        <v>153</v>
      </c>
      <c r="ID129" s="21">
        <v>3</v>
      </c>
      <c r="IE129" s="22" t="s">
        <v>65</v>
      </c>
      <c r="IF129" s="22"/>
      <c r="IG129" s="22"/>
      <c r="IH129" s="22"/>
      <c r="II129" s="22"/>
    </row>
    <row r="130" spans="1:243" s="21" customFormat="1" ht="110.25">
      <c r="A130" s="33">
        <v>11.05</v>
      </c>
      <c r="B130" s="34" t="s">
        <v>154</v>
      </c>
      <c r="C130" s="35"/>
      <c r="D130" s="72"/>
      <c r="E130" s="72"/>
      <c r="F130" s="72"/>
      <c r="G130" s="72"/>
      <c r="H130" s="72"/>
      <c r="I130" s="72"/>
      <c r="J130" s="72"/>
      <c r="K130" s="72"/>
      <c r="L130" s="72"/>
      <c r="M130" s="72"/>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IA130" s="21">
        <v>11.05</v>
      </c>
      <c r="IB130" s="21" t="s">
        <v>154</v>
      </c>
      <c r="IE130" s="22"/>
      <c r="IF130" s="22"/>
      <c r="IG130" s="22"/>
      <c r="IH130" s="22"/>
      <c r="II130" s="22"/>
    </row>
    <row r="131" spans="1:243" s="21" customFormat="1" ht="15.75">
      <c r="A131" s="33">
        <v>11.06</v>
      </c>
      <c r="B131" s="34" t="s">
        <v>155</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11.06</v>
      </c>
      <c r="IB131" s="21" t="s">
        <v>155</v>
      </c>
      <c r="IE131" s="22"/>
      <c r="IF131" s="22"/>
      <c r="IG131" s="22"/>
      <c r="IH131" s="22"/>
      <c r="II131" s="22"/>
    </row>
    <row r="132" spans="1:243" s="21" customFormat="1" ht="42.75">
      <c r="A132" s="33">
        <v>11.07</v>
      </c>
      <c r="B132" s="34" t="s">
        <v>224</v>
      </c>
      <c r="C132" s="35"/>
      <c r="D132" s="35">
        <v>3</v>
      </c>
      <c r="E132" s="66" t="s">
        <v>65</v>
      </c>
      <c r="F132" s="63">
        <v>4520.78</v>
      </c>
      <c r="G132" s="44"/>
      <c r="H132" s="38"/>
      <c r="I132" s="39" t="s">
        <v>36</v>
      </c>
      <c r="J132" s="40">
        <f>IF(I132="Less(-)",-1,1)</f>
        <v>1</v>
      </c>
      <c r="K132" s="38" t="s">
        <v>37</v>
      </c>
      <c r="L132" s="38" t="s">
        <v>4</v>
      </c>
      <c r="M132" s="41"/>
      <c r="N132" s="50"/>
      <c r="O132" s="50"/>
      <c r="P132" s="51"/>
      <c r="Q132" s="50"/>
      <c r="R132" s="50"/>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3">
        <f>total_amount_ba($B$2,$D$2,D132,F132,J132,K132,M132)</f>
        <v>13562.34</v>
      </c>
      <c r="BB132" s="52">
        <f>BA132+SUM(N132:AZ132)</f>
        <v>13562.34</v>
      </c>
      <c r="BC132" s="61" t="str">
        <f>SpellNumber(L132,BB132)</f>
        <v>INR  Thirteen Thousand Five Hundred &amp; Sixty Two  and Paise Thirty Four Only</v>
      </c>
      <c r="IA132" s="21">
        <v>11.07</v>
      </c>
      <c r="IB132" s="21" t="s">
        <v>224</v>
      </c>
      <c r="ID132" s="21">
        <v>3</v>
      </c>
      <c r="IE132" s="22" t="s">
        <v>65</v>
      </c>
      <c r="IF132" s="22"/>
      <c r="IG132" s="22"/>
      <c r="IH132" s="22"/>
      <c r="II132" s="22"/>
    </row>
    <row r="133" spans="1:243" s="21" customFormat="1" ht="47.25">
      <c r="A133" s="33">
        <v>11.08</v>
      </c>
      <c r="B133" s="34" t="s">
        <v>156</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11.08</v>
      </c>
      <c r="IB133" s="21" t="s">
        <v>156</v>
      </c>
      <c r="IE133" s="22"/>
      <c r="IF133" s="22"/>
      <c r="IG133" s="22"/>
      <c r="IH133" s="22"/>
      <c r="II133" s="22"/>
    </row>
    <row r="134" spans="1:243" s="21" customFormat="1" ht="15.75">
      <c r="A134" s="33">
        <v>11.09</v>
      </c>
      <c r="B134" s="34" t="s">
        <v>157</v>
      </c>
      <c r="C134" s="35"/>
      <c r="D134" s="72"/>
      <c r="E134" s="72"/>
      <c r="F134" s="72"/>
      <c r="G134" s="72"/>
      <c r="H134" s="72"/>
      <c r="I134" s="72"/>
      <c r="J134" s="72"/>
      <c r="K134" s="72"/>
      <c r="L134" s="72"/>
      <c r="M134" s="72"/>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IA134" s="21">
        <v>11.09</v>
      </c>
      <c r="IB134" s="21" t="s">
        <v>157</v>
      </c>
      <c r="IE134" s="22"/>
      <c r="IF134" s="22"/>
      <c r="IG134" s="22"/>
      <c r="IH134" s="22"/>
      <c r="II134" s="22"/>
    </row>
    <row r="135" spans="1:243" s="21" customFormat="1" ht="28.5">
      <c r="A135" s="65">
        <v>11.1</v>
      </c>
      <c r="B135" s="34" t="s">
        <v>158</v>
      </c>
      <c r="C135" s="35"/>
      <c r="D135" s="35">
        <v>6</v>
      </c>
      <c r="E135" s="66" t="s">
        <v>65</v>
      </c>
      <c r="F135" s="63">
        <v>88.65</v>
      </c>
      <c r="G135" s="44"/>
      <c r="H135" s="38"/>
      <c r="I135" s="39" t="s">
        <v>36</v>
      </c>
      <c r="J135" s="40">
        <f>IF(I135="Less(-)",-1,1)</f>
        <v>1</v>
      </c>
      <c r="K135" s="38" t="s">
        <v>37</v>
      </c>
      <c r="L135" s="38" t="s">
        <v>4</v>
      </c>
      <c r="M135" s="41"/>
      <c r="N135" s="50"/>
      <c r="O135" s="50"/>
      <c r="P135" s="51"/>
      <c r="Q135" s="50"/>
      <c r="R135" s="50"/>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3">
        <f>total_amount_ba($B$2,$D$2,D135,F135,J135,K135,M135)</f>
        <v>531.9</v>
      </c>
      <c r="BB135" s="52">
        <f>BA135+SUM(N135:AZ135)</f>
        <v>531.9</v>
      </c>
      <c r="BC135" s="61" t="str">
        <f>SpellNumber(L135,BB135)</f>
        <v>INR  Five Hundred &amp; Thirty One  and Paise Ninety Only</v>
      </c>
      <c r="IA135" s="21">
        <v>11.1</v>
      </c>
      <c r="IB135" s="21" t="s">
        <v>158</v>
      </c>
      <c r="ID135" s="21">
        <v>6</v>
      </c>
      <c r="IE135" s="22" t="s">
        <v>65</v>
      </c>
      <c r="IF135" s="22"/>
      <c r="IG135" s="22"/>
      <c r="IH135" s="22"/>
      <c r="II135" s="22"/>
    </row>
    <row r="136" spans="1:243" s="21" customFormat="1" ht="94.5">
      <c r="A136" s="33">
        <v>11.11</v>
      </c>
      <c r="B136" s="34" t="s">
        <v>159</v>
      </c>
      <c r="C136" s="35"/>
      <c r="D136" s="35">
        <v>3</v>
      </c>
      <c r="E136" s="66" t="s">
        <v>65</v>
      </c>
      <c r="F136" s="63">
        <v>1124.99</v>
      </c>
      <c r="G136" s="44"/>
      <c r="H136" s="38"/>
      <c r="I136" s="39" t="s">
        <v>36</v>
      </c>
      <c r="J136" s="40">
        <f>IF(I136="Less(-)",-1,1)</f>
        <v>1</v>
      </c>
      <c r="K136" s="38" t="s">
        <v>37</v>
      </c>
      <c r="L136" s="38" t="s">
        <v>4</v>
      </c>
      <c r="M136" s="41"/>
      <c r="N136" s="50"/>
      <c r="O136" s="50"/>
      <c r="P136" s="51"/>
      <c r="Q136" s="50"/>
      <c r="R136" s="50"/>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3">
        <f>total_amount_ba($B$2,$D$2,D136,F136,J136,K136,M136)</f>
        <v>3374.97</v>
      </c>
      <c r="BB136" s="52">
        <f>BA136+SUM(N136:AZ136)</f>
        <v>3374.97</v>
      </c>
      <c r="BC136" s="61" t="str">
        <f>SpellNumber(L136,BB136)</f>
        <v>INR  Three Thousand Three Hundred &amp; Seventy Four  and Paise Ninety Seven Only</v>
      </c>
      <c r="IA136" s="21">
        <v>11.11</v>
      </c>
      <c r="IB136" s="21" t="s">
        <v>159</v>
      </c>
      <c r="ID136" s="21">
        <v>3</v>
      </c>
      <c r="IE136" s="22" t="s">
        <v>65</v>
      </c>
      <c r="IF136" s="22"/>
      <c r="IG136" s="22"/>
      <c r="IH136" s="22"/>
      <c r="II136" s="22"/>
    </row>
    <row r="137" spans="1:243" s="21" customFormat="1" ht="31.5">
      <c r="A137" s="33">
        <v>11.12</v>
      </c>
      <c r="B137" s="34" t="s">
        <v>160</v>
      </c>
      <c r="C137" s="35"/>
      <c r="D137" s="72"/>
      <c r="E137" s="72"/>
      <c r="F137" s="72"/>
      <c r="G137" s="72"/>
      <c r="H137" s="72"/>
      <c r="I137" s="72"/>
      <c r="J137" s="72"/>
      <c r="K137" s="72"/>
      <c r="L137" s="72"/>
      <c r="M137" s="72"/>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IA137" s="21">
        <v>11.12</v>
      </c>
      <c r="IB137" s="21" t="s">
        <v>160</v>
      </c>
      <c r="IE137" s="22"/>
      <c r="IF137" s="22"/>
      <c r="IG137" s="22"/>
      <c r="IH137" s="22"/>
      <c r="II137" s="22"/>
    </row>
    <row r="138" spans="1:243" s="21" customFormat="1" ht="15.75">
      <c r="A138" s="33">
        <v>11.13</v>
      </c>
      <c r="B138" s="34" t="s">
        <v>161</v>
      </c>
      <c r="C138" s="35"/>
      <c r="D138" s="72"/>
      <c r="E138" s="72"/>
      <c r="F138" s="72"/>
      <c r="G138" s="72"/>
      <c r="H138" s="72"/>
      <c r="I138" s="72"/>
      <c r="J138" s="72"/>
      <c r="K138" s="72"/>
      <c r="L138" s="72"/>
      <c r="M138" s="72"/>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IA138" s="21">
        <v>11.13</v>
      </c>
      <c r="IB138" s="21" t="s">
        <v>161</v>
      </c>
      <c r="IE138" s="22"/>
      <c r="IF138" s="22"/>
      <c r="IG138" s="22"/>
      <c r="IH138" s="22"/>
      <c r="II138" s="22"/>
    </row>
    <row r="139" spans="1:243" s="21" customFormat="1" ht="31.5">
      <c r="A139" s="33">
        <v>11.14</v>
      </c>
      <c r="B139" s="34" t="s">
        <v>162</v>
      </c>
      <c r="C139" s="35"/>
      <c r="D139" s="35">
        <v>17</v>
      </c>
      <c r="E139" s="66" t="s">
        <v>64</v>
      </c>
      <c r="F139" s="62">
        <v>884</v>
      </c>
      <c r="G139" s="44"/>
      <c r="H139" s="38"/>
      <c r="I139" s="39" t="s">
        <v>36</v>
      </c>
      <c r="J139" s="40">
        <f>IF(I139="Less(-)",-1,1)</f>
        <v>1</v>
      </c>
      <c r="K139" s="38" t="s">
        <v>37</v>
      </c>
      <c r="L139" s="38" t="s">
        <v>4</v>
      </c>
      <c r="M139" s="41"/>
      <c r="N139" s="50"/>
      <c r="O139" s="50"/>
      <c r="P139" s="51"/>
      <c r="Q139" s="50"/>
      <c r="R139" s="50"/>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3">
        <f>total_amount_ba($B$2,$D$2,D139,F139,J139,K139,M139)</f>
        <v>15028</v>
      </c>
      <c r="BB139" s="52">
        <f>BA139+SUM(N139:AZ139)</f>
        <v>15028</v>
      </c>
      <c r="BC139" s="61" t="str">
        <f>SpellNumber(L139,BB139)</f>
        <v>INR  Fifteen Thousand  &amp;Twenty Eight  Only</v>
      </c>
      <c r="IA139" s="21">
        <v>11.14</v>
      </c>
      <c r="IB139" s="21" t="s">
        <v>162</v>
      </c>
      <c r="ID139" s="21">
        <v>17</v>
      </c>
      <c r="IE139" s="22" t="s">
        <v>64</v>
      </c>
      <c r="IF139" s="22"/>
      <c r="IG139" s="22"/>
      <c r="IH139" s="22"/>
      <c r="II139" s="22"/>
    </row>
    <row r="140" spans="1:243" s="21" customFormat="1" ht="15.75">
      <c r="A140" s="33">
        <v>11.15</v>
      </c>
      <c r="B140" s="34" t="s">
        <v>163</v>
      </c>
      <c r="C140" s="35"/>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1">
        <v>11.15</v>
      </c>
      <c r="IB140" s="21" t="s">
        <v>163</v>
      </c>
      <c r="IE140" s="22"/>
      <c r="IF140" s="22"/>
      <c r="IG140" s="22"/>
      <c r="IH140" s="22"/>
      <c r="II140" s="22"/>
    </row>
    <row r="141" spans="1:243" s="21" customFormat="1" ht="42.75">
      <c r="A141" s="33">
        <v>11.16</v>
      </c>
      <c r="B141" s="34" t="s">
        <v>162</v>
      </c>
      <c r="C141" s="35"/>
      <c r="D141" s="35">
        <v>2.5</v>
      </c>
      <c r="E141" s="66" t="s">
        <v>64</v>
      </c>
      <c r="F141" s="63">
        <v>809.51</v>
      </c>
      <c r="G141" s="44"/>
      <c r="H141" s="38"/>
      <c r="I141" s="39" t="s">
        <v>36</v>
      </c>
      <c r="J141" s="40">
        <f>IF(I141="Less(-)",-1,1)</f>
        <v>1</v>
      </c>
      <c r="K141" s="38" t="s">
        <v>37</v>
      </c>
      <c r="L141" s="38" t="s">
        <v>4</v>
      </c>
      <c r="M141" s="41"/>
      <c r="N141" s="50"/>
      <c r="O141" s="50"/>
      <c r="P141" s="51"/>
      <c r="Q141" s="50"/>
      <c r="R141" s="50"/>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3">
        <f>total_amount_ba($B$2,$D$2,D141,F141,J141,K141,M141)</f>
        <v>2023.78</v>
      </c>
      <c r="BB141" s="52">
        <f>BA141+SUM(N141:AZ141)</f>
        <v>2023.78</v>
      </c>
      <c r="BC141" s="61" t="str">
        <f>SpellNumber(L141,BB141)</f>
        <v>INR  Two Thousand  &amp;Twenty Three  and Paise Seventy Eight Only</v>
      </c>
      <c r="IA141" s="21">
        <v>11.16</v>
      </c>
      <c r="IB141" s="21" t="s">
        <v>162</v>
      </c>
      <c r="ID141" s="21">
        <v>2.5</v>
      </c>
      <c r="IE141" s="22" t="s">
        <v>64</v>
      </c>
      <c r="IF141" s="22"/>
      <c r="IG141" s="22"/>
      <c r="IH141" s="22"/>
      <c r="II141" s="22"/>
    </row>
    <row r="142" spans="1:243" s="21" customFormat="1" ht="157.5">
      <c r="A142" s="33">
        <v>11.17</v>
      </c>
      <c r="B142" s="34" t="s">
        <v>164</v>
      </c>
      <c r="C142" s="35"/>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1">
        <v>11.17</v>
      </c>
      <c r="IB142" s="21" t="s">
        <v>164</v>
      </c>
      <c r="IE142" s="22"/>
      <c r="IF142" s="22"/>
      <c r="IG142" s="22"/>
      <c r="IH142" s="22"/>
      <c r="II142" s="22"/>
    </row>
    <row r="143" spans="1:243" s="21" customFormat="1" ht="28.5">
      <c r="A143" s="33">
        <v>11.18</v>
      </c>
      <c r="B143" s="34" t="s">
        <v>165</v>
      </c>
      <c r="C143" s="35"/>
      <c r="D143" s="35">
        <v>8</v>
      </c>
      <c r="E143" s="66" t="s">
        <v>65</v>
      </c>
      <c r="F143" s="63">
        <v>252.04</v>
      </c>
      <c r="G143" s="44"/>
      <c r="H143" s="38"/>
      <c r="I143" s="39" t="s">
        <v>36</v>
      </c>
      <c r="J143" s="40">
        <f>IF(I143="Less(-)",-1,1)</f>
        <v>1</v>
      </c>
      <c r="K143" s="38" t="s">
        <v>37</v>
      </c>
      <c r="L143" s="38" t="s">
        <v>4</v>
      </c>
      <c r="M143" s="41"/>
      <c r="N143" s="50"/>
      <c r="O143" s="50"/>
      <c r="P143" s="51"/>
      <c r="Q143" s="50"/>
      <c r="R143" s="50"/>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3">
        <f>total_amount_ba($B$2,$D$2,D143,F143,J143,K143,M143)</f>
        <v>2016.32</v>
      </c>
      <c r="BB143" s="52">
        <f>BA143+SUM(N143:AZ143)</f>
        <v>2016.32</v>
      </c>
      <c r="BC143" s="61" t="str">
        <f>SpellNumber(L143,BB143)</f>
        <v>INR  Two Thousand  &amp;Sixteen  and Paise Thirty Two Only</v>
      </c>
      <c r="IA143" s="21">
        <v>11.18</v>
      </c>
      <c r="IB143" s="21" t="s">
        <v>165</v>
      </c>
      <c r="ID143" s="21">
        <v>8</v>
      </c>
      <c r="IE143" s="22" t="s">
        <v>65</v>
      </c>
      <c r="IF143" s="22"/>
      <c r="IG143" s="22"/>
      <c r="IH143" s="22"/>
      <c r="II143" s="22"/>
    </row>
    <row r="144" spans="1:243" s="21" customFormat="1" ht="31.5">
      <c r="A144" s="33">
        <v>11.19</v>
      </c>
      <c r="B144" s="34" t="s">
        <v>166</v>
      </c>
      <c r="C144" s="35"/>
      <c r="D144" s="72"/>
      <c r="E144" s="72"/>
      <c r="F144" s="72"/>
      <c r="G144" s="72"/>
      <c r="H144" s="72"/>
      <c r="I144" s="72"/>
      <c r="J144" s="72"/>
      <c r="K144" s="72"/>
      <c r="L144" s="72"/>
      <c r="M144" s="72"/>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21">
        <v>11.19</v>
      </c>
      <c r="IB144" s="21" t="s">
        <v>166</v>
      </c>
      <c r="IE144" s="22"/>
      <c r="IF144" s="22"/>
      <c r="IG144" s="22"/>
      <c r="IH144" s="22"/>
      <c r="II144" s="22"/>
    </row>
    <row r="145" spans="1:243" s="21" customFormat="1" ht="15.75">
      <c r="A145" s="65">
        <v>11.2</v>
      </c>
      <c r="B145" s="34" t="s">
        <v>161</v>
      </c>
      <c r="C145" s="35"/>
      <c r="D145" s="72"/>
      <c r="E145" s="72"/>
      <c r="F145" s="72"/>
      <c r="G145" s="72"/>
      <c r="H145" s="72"/>
      <c r="I145" s="72"/>
      <c r="J145" s="72"/>
      <c r="K145" s="72"/>
      <c r="L145" s="72"/>
      <c r="M145" s="72"/>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IA145" s="21">
        <v>11.2</v>
      </c>
      <c r="IB145" s="21" t="s">
        <v>161</v>
      </c>
      <c r="IE145" s="22"/>
      <c r="IF145" s="22"/>
      <c r="IG145" s="22"/>
      <c r="IH145" s="22"/>
      <c r="II145" s="22"/>
    </row>
    <row r="146" spans="1:243" s="21" customFormat="1" ht="28.5">
      <c r="A146" s="33">
        <v>11.21</v>
      </c>
      <c r="B146" s="34" t="s">
        <v>167</v>
      </c>
      <c r="C146" s="35"/>
      <c r="D146" s="35">
        <v>2</v>
      </c>
      <c r="E146" s="66" t="s">
        <v>65</v>
      </c>
      <c r="F146" s="63">
        <v>334.37</v>
      </c>
      <c r="G146" s="44"/>
      <c r="H146" s="38"/>
      <c r="I146" s="39" t="s">
        <v>36</v>
      </c>
      <c r="J146" s="40">
        <f>IF(I146="Less(-)",-1,1)</f>
        <v>1</v>
      </c>
      <c r="K146" s="38" t="s">
        <v>37</v>
      </c>
      <c r="L146" s="38" t="s">
        <v>4</v>
      </c>
      <c r="M146" s="41"/>
      <c r="N146" s="50"/>
      <c r="O146" s="50"/>
      <c r="P146" s="51"/>
      <c r="Q146" s="50"/>
      <c r="R146" s="50"/>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3">
        <f>total_amount_ba($B$2,$D$2,D146,F146,J146,K146,M146)</f>
        <v>668.74</v>
      </c>
      <c r="BB146" s="52">
        <f>BA146+SUM(N146:AZ146)</f>
        <v>668.74</v>
      </c>
      <c r="BC146" s="61" t="str">
        <f>SpellNumber(L146,BB146)</f>
        <v>INR  Six Hundred &amp; Sixty Eight  and Paise Seventy Four Only</v>
      </c>
      <c r="IA146" s="21">
        <v>11.21</v>
      </c>
      <c r="IB146" s="21" t="s">
        <v>167</v>
      </c>
      <c r="ID146" s="21">
        <v>2</v>
      </c>
      <c r="IE146" s="22" t="s">
        <v>65</v>
      </c>
      <c r="IF146" s="22"/>
      <c r="IG146" s="22"/>
      <c r="IH146" s="22"/>
      <c r="II146" s="22"/>
    </row>
    <row r="147" spans="1:243" s="21" customFormat="1" ht="63">
      <c r="A147" s="33">
        <v>11.22</v>
      </c>
      <c r="B147" s="34" t="s">
        <v>168</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11.22</v>
      </c>
      <c r="IB147" s="21" t="s">
        <v>168</v>
      </c>
      <c r="IE147" s="22"/>
      <c r="IF147" s="22"/>
      <c r="IG147" s="22"/>
      <c r="IH147" s="22"/>
      <c r="II147" s="22"/>
    </row>
    <row r="148" spans="1:243" s="21" customFormat="1" ht="15.75">
      <c r="A148" s="33">
        <v>11.23</v>
      </c>
      <c r="B148" s="34" t="s">
        <v>169</v>
      </c>
      <c r="C148" s="35"/>
      <c r="D148" s="72"/>
      <c r="E148" s="72"/>
      <c r="F148" s="72"/>
      <c r="G148" s="72"/>
      <c r="H148" s="72"/>
      <c r="I148" s="72"/>
      <c r="J148" s="72"/>
      <c r="K148" s="72"/>
      <c r="L148" s="72"/>
      <c r="M148" s="72"/>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IA148" s="21">
        <v>11.23</v>
      </c>
      <c r="IB148" s="21" t="s">
        <v>169</v>
      </c>
      <c r="IE148" s="22"/>
      <c r="IF148" s="22"/>
      <c r="IG148" s="22"/>
      <c r="IH148" s="22"/>
      <c r="II148" s="22"/>
    </row>
    <row r="149" spans="1:243" s="21" customFormat="1" ht="28.5">
      <c r="A149" s="33">
        <v>11.24</v>
      </c>
      <c r="B149" s="34" t="s">
        <v>167</v>
      </c>
      <c r="C149" s="35"/>
      <c r="D149" s="35">
        <v>2</v>
      </c>
      <c r="E149" s="66" t="s">
        <v>65</v>
      </c>
      <c r="F149" s="63">
        <v>527.97</v>
      </c>
      <c r="G149" s="44"/>
      <c r="H149" s="38"/>
      <c r="I149" s="39" t="s">
        <v>36</v>
      </c>
      <c r="J149" s="40">
        <f>IF(I149="Less(-)",-1,1)</f>
        <v>1</v>
      </c>
      <c r="K149" s="38" t="s">
        <v>37</v>
      </c>
      <c r="L149" s="38" t="s">
        <v>4</v>
      </c>
      <c r="M149" s="41"/>
      <c r="N149" s="50"/>
      <c r="O149" s="50"/>
      <c r="P149" s="51"/>
      <c r="Q149" s="50"/>
      <c r="R149" s="50"/>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3">
        <f>total_amount_ba($B$2,$D$2,D149,F149,J149,K149,M149)</f>
        <v>1055.94</v>
      </c>
      <c r="BB149" s="52">
        <f>BA149+SUM(N149:AZ149)</f>
        <v>1055.94</v>
      </c>
      <c r="BC149" s="61" t="str">
        <f>SpellNumber(L149,BB149)</f>
        <v>INR  One Thousand  &amp;Fifty Five  and Paise Ninety Four Only</v>
      </c>
      <c r="IA149" s="21">
        <v>11.24</v>
      </c>
      <c r="IB149" s="21" t="s">
        <v>167</v>
      </c>
      <c r="ID149" s="21">
        <v>2</v>
      </c>
      <c r="IE149" s="22" t="s">
        <v>65</v>
      </c>
      <c r="IF149" s="22"/>
      <c r="IG149" s="22"/>
      <c r="IH149" s="22"/>
      <c r="II149" s="22"/>
    </row>
    <row r="150" spans="1:243" s="21" customFormat="1" ht="15.75">
      <c r="A150" s="33">
        <v>11.25</v>
      </c>
      <c r="B150" s="34" t="s">
        <v>170</v>
      </c>
      <c r="C150" s="35"/>
      <c r="D150" s="72"/>
      <c r="E150" s="72"/>
      <c r="F150" s="72"/>
      <c r="G150" s="72"/>
      <c r="H150" s="72"/>
      <c r="I150" s="72"/>
      <c r="J150" s="72"/>
      <c r="K150" s="72"/>
      <c r="L150" s="72"/>
      <c r="M150" s="72"/>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21">
        <v>11.25</v>
      </c>
      <c r="IB150" s="21" t="s">
        <v>170</v>
      </c>
      <c r="IE150" s="22"/>
      <c r="IF150" s="22"/>
      <c r="IG150" s="22"/>
      <c r="IH150" s="22"/>
      <c r="II150" s="22"/>
    </row>
    <row r="151" spans="1:243" s="21" customFormat="1" ht="15.75">
      <c r="A151" s="33">
        <v>11.26</v>
      </c>
      <c r="B151" s="34" t="s">
        <v>105</v>
      </c>
      <c r="C151" s="35"/>
      <c r="D151" s="72"/>
      <c r="E151" s="72"/>
      <c r="F151" s="72"/>
      <c r="G151" s="72"/>
      <c r="H151" s="72"/>
      <c r="I151" s="72"/>
      <c r="J151" s="72"/>
      <c r="K151" s="72"/>
      <c r="L151" s="72"/>
      <c r="M151" s="72"/>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IA151" s="21">
        <v>11.26</v>
      </c>
      <c r="IB151" s="21" t="s">
        <v>105</v>
      </c>
      <c r="IE151" s="22"/>
      <c r="IF151" s="22"/>
      <c r="IG151" s="22"/>
      <c r="IH151" s="22"/>
      <c r="II151" s="22"/>
    </row>
    <row r="152" spans="1:243" s="21" customFormat="1" ht="28.5">
      <c r="A152" s="33">
        <v>11.27</v>
      </c>
      <c r="B152" s="34" t="s">
        <v>167</v>
      </c>
      <c r="C152" s="35"/>
      <c r="D152" s="35">
        <v>2</v>
      </c>
      <c r="E152" s="66" t="s">
        <v>65</v>
      </c>
      <c r="F152" s="62">
        <v>312.1</v>
      </c>
      <c r="G152" s="44"/>
      <c r="H152" s="38"/>
      <c r="I152" s="39" t="s">
        <v>36</v>
      </c>
      <c r="J152" s="40">
        <f>IF(I152="Less(-)",-1,1)</f>
        <v>1</v>
      </c>
      <c r="K152" s="38" t="s">
        <v>37</v>
      </c>
      <c r="L152" s="38" t="s">
        <v>4</v>
      </c>
      <c r="M152" s="41"/>
      <c r="N152" s="50"/>
      <c r="O152" s="50"/>
      <c r="P152" s="51"/>
      <c r="Q152" s="50"/>
      <c r="R152" s="50"/>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3">
        <f>total_amount_ba($B$2,$D$2,D152,F152,J152,K152,M152)</f>
        <v>624.2</v>
      </c>
      <c r="BB152" s="52">
        <f>BA152+SUM(N152:AZ152)</f>
        <v>624.2</v>
      </c>
      <c r="BC152" s="61" t="str">
        <f>SpellNumber(L152,BB152)</f>
        <v>INR  Six Hundred &amp; Twenty Four  and Paise Twenty Only</v>
      </c>
      <c r="IA152" s="21">
        <v>11.27</v>
      </c>
      <c r="IB152" s="21" t="s">
        <v>167</v>
      </c>
      <c r="ID152" s="21">
        <v>2</v>
      </c>
      <c r="IE152" s="22" t="s">
        <v>65</v>
      </c>
      <c r="IF152" s="22"/>
      <c r="IG152" s="22"/>
      <c r="IH152" s="22"/>
      <c r="II152" s="22"/>
    </row>
    <row r="153" spans="1:243" s="21" customFormat="1" ht="15.75">
      <c r="A153" s="33">
        <v>11.28</v>
      </c>
      <c r="B153" s="34" t="s">
        <v>171</v>
      </c>
      <c r="C153" s="35"/>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1">
        <v>11.28</v>
      </c>
      <c r="IB153" s="21" t="s">
        <v>171</v>
      </c>
      <c r="IE153" s="22"/>
      <c r="IF153" s="22"/>
      <c r="IG153" s="22"/>
      <c r="IH153" s="22"/>
      <c r="II153" s="22"/>
    </row>
    <row r="154" spans="1:243" s="21" customFormat="1" ht="15.75">
      <c r="A154" s="33">
        <v>11.29</v>
      </c>
      <c r="B154" s="34" t="s">
        <v>105</v>
      </c>
      <c r="C154" s="35"/>
      <c r="D154" s="72"/>
      <c r="E154" s="72"/>
      <c r="F154" s="72"/>
      <c r="G154" s="72"/>
      <c r="H154" s="72"/>
      <c r="I154" s="72"/>
      <c r="J154" s="72"/>
      <c r="K154" s="72"/>
      <c r="L154" s="72"/>
      <c r="M154" s="72"/>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IA154" s="21">
        <v>11.29</v>
      </c>
      <c r="IB154" s="21" t="s">
        <v>105</v>
      </c>
      <c r="IE154" s="22"/>
      <c r="IF154" s="22"/>
      <c r="IG154" s="22"/>
      <c r="IH154" s="22"/>
      <c r="II154" s="22"/>
    </row>
    <row r="155" spans="1:243" s="21" customFormat="1" ht="28.5">
      <c r="A155" s="65">
        <v>11.3</v>
      </c>
      <c r="B155" s="34" t="s">
        <v>167</v>
      </c>
      <c r="C155" s="35"/>
      <c r="D155" s="35">
        <v>2</v>
      </c>
      <c r="E155" s="66" t="s">
        <v>65</v>
      </c>
      <c r="F155" s="62">
        <v>320.3</v>
      </c>
      <c r="G155" s="44"/>
      <c r="H155" s="38"/>
      <c r="I155" s="39" t="s">
        <v>36</v>
      </c>
      <c r="J155" s="40">
        <f aca="true" t="shared" si="4" ref="J155:J192">IF(I155="Less(-)",-1,1)</f>
        <v>1</v>
      </c>
      <c r="K155" s="38" t="s">
        <v>37</v>
      </c>
      <c r="L155" s="38" t="s">
        <v>4</v>
      </c>
      <c r="M155" s="41"/>
      <c r="N155" s="50"/>
      <c r="O155" s="50"/>
      <c r="P155" s="51"/>
      <c r="Q155" s="50"/>
      <c r="R155" s="50"/>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3">
        <f aca="true" t="shared" si="5" ref="BA155:BA192">total_amount_ba($B$2,$D$2,D155,F155,J155,K155,M155)</f>
        <v>640.6</v>
      </c>
      <c r="BB155" s="52">
        <f aca="true" t="shared" si="6" ref="BB155:BB192">BA155+SUM(N155:AZ155)</f>
        <v>640.6</v>
      </c>
      <c r="BC155" s="61" t="str">
        <f aca="true" t="shared" si="7" ref="BC155:BC192">SpellNumber(L155,BB155)</f>
        <v>INR  Six Hundred &amp; Forty  and Paise Sixty Only</v>
      </c>
      <c r="IA155" s="21">
        <v>11.3</v>
      </c>
      <c r="IB155" s="21" t="s">
        <v>167</v>
      </c>
      <c r="ID155" s="21">
        <v>2</v>
      </c>
      <c r="IE155" s="22" t="s">
        <v>65</v>
      </c>
      <c r="IF155" s="22"/>
      <c r="IG155" s="22"/>
      <c r="IH155" s="22"/>
      <c r="II155" s="22"/>
    </row>
    <row r="156" spans="1:243" s="21" customFormat="1" ht="47.25">
      <c r="A156" s="33">
        <v>11.31</v>
      </c>
      <c r="B156" s="34" t="s">
        <v>172</v>
      </c>
      <c r="C156" s="35"/>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1">
        <v>11.31</v>
      </c>
      <c r="IB156" s="21" t="s">
        <v>172</v>
      </c>
      <c r="IE156" s="22"/>
      <c r="IF156" s="22"/>
      <c r="IG156" s="22"/>
      <c r="IH156" s="22"/>
      <c r="II156" s="22"/>
    </row>
    <row r="157" spans="1:243" s="21" customFormat="1" ht="42.75">
      <c r="A157" s="33">
        <v>11.32</v>
      </c>
      <c r="B157" s="34" t="s">
        <v>105</v>
      </c>
      <c r="C157" s="35"/>
      <c r="D157" s="35">
        <v>16</v>
      </c>
      <c r="E157" s="66" t="s">
        <v>65</v>
      </c>
      <c r="F157" s="63">
        <v>422.14</v>
      </c>
      <c r="G157" s="44"/>
      <c r="H157" s="38"/>
      <c r="I157" s="39" t="s">
        <v>36</v>
      </c>
      <c r="J157" s="40">
        <f t="shared" si="4"/>
        <v>1</v>
      </c>
      <c r="K157" s="38" t="s">
        <v>37</v>
      </c>
      <c r="L157" s="38" t="s">
        <v>4</v>
      </c>
      <c r="M157" s="41"/>
      <c r="N157" s="50"/>
      <c r="O157" s="50"/>
      <c r="P157" s="51"/>
      <c r="Q157" s="50"/>
      <c r="R157" s="50"/>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3">
        <f t="shared" si="5"/>
        <v>6754.24</v>
      </c>
      <c r="BB157" s="52">
        <f t="shared" si="6"/>
        <v>6754.24</v>
      </c>
      <c r="BC157" s="61" t="str">
        <f t="shared" si="7"/>
        <v>INR  Six Thousand Seven Hundred &amp; Fifty Four  and Paise Twenty Four Only</v>
      </c>
      <c r="IA157" s="21">
        <v>11.32</v>
      </c>
      <c r="IB157" s="21" t="s">
        <v>105</v>
      </c>
      <c r="ID157" s="21">
        <v>16</v>
      </c>
      <c r="IE157" s="22" t="s">
        <v>65</v>
      </c>
      <c r="IF157" s="22"/>
      <c r="IG157" s="22"/>
      <c r="IH157" s="22"/>
      <c r="II157" s="22"/>
    </row>
    <row r="158" spans="1:243" s="21" customFormat="1" ht="28.5">
      <c r="A158" s="33">
        <v>11.33</v>
      </c>
      <c r="B158" s="34" t="s">
        <v>173</v>
      </c>
      <c r="C158" s="35"/>
      <c r="D158" s="35">
        <v>1</v>
      </c>
      <c r="E158" s="66" t="s">
        <v>65</v>
      </c>
      <c r="F158" s="63">
        <v>357.65</v>
      </c>
      <c r="G158" s="44"/>
      <c r="H158" s="38"/>
      <c r="I158" s="39" t="s">
        <v>36</v>
      </c>
      <c r="J158" s="40">
        <f t="shared" si="4"/>
        <v>1</v>
      </c>
      <c r="K158" s="38" t="s">
        <v>37</v>
      </c>
      <c r="L158" s="38" t="s">
        <v>4</v>
      </c>
      <c r="M158" s="41"/>
      <c r="N158" s="50"/>
      <c r="O158" s="50"/>
      <c r="P158" s="51"/>
      <c r="Q158" s="50"/>
      <c r="R158" s="50"/>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3">
        <f t="shared" si="5"/>
        <v>357.65</v>
      </c>
      <c r="BB158" s="52">
        <f t="shared" si="6"/>
        <v>357.65</v>
      </c>
      <c r="BC158" s="61" t="str">
        <f t="shared" si="7"/>
        <v>INR  Three Hundred &amp; Fifty Seven  and Paise Sixty Five Only</v>
      </c>
      <c r="IA158" s="21">
        <v>11.33</v>
      </c>
      <c r="IB158" s="21" t="s">
        <v>173</v>
      </c>
      <c r="ID158" s="21">
        <v>1</v>
      </c>
      <c r="IE158" s="22" t="s">
        <v>65</v>
      </c>
      <c r="IF158" s="22"/>
      <c r="IG158" s="22"/>
      <c r="IH158" s="22"/>
      <c r="II158" s="22"/>
    </row>
    <row r="159" spans="1:243" s="21" customFormat="1" ht="94.5">
      <c r="A159" s="33">
        <v>11.34</v>
      </c>
      <c r="B159" s="34" t="s">
        <v>174</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11.34</v>
      </c>
      <c r="IB159" s="21" t="s">
        <v>174</v>
      </c>
      <c r="IE159" s="22"/>
      <c r="IF159" s="22"/>
      <c r="IG159" s="22"/>
      <c r="IH159" s="22"/>
      <c r="II159" s="22"/>
    </row>
    <row r="160" spans="1:243" s="21" customFormat="1" ht="15.75">
      <c r="A160" s="33">
        <v>11.35</v>
      </c>
      <c r="B160" s="34" t="s">
        <v>175</v>
      </c>
      <c r="C160" s="35"/>
      <c r="D160" s="72"/>
      <c r="E160" s="72"/>
      <c r="F160" s="72"/>
      <c r="G160" s="72"/>
      <c r="H160" s="72"/>
      <c r="I160" s="72"/>
      <c r="J160" s="72"/>
      <c r="K160" s="72"/>
      <c r="L160" s="72"/>
      <c r="M160" s="72"/>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IA160" s="21">
        <v>11.35</v>
      </c>
      <c r="IB160" s="21" t="s">
        <v>175</v>
      </c>
      <c r="IE160" s="22"/>
      <c r="IF160" s="22"/>
      <c r="IG160" s="22"/>
      <c r="IH160" s="22"/>
      <c r="II160" s="22"/>
    </row>
    <row r="161" spans="1:243" s="21" customFormat="1" ht="42.75">
      <c r="A161" s="33">
        <v>11.36</v>
      </c>
      <c r="B161" s="34" t="s">
        <v>176</v>
      </c>
      <c r="C161" s="35"/>
      <c r="D161" s="35">
        <v>1</v>
      </c>
      <c r="E161" s="66" t="s">
        <v>65</v>
      </c>
      <c r="F161" s="63">
        <v>1116.22</v>
      </c>
      <c r="G161" s="44"/>
      <c r="H161" s="38"/>
      <c r="I161" s="39" t="s">
        <v>36</v>
      </c>
      <c r="J161" s="40">
        <f t="shared" si="4"/>
        <v>1</v>
      </c>
      <c r="K161" s="38" t="s">
        <v>37</v>
      </c>
      <c r="L161" s="38" t="s">
        <v>4</v>
      </c>
      <c r="M161" s="41"/>
      <c r="N161" s="50"/>
      <c r="O161" s="50"/>
      <c r="P161" s="51"/>
      <c r="Q161" s="50"/>
      <c r="R161" s="50"/>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3">
        <f t="shared" si="5"/>
        <v>1116.22</v>
      </c>
      <c r="BB161" s="52">
        <f t="shared" si="6"/>
        <v>1116.22</v>
      </c>
      <c r="BC161" s="61" t="str">
        <f t="shared" si="7"/>
        <v>INR  One Thousand One Hundred &amp; Sixteen  and Paise Twenty Two Only</v>
      </c>
      <c r="IA161" s="21">
        <v>11.36</v>
      </c>
      <c r="IB161" s="21" t="s">
        <v>176</v>
      </c>
      <c r="ID161" s="21">
        <v>1</v>
      </c>
      <c r="IE161" s="22" t="s">
        <v>65</v>
      </c>
      <c r="IF161" s="22"/>
      <c r="IG161" s="22"/>
      <c r="IH161" s="22"/>
      <c r="II161" s="22"/>
    </row>
    <row r="162" spans="1:243" s="21" customFormat="1" ht="15.75">
      <c r="A162" s="33">
        <v>11.37</v>
      </c>
      <c r="B162" s="34" t="s">
        <v>177</v>
      </c>
      <c r="C162" s="35"/>
      <c r="D162" s="72"/>
      <c r="E162" s="72"/>
      <c r="F162" s="72"/>
      <c r="G162" s="72"/>
      <c r="H162" s="72"/>
      <c r="I162" s="72"/>
      <c r="J162" s="72"/>
      <c r="K162" s="72"/>
      <c r="L162" s="72"/>
      <c r="M162" s="72"/>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IA162" s="21">
        <v>11.37</v>
      </c>
      <c r="IB162" s="21" t="s">
        <v>177</v>
      </c>
      <c r="IE162" s="22"/>
      <c r="IF162" s="22"/>
      <c r="IG162" s="22"/>
      <c r="IH162" s="22"/>
      <c r="II162" s="22"/>
    </row>
    <row r="163" spans="1:243" s="21" customFormat="1" ht="28.5">
      <c r="A163" s="33">
        <v>11.38</v>
      </c>
      <c r="B163" s="34" t="s">
        <v>178</v>
      </c>
      <c r="C163" s="35"/>
      <c r="D163" s="35">
        <v>1</v>
      </c>
      <c r="E163" s="66" t="s">
        <v>65</v>
      </c>
      <c r="F163" s="63">
        <v>1054.06</v>
      </c>
      <c r="G163" s="44"/>
      <c r="H163" s="38"/>
      <c r="I163" s="39" t="s">
        <v>36</v>
      </c>
      <c r="J163" s="40">
        <f t="shared" si="4"/>
        <v>1</v>
      </c>
      <c r="K163" s="38" t="s">
        <v>37</v>
      </c>
      <c r="L163" s="38" t="s">
        <v>4</v>
      </c>
      <c r="M163" s="41"/>
      <c r="N163" s="50"/>
      <c r="O163" s="50"/>
      <c r="P163" s="51"/>
      <c r="Q163" s="50"/>
      <c r="R163" s="50"/>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3">
        <f t="shared" si="5"/>
        <v>1054.06</v>
      </c>
      <c r="BB163" s="52">
        <f t="shared" si="6"/>
        <v>1054.06</v>
      </c>
      <c r="BC163" s="61" t="str">
        <f t="shared" si="7"/>
        <v>INR  One Thousand  &amp;Fifty Four  and Paise Six Only</v>
      </c>
      <c r="IA163" s="21">
        <v>11.38</v>
      </c>
      <c r="IB163" s="21" t="s">
        <v>178</v>
      </c>
      <c r="ID163" s="21">
        <v>1</v>
      </c>
      <c r="IE163" s="22" t="s">
        <v>65</v>
      </c>
      <c r="IF163" s="22"/>
      <c r="IG163" s="22"/>
      <c r="IH163" s="22"/>
      <c r="II163" s="22"/>
    </row>
    <row r="164" spans="1:243" s="21" customFormat="1" ht="15.75">
      <c r="A164" s="33">
        <v>12</v>
      </c>
      <c r="B164" s="34" t="s">
        <v>58</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12</v>
      </c>
      <c r="IB164" s="21" t="s">
        <v>58</v>
      </c>
      <c r="IE164" s="22"/>
      <c r="IF164" s="22"/>
      <c r="IG164" s="22"/>
      <c r="IH164" s="22"/>
      <c r="II164" s="22"/>
    </row>
    <row r="165" spans="1:243" s="21" customFormat="1" ht="78.75">
      <c r="A165" s="33">
        <v>12.01</v>
      </c>
      <c r="B165" s="34" t="s">
        <v>59</v>
      </c>
      <c r="C165" s="35"/>
      <c r="D165" s="72"/>
      <c r="E165" s="72"/>
      <c r="F165" s="72"/>
      <c r="G165" s="72"/>
      <c r="H165" s="72"/>
      <c r="I165" s="72"/>
      <c r="J165" s="72"/>
      <c r="K165" s="72"/>
      <c r="L165" s="72"/>
      <c r="M165" s="72"/>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IA165" s="21">
        <v>12.01</v>
      </c>
      <c r="IB165" s="21" t="s">
        <v>59</v>
      </c>
      <c r="IE165" s="22"/>
      <c r="IF165" s="22"/>
      <c r="IG165" s="22"/>
      <c r="IH165" s="22"/>
      <c r="II165" s="22"/>
    </row>
    <row r="166" spans="1:243" s="21" customFormat="1" ht="42.75">
      <c r="A166" s="33">
        <v>12.02</v>
      </c>
      <c r="B166" s="34" t="s">
        <v>179</v>
      </c>
      <c r="C166" s="35"/>
      <c r="D166" s="35">
        <v>13</v>
      </c>
      <c r="E166" s="66" t="s">
        <v>64</v>
      </c>
      <c r="F166" s="63">
        <v>249.8</v>
      </c>
      <c r="G166" s="44"/>
      <c r="H166" s="38"/>
      <c r="I166" s="39" t="s">
        <v>36</v>
      </c>
      <c r="J166" s="40">
        <f t="shared" si="4"/>
        <v>1</v>
      </c>
      <c r="K166" s="38" t="s">
        <v>37</v>
      </c>
      <c r="L166" s="38" t="s">
        <v>4</v>
      </c>
      <c r="M166" s="41"/>
      <c r="N166" s="50"/>
      <c r="O166" s="50"/>
      <c r="P166" s="51"/>
      <c r="Q166" s="50"/>
      <c r="R166" s="50"/>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3">
        <f t="shared" si="5"/>
        <v>3247.4</v>
      </c>
      <c r="BB166" s="52">
        <f t="shared" si="6"/>
        <v>3247.4</v>
      </c>
      <c r="BC166" s="61" t="str">
        <f t="shared" si="7"/>
        <v>INR  Three Thousand Two Hundred &amp; Forty Seven  and Paise Forty Only</v>
      </c>
      <c r="IA166" s="21">
        <v>12.02</v>
      </c>
      <c r="IB166" s="21" t="s">
        <v>179</v>
      </c>
      <c r="ID166" s="21">
        <v>13</v>
      </c>
      <c r="IE166" s="22" t="s">
        <v>64</v>
      </c>
      <c r="IF166" s="22"/>
      <c r="IG166" s="22"/>
      <c r="IH166" s="22"/>
      <c r="II166" s="22"/>
    </row>
    <row r="167" spans="1:243" s="21" customFormat="1" ht="42.75">
      <c r="A167" s="33">
        <v>12.03</v>
      </c>
      <c r="B167" s="34" t="s">
        <v>60</v>
      </c>
      <c r="C167" s="35"/>
      <c r="D167" s="35">
        <v>16</v>
      </c>
      <c r="E167" s="66" t="s">
        <v>64</v>
      </c>
      <c r="F167" s="63">
        <v>301.71</v>
      </c>
      <c r="G167" s="44"/>
      <c r="H167" s="38"/>
      <c r="I167" s="39" t="s">
        <v>36</v>
      </c>
      <c r="J167" s="40">
        <f t="shared" si="4"/>
        <v>1</v>
      </c>
      <c r="K167" s="38" t="s">
        <v>37</v>
      </c>
      <c r="L167" s="38" t="s">
        <v>4</v>
      </c>
      <c r="M167" s="41"/>
      <c r="N167" s="50"/>
      <c r="O167" s="50"/>
      <c r="P167" s="51"/>
      <c r="Q167" s="50"/>
      <c r="R167" s="50"/>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3">
        <f t="shared" si="5"/>
        <v>4827.36</v>
      </c>
      <c r="BB167" s="52">
        <f t="shared" si="6"/>
        <v>4827.36</v>
      </c>
      <c r="BC167" s="61" t="str">
        <f t="shared" si="7"/>
        <v>INR  Four Thousand Eight Hundred &amp; Twenty Seven  and Paise Thirty Six Only</v>
      </c>
      <c r="IA167" s="21">
        <v>12.03</v>
      </c>
      <c r="IB167" s="21" t="s">
        <v>60</v>
      </c>
      <c r="ID167" s="21">
        <v>16</v>
      </c>
      <c r="IE167" s="22" t="s">
        <v>64</v>
      </c>
      <c r="IF167" s="22"/>
      <c r="IG167" s="22"/>
      <c r="IH167" s="22"/>
      <c r="II167" s="22"/>
    </row>
    <row r="168" spans="1:243" s="21" customFormat="1" ht="110.25">
      <c r="A168" s="33">
        <v>12.04</v>
      </c>
      <c r="B168" s="34" t="s">
        <v>180</v>
      </c>
      <c r="C168" s="35"/>
      <c r="D168" s="72"/>
      <c r="E168" s="72"/>
      <c r="F168" s="72"/>
      <c r="G168" s="72"/>
      <c r="H168" s="72"/>
      <c r="I168" s="72"/>
      <c r="J168" s="72"/>
      <c r="K168" s="72"/>
      <c r="L168" s="72"/>
      <c r="M168" s="72"/>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IA168" s="21">
        <v>12.04</v>
      </c>
      <c r="IB168" s="21" t="s">
        <v>180</v>
      </c>
      <c r="IE168" s="22"/>
      <c r="IF168" s="22"/>
      <c r="IG168" s="22"/>
      <c r="IH168" s="22"/>
      <c r="II168" s="22"/>
    </row>
    <row r="169" spans="1:243" s="21" customFormat="1" ht="42.75">
      <c r="A169" s="33">
        <v>12.05</v>
      </c>
      <c r="B169" s="34" t="s">
        <v>179</v>
      </c>
      <c r="C169" s="35"/>
      <c r="D169" s="35">
        <v>45</v>
      </c>
      <c r="E169" s="66" t="s">
        <v>64</v>
      </c>
      <c r="F169" s="63">
        <v>392.46</v>
      </c>
      <c r="G169" s="44"/>
      <c r="H169" s="38"/>
      <c r="I169" s="39" t="s">
        <v>36</v>
      </c>
      <c r="J169" s="40">
        <f t="shared" si="4"/>
        <v>1</v>
      </c>
      <c r="K169" s="38" t="s">
        <v>37</v>
      </c>
      <c r="L169" s="38" t="s">
        <v>4</v>
      </c>
      <c r="M169" s="41"/>
      <c r="N169" s="50"/>
      <c r="O169" s="50"/>
      <c r="P169" s="51"/>
      <c r="Q169" s="50"/>
      <c r="R169" s="50"/>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3">
        <f t="shared" si="5"/>
        <v>17660.7</v>
      </c>
      <c r="BB169" s="52">
        <f t="shared" si="6"/>
        <v>17660.7</v>
      </c>
      <c r="BC169" s="61" t="str">
        <f t="shared" si="7"/>
        <v>INR  Seventeen Thousand Six Hundred &amp; Sixty  and Paise Seventy Only</v>
      </c>
      <c r="IA169" s="21">
        <v>12.05</v>
      </c>
      <c r="IB169" s="21" t="s">
        <v>179</v>
      </c>
      <c r="ID169" s="21">
        <v>45</v>
      </c>
      <c r="IE169" s="22" t="s">
        <v>64</v>
      </c>
      <c r="IF169" s="22"/>
      <c r="IG169" s="22"/>
      <c r="IH169" s="22"/>
      <c r="II169" s="22"/>
    </row>
    <row r="170" spans="1:243" s="21" customFormat="1" ht="47.25">
      <c r="A170" s="33">
        <v>12.06</v>
      </c>
      <c r="B170" s="34" t="s">
        <v>61</v>
      </c>
      <c r="C170" s="35"/>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1">
        <v>12.06</v>
      </c>
      <c r="IB170" s="21" t="s">
        <v>61</v>
      </c>
      <c r="IE170" s="22"/>
      <c r="IF170" s="22"/>
      <c r="IG170" s="22"/>
      <c r="IH170" s="22"/>
      <c r="II170" s="22"/>
    </row>
    <row r="171" spans="1:243" s="21" customFormat="1" ht="42.75">
      <c r="A171" s="33">
        <v>12.07</v>
      </c>
      <c r="B171" s="34" t="s">
        <v>62</v>
      </c>
      <c r="C171" s="35"/>
      <c r="D171" s="35">
        <v>3</v>
      </c>
      <c r="E171" s="66" t="s">
        <v>65</v>
      </c>
      <c r="F171" s="63">
        <v>403.51</v>
      </c>
      <c r="G171" s="44"/>
      <c r="H171" s="38"/>
      <c r="I171" s="39" t="s">
        <v>36</v>
      </c>
      <c r="J171" s="40">
        <f t="shared" si="4"/>
        <v>1</v>
      </c>
      <c r="K171" s="38" t="s">
        <v>37</v>
      </c>
      <c r="L171" s="38" t="s">
        <v>4</v>
      </c>
      <c r="M171" s="41"/>
      <c r="N171" s="50"/>
      <c r="O171" s="50"/>
      <c r="P171" s="51"/>
      <c r="Q171" s="50"/>
      <c r="R171" s="50"/>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3">
        <f t="shared" si="5"/>
        <v>1210.53</v>
      </c>
      <c r="BB171" s="52">
        <f t="shared" si="6"/>
        <v>1210.53</v>
      </c>
      <c r="BC171" s="61" t="str">
        <f t="shared" si="7"/>
        <v>INR  One Thousand Two Hundred &amp; Ten  and Paise Fifty Three Only</v>
      </c>
      <c r="IA171" s="21">
        <v>12.07</v>
      </c>
      <c r="IB171" s="21" t="s">
        <v>62</v>
      </c>
      <c r="ID171" s="21">
        <v>3</v>
      </c>
      <c r="IE171" s="22" t="s">
        <v>65</v>
      </c>
      <c r="IF171" s="22"/>
      <c r="IG171" s="22"/>
      <c r="IH171" s="22"/>
      <c r="II171" s="22"/>
    </row>
    <row r="172" spans="1:243" s="21" customFormat="1" ht="31.5">
      <c r="A172" s="33">
        <v>12.08</v>
      </c>
      <c r="B172" s="34" t="s">
        <v>181</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12.08</v>
      </c>
      <c r="IB172" s="21" t="s">
        <v>181</v>
      </c>
      <c r="IE172" s="22"/>
      <c r="IF172" s="22"/>
      <c r="IG172" s="22"/>
      <c r="IH172" s="22"/>
      <c r="II172" s="22"/>
    </row>
    <row r="173" spans="1:243" s="21" customFormat="1" ht="15.75">
      <c r="A173" s="33">
        <v>12.09</v>
      </c>
      <c r="B173" s="34" t="s">
        <v>182</v>
      </c>
      <c r="C173" s="35"/>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1">
        <v>12.09</v>
      </c>
      <c r="IB173" s="21" t="s">
        <v>182</v>
      </c>
      <c r="IE173" s="22"/>
      <c r="IF173" s="22"/>
      <c r="IG173" s="22"/>
      <c r="IH173" s="22"/>
      <c r="II173" s="22"/>
    </row>
    <row r="174" spans="1:243" s="21" customFormat="1" ht="28.5">
      <c r="A174" s="65">
        <v>12.1</v>
      </c>
      <c r="B174" s="34" t="s">
        <v>183</v>
      </c>
      <c r="C174" s="35"/>
      <c r="D174" s="35">
        <v>5</v>
      </c>
      <c r="E174" s="66" t="s">
        <v>65</v>
      </c>
      <c r="F174" s="63">
        <v>72.78</v>
      </c>
      <c r="G174" s="44"/>
      <c r="H174" s="38"/>
      <c r="I174" s="39" t="s">
        <v>36</v>
      </c>
      <c r="J174" s="40">
        <f t="shared" si="4"/>
        <v>1</v>
      </c>
      <c r="K174" s="38" t="s">
        <v>37</v>
      </c>
      <c r="L174" s="38" t="s">
        <v>4</v>
      </c>
      <c r="M174" s="41"/>
      <c r="N174" s="50"/>
      <c r="O174" s="50"/>
      <c r="P174" s="51"/>
      <c r="Q174" s="50"/>
      <c r="R174" s="50"/>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3">
        <f t="shared" si="5"/>
        <v>363.9</v>
      </c>
      <c r="BB174" s="52">
        <f t="shared" si="6"/>
        <v>363.9</v>
      </c>
      <c r="BC174" s="61" t="str">
        <f t="shared" si="7"/>
        <v>INR  Three Hundred &amp; Sixty Three  and Paise Ninety Only</v>
      </c>
      <c r="IA174" s="21">
        <v>12.1</v>
      </c>
      <c r="IB174" s="21" t="s">
        <v>183</v>
      </c>
      <c r="ID174" s="21">
        <v>5</v>
      </c>
      <c r="IE174" s="22" t="s">
        <v>65</v>
      </c>
      <c r="IF174" s="22"/>
      <c r="IG174" s="22"/>
      <c r="IH174" s="22"/>
      <c r="II174" s="22"/>
    </row>
    <row r="175" spans="1:243" s="21" customFormat="1" ht="82.5" customHeight="1">
      <c r="A175" s="33">
        <v>12.11</v>
      </c>
      <c r="B175" s="34" t="s">
        <v>225</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12.11</v>
      </c>
      <c r="IB175" s="21" t="s">
        <v>225</v>
      </c>
      <c r="IE175" s="22"/>
      <c r="IF175" s="22"/>
      <c r="IG175" s="22"/>
      <c r="IH175" s="22"/>
      <c r="II175" s="22"/>
    </row>
    <row r="176" spans="1:243" s="21" customFormat="1" ht="42.75">
      <c r="A176" s="33">
        <v>12.12</v>
      </c>
      <c r="B176" s="34" t="s">
        <v>183</v>
      </c>
      <c r="C176" s="35"/>
      <c r="D176" s="35">
        <v>3</v>
      </c>
      <c r="E176" s="66" t="s">
        <v>65</v>
      </c>
      <c r="F176" s="63">
        <v>541.17</v>
      </c>
      <c r="G176" s="44"/>
      <c r="H176" s="38"/>
      <c r="I176" s="39" t="s">
        <v>36</v>
      </c>
      <c r="J176" s="40">
        <f t="shared" si="4"/>
        <v>1</v>
      </c>
      <c r="K176" s="38" t="s">
        <v>37</v>
      </c>
      <c r="L176" s="38" t="s">
        <v>4</v>
      </c>
      <c r="M176" s="41"/>
      <c r="N176" s="50"/>
      <c r="O176" s="50"/>
      <c r="P176" s="51"/>
      <c r="Q176" s="50"/>
      <c r="R176" s="50"/>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3">
        <f t="shared" si="5"/>
        <v>1623.51</v>
      </c>
      <c r="BB176" s="52">
        <f t="shared" si="6"/>
        <v>1623.51</v>
      </c>
      <c r="BC176" s="61" t="str">
        <f t="shared" si="7"/>
        <v>INR  One Thousand Six Hundred &amp; Twenty Three  and Paise Fifty One Only</v>
      </c>
      <c r="IA176" s="21">
        <v>12.12</v>
      </c>
      <c r="IB176" s="21" t="s">
        <v>183</v>
      </c>
      <c r="ID176" s="21">
        <v>3</v>
      </c>
      <c r="IE176" s="22" t="s">
        <v>65</v>
      </c>
      <c r="IF176" s="22"/>
      <c r="IG176" s="22"/>
      <c r="IH176" s="22"/>
      <c r="II176" s="22"/>
    </row>
    <row r="177" spans="1:243" s="21" customFormat="1" ht="42.75">
      <c r="A177" s="33">
        <v>12.13</v>
      </c>
      <c r="B177" s="34" t="s">
        <v>62</v>
      </c>
      <c r="C177" s="35"/>
      <c r="D177" s="35">
        <v>5</v>
      </c>
      <c r="E177" s="66" t="s">
        <v>65</v>
      </c>
      <c r="F177" s="63">
        <v>563.48</v>
      </c>
      <c r="G177" s="44"/>
      <c r="H177" s="38"/>
      <c r="I177" s="39" t="s">
        <v>36</v>
      </c>
      <c r="J177" s="40">
        <f t="shared" si="4"/>
        <v>1</v>
      </c>
      <c r="K177" s="38" t="s">
        <v>37</v>
      </c>
      <c r="L177" s="38" t="s">
        <v>4</v>
      </c>
      <c r="M177" s="41"/>
      <c r="N177" s="50"/>
      <c r="O177" s="50"/>
      <c r="P177" s="51"/>
      <c r="Q177" s="50"/>
      <c r="R177" s="50"/>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3">
        <f t="shared" si="5"/>
        <v>2817.4</v>
      </c>
      <c r="BB177" s="52">
        <f t="shared" si="6"/>
        <v>2817.4</v>
      </c>
      <c r="BC177" s="61" t="str">
        <f t="shared" si="7"/>
        <v>INR  Two Thousand Eight Hundred &amp; Seventeen  and Paise Forty Only</v>
      </c>
      <c r="IA177" s="21">
        <v>12.13</v>
      </c>
      <c r="IB177" s="21" t="s">
        <v>62</v>
      </c>
      <c r="ID177" s="21">
        <v>5</v>
      </c>
      <c r="IE177" s="22" t="s">
        <v>65</v>
      </c>
      <c r="IF177" s="22"/>
      <c r="IG177" s="22"/>
      <c r="IH177" s="22"/>
      <c r="II177" s="22"/>
    </row>
    <row r="178" spans="1:243" s="21" customFormat="1" ht="47.25">
      <c r="A178" s="33">
        <v>12.14</v>
      </c>
      <c r="B178" s="34" t="s">
        <v>184</v>
      </c>
      <c r="C178" s="35"/>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1">
        <v>12.14</v>
      </c>
      <c r="IB178" s="21" t="s">
        <v>184</v>
      </c>
      <c r="IE178" s="22"/>
      <c r="IF178" s="22"/>
      <c r="IG178" s="22"/>
      <c r="IH178" s="22"/>
      <c r="II178" s="22"/>
    </row>
    <row r="179" spans="1:243" s="21" customFormat="1" ht="42.75">
      <c r="A179" s="33">
        <v>12.15</v>
      </c>
      <c r="B179" s="34" t="s">
        <v>183</v>
      </c>
      <c r="C179" s="35"/>
      <c r="D179" s="35">
        <v>5</v>
      </c>
      <c r="E179" s="66" t="s">
        <v>65</v>
      </c>
      <c r="F179" s="63">
        <v>367.34</v>
      </c>
      <c r="G179" s="44"/>
      <c r="H179" s="38"/>
      <c r="I179" s="39" t="s">
        <v>36</v>
      </c>
      <c r="J179" s="40">
        <f t="shared" si="4"/>
        <v>1</v>
      </c>
      <c r="K179" s="38" t="s">
        <v>37</v>
      </c>
      <c r="L179" s="38" t="s">
        <v>4</v>
      </c>
      <c r="M179" s="41"/>
      <c r="N179" s="50"/>
      <c r="O179" s="50"/>
      <c r="P179" s="51"/>
      <c r="Q179" s="50"/>
      <c r="R179" s="50"/>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3">
        <f t="shared" si="5"/>
        <v>1836.7</v>
      </c>
      <c r="BB179" s="52">
        <f t="shared" si="6"/>
        <v>1836.7</v>
      </c>
      <c r="BC179" s="61" t="str">
        <f t="shared" si="7"/>
        <v>INR  One Thousand Eight Hundred &amp; Thirty Six  and Paise Seventy Only</v>
      </c>
      <c r="IA179" s="21">
        <v>12.15</v>
      </c>
      <c r="IB179" s="21" t="s">
        <v>183</v>
      </c>
      <c r="ID179" s="21">
        <v>5</v>
      </c>
      <c r="IE179" s="22" t="s">
        <v>65</v>
      </c>
      <c r="IF179" s="22"/>
      <c r="IG179" s="22"/>
      <c r="IH179" s="22"/>
      <c r="II179" s="22"/>
    </row>
    <row r="180" spans="1:243" s="21" customFormat="1" ht="63">
      <c r="A180" s="33">
        <v>12.16</v>
      </c>
      <c r="B180" s="34" t="s">
        <v>185</v>
      </c>
      <c r="C180" s="35"/>
      <c r="D180" s="72"/>
      <c r="E180" s="72"/>
      <c r="F180" s="72"/>
      <c r="G180" s="72"/>
      <c r="H180" s="72"/>
      <c r="I180" s="72"/>
      <c r="J180" s="72"/>
      <c r="K180" s="72"/>
      <c r="L180" s="72"/>
      <c r="M180" s="72"/>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IA180" s="21">
        <v>12.16</v>
      </c>
      <c r="IB180" s="21" t="s">
        <v>185</v>
      </c>
      <c r="IE180" s="22"/>
      <c r="IF180" s="22"/>
      <c r="IG180" s="22"/>
      <c r="IH180" s="22"/>
      <c r="II180" s="22"/>
    </row>
    <row r="181" spans="1:243" s="21" customFormat="1" ht="42.75">
      <c r="A181" s="33">
        <v>12.17</v>
      </c>
      <c r="B181" s="34" t="s">
        <v>183</v>
      </c>
      <c r="C181" s="35"/>
      <c r="D181" s="35">
        <v>9</v>
      </c>
      <c r="E181" s="66" t="s">
        <v>65</v>
      </c>
      <c r="F181" s="63">
        <v>484.31</v>
      </c>
      <c r="G181" s="44"/>
      <c r="H181" s="38"/>
      <c r="I181" s="39" t="s">
        <v>36</v>
      </c>
      <c r="J181" s="40">
        <f t="shared" si="4"/>
        <v>1</v>
      </c>
      <c r="K181" s="38" t="s">
        <v>37</v>
      </c>
      <c r="L181" s="38" t="s">
        <v>4</v>
      </c>
      <c r="M181" s="41"/>
      <c r="N181" s="50"/>
      <c r="O181" s="50"/>
      <c r="P181" s="51"/>
      <c r="Q181" s="50"/>
      <c r="R181" s="50"/>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3">
        <f t="shared" si="5"/>
        <v>4358.79</v>
      </c>
      <c r="BB181" s="52">
        <f t="shared" si="6"/>
        <v>4358.79</v>
      </c>
      <c r="BC181" s="61" t="str">
        <f t="shared" si="7"/>
        <v>INR  Four Thousand Three Hundred &amp; Fifty Eight  and Paise Seventy Nine Only</v>
      </c>
      <c r="IA181" s="21">
        <v>12.17</v>
      </c>
      <c r="IB181" s="21" t="s">
        <v>183</v>
      </c>
      <c r="ID181" s="21">
        <v>9</v>
      </c>
      <c r="IE181" s="22" t="s">
        <v>65</v>
      </c>
      <c r="IF181" s="22"/>
      <c r="IG181" s="22"/>
      <c r="IH181" s="22"/>
      <c r="II181" s="22"/>
    </row>
    <row r="182" spans="1:243" s="21" customFormat="1" ht="63">
      <c r="A182" s="33">
        <v>12.18</v>
      </c>
      <c r="B182" s="34" t="s">
        <v>186</v>
      </c>
      <c r="C182" s="35"/>
      <c r="D182" s="72"/>
      <c r="E182" s="72"/>
      <c r="F182" s="72"/>
      <c r="G182" s="72"/>
      <c r="H182" s="72"/>
      <c r="I182" s="72"/>
      <c r="J182" s="72"/>
      <c r="K182" s="72"/>
      <c r="L182" s="72"/>
      <c r="M182" s="72"/>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IA182" s="21">
        <v>12.18</v>
      </c>
      <c r="IB182" s="21" t="s">
        <v>186</v>
      </c>
      <c r="IE182" s="22"/>
      <c r="IF182" s="22"/>
      <c r="IG182" s="22"/>
      <c r="IH182" s="22"/>
      <c r="II182" s="22"/>
    </row>
    <row r="183" spans="1:243" s="21" customFormat="1" ht="42.75">
      <c r="A183" s="33">
        <v>12.19</v>
      </c>
      <c r="B183" s="34" t="s">
        <v>183</v>
      </c>
      <c r="C183" s="35"/>
      <c r="D183" s="35">
        <v>3</v>
      </c>
      <c r="E183" s="66" t="s">
        <v>65</v>
      </c>
      <c r="F183" s="63">
        <v>531.57</v>
      </c>
      <c r="G183" s="44"/>
      <c r="H183" s="38"/>
      <c r="I183" s="39" t="s">
        <v>36</v>
      </c>
      <c r="J183" s="40">
        <f t="shared" si="4"/>
        <v>1</v>
      </c>
      <c r="K183" s="38" t="s">
        <v>37</v>
      </c>
      <c r="L183" s="38" t="s">
        <v>4</v>
      </c>
      <c r="M183" s="41"/>
      <c r="N183" s="50"/>
      <c r="O183" s="50"/>
      <c r="P183" s="51"/>
      <c r="Q183" s="50"/>
      <c r="R183" s="50"/>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3">
        <f t="shared" si="5"/>
        <v>1594.71</v>
      </c>
      <c r="BB183" s="52">
        <f t="shared" si="6"/>
        <v>1594.71</v>
      </c>
      <c r="BC183" s="61" t="str">
        <f t="shared" si="7"/>
        <v>INR  One Thousand Five Hundred &amp; Ninety Four  and Paise Seventy One Only</v>
      </c>
      <c r="IA183" s="21">
        <v>12.19</v>
      </c>
      <c r="IB183" s="21" t="s">
        <v>183</v>
      </c>
      <c r="ID183" s="21">
        <v>3</v>
      </c>
      <c r="IE183" s="22" t="s">
        <v>65</v>
      </c>
      <c r="IF183" s="22"/>
      <c r="IG183" s="22"/>
      <c r="IH183" s="22"/>
      <c r="II183" s="22"/>
    </row>
    <row r="184" spans="1:243" s="21" customFormat="1" ht="63">
      <c r="A184" s="65">
        <v>12.2</v>
      </c>
      <c r="B184" s="34" t="s">
        <v>187</v>
      </c>
      <c r="C184" s="35"/>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1">
        <v>12.2</v>
      </c>
      <c r="IB184" s="21" t="s">
        <v>187</v>
      </c>
      <c r="IE184" s="22"/>
      <c r="IF184" s="22"/>
      <c r="IG184" s="22"/>
      <c r="IH184" s="22"/>
      <c r="II184" s="22"/>
    </row>
    <row r="185" spans="1:243" s="21" customFormat="1" ht="42.75">
      <c r="A185" s="33">
        <v>12.21</v>
      </c>
      <c r="B185" s="34" t="s">
        <v>188</v>
      </c>
      <c r="C185" s="35"/>
      <c r="D185" s="35">
        <v>12</v>
      </c>
      <c r="E185" s="66" t="s">
        <v>65</v>
      </c>
      <c r="F185" s="63">
        <v>466.46</v>
      </c>
      <c r="G185" s="44"/>
      <c r="H185" s="38"/>
      <c r="I185" s="39" t="s">
        <v>36</v>
      </c>
      <c r="J185" s="40">
        <f t="shared" si="4"/>
        <v>1</v>
      </c>
      <c r="K185" s="38" t="s">
        <v>37</v>
      </c>
      <c r="L185" s="38" t="s">
        <v>4</v>
      </c>
      <c r="M185" s="41"/>
      <c r="N185" s="50"/>
      <c r="O185" s="50"/>
      <c r="P185" s="51"/>
      <c r="Q185" s="50"/>
      <c r="R185" s="50"/>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3">
        <f t="shared" si="5"/>
        <v>5597.52</v>
      </c>
      <c r="BB185" s="52">
        <f t="shared" si="6"/>
        <v>5597.52</v>
      </c>
      <c r="BC185" s="61" t="str">
        <f t="shared" si="7"/>
        <v>INR  Five Thousand Five Hundred &amp; Ninety Seven  and Paise Fifty Two Only</v>
      </c>
      <c r="IA185" s="21">
        <v>12.21</v>
      </c>
      <c r="IB185" s="21" t="s">
        <v>188</v>
      </c>
      <c r="ID185" s="21">
        <v>12</v>
      </c>
      <c r="IE185" s="22" t="s">
        <v>65</v>
      </c>
      <c r="IF185" s="22"/>
      <c r="IG185" s="22"/>
      <c r="IH185" s="22"/>
      <c r="II185" s="22"/>
    </row>
    <row r="186" spans="1:243" s="21" customFormat="1" ht="63">
      <c r="A186" s="33">
        <v>12.22</v>
      </c>
      <c r="B186" s="34" t="s">
        <v>189</v>
      </c>
      <c r="C186" s="35"/>
      <c r="D186" s="35">
        <v>28</v>
      </c>
      <c r="E186" s="66" t="s">
        <v>65</v>
      </c>
      <c r="F186" s="63">
        <v>53.7</v>
      </c>
      <c r="G186" s="44"/>
      <c r="H186" s="38"/>
      <c r="I186" s="39" t="s">
        <v>36</v>
      </c>
      <c r="J186" s="40">
        <f t="shared" si="4"/>
        <v>1</v>
      </c>
      <c r="K186" s="38" t="s">
        <v>37</v>
      </c>
      <c r="L186" s="38" t="s">
        <v>4</v>
      </c>
      <c r="M186" s="41"/>
      <c r="N186" s="50"/>
      <c r="O186" s="50"/>
      <c r="P186" s="51"/>
      <c r="Q186" s="50"/>
      <c r="R186" s="50"/>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3">
        <f t="shared" si="5"/>
        <v>1503.6</v>
      </c>
      <c r="BB186" s="52">
        <f t="shared" si="6"/>
        <v>1503.6</v>
      </c>
      <c r="BC186" s="61" t="str">
        <f t="shared" si="7"/>
        <v>INR  One Thousand Five Hundred &amp; Three  and Paise Sixty Only</v>
      </c>
      <c r="IA186" s="21">
        <v>12.22</v>
      </c>
      <c r="IB186" s="21" t="s">
        <v>189</v>
      </c>
      <c r="ID186" s="21">
        <v>28</v>
      </c>
      <c r="IE186" s="22" t="s">
        <v>65</v>
      </c>
      <c r="IF186" s="22"/>
      <c r="IG186" s="22"/>
      <c r="IH186" s="22"/>
      <c r="II186" s="22"/>
    </row>
    <row r="187" spans="1:243" s="21" customFormat="1" ht="31.5">
      <c r="A187" s="33">
        <v>12.23</v>
      </c>
      <c r="B187" s="34" t="s">
        <v>226</v>
      </c>
      <c r="C187" s="35"/>
      <c r="D187" s="72"/>
      <c r="E187" s="72"/>
      <c r="F187" s="72"/>
      <c r="G187" s="72"/>
      <c r="H187" s="72"/>
      <c r="I187" s="72"/>
      <c r="J187" s="72"/>
      <c r="K187" s="72"/>
      <c r="L187" s="72"/>
      <c r="M187" s="7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IA187" s="21">
        <v>12.23</v>
      </c>
      <c r="IB187" s="21" t="s">
        <v>226</v>
      </c>
      <c r="IE187" s="22"/>
      <c r="IF187" s="22"/>
      <c r="IG187" s="22"/>
      <c r="IH187" s="22"/>
      <c r="II187" s="22"/>
    </row>
    <row r="188" spans="1:243" s="21" customFormat="1" ht="42.75">
      <c r="A188" s="33">
        <v>12.24</v>
      </c>
      <c r="B188" s="34" t="s">
        <v>227</v>
      </c>
      <c r="C188" s="35"/>
      <c r="D188" s="35">
        <v>2</v>
      </c>
      <c r="E188" s="66" t="s">
        <v>65</v>
      </c>
      <c r="F188" s="63">
        <v>286.94</v>
      </c>
      <c r="G188" s="44"/>
      <c r="H188" s="38"/>
      <c r="I188" s="39" t="s">
        <v>36</v>
      </c>
      <c r="J188" s="40">
        <f t="shared" si="4"/>
        <v>1</v>
      </c>
      <c r="K188" s="38" t="s">
        <v>37</v>
      </c>
      <c r="L188" s="38" t="s">
        <v>4</v>
      </c>
      <c r="M188" s="41"/>
      <c r="N188" s="50"/>
      <c r="O188" s="50"/>
      <c r="P188" s="51"/>
      <c r="Q188" s="50"/>
      <c r="R188" s="50"/>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3">
        <f t="shared" si="5"/>
        <v>573.88</v>
      </c>
      <c r="BB188" s="52">
        <f t="shared" si="6"/>
        <v>573.88</v>
      </c>
      <c r="BC188" s="61" t="str">
        <f t="shared" si="7"/>
        <v>INR  Five Hundred &amp; Seventy Three  and Paise Eighty Eight Only</v>
      </c>
      <c r="IA188" s="21">
        <v>12.24</v>
      </c>
      <c r="IB188" s="21" t="s">
        <v>227</v>
      </c>
      <c r="ID188" s="21">
        <v>2</v>
      </c>
      <c r="IE188" s="22" t="s">
        <v>65</v>
      </c>
      <c r="IF188" s="22"/>
      <c r="IG188" s="22"/>
      <c r="IH188" s="22"/>
      <c r="II188" s="22"/>
    </row>
    <row r="189" spans="1:243" s="21" customFormat="1" ht="63">
      <c r="A189" s="33">
        <v>12.25</v>
      </c>
      <c r="B189" s="34" t="s">
        <v>190</v>
      </c>
      <c r="C189" s="35"/>
      <c r="D189" s="35">
        <v>11</v>
      </c>
      <c r="E189" s="66" t="s">
        <v>64</v>
      </c>
      <c r="F189" s="63">
        <v>135.16</v>
      </c>
      <c r="G189" s="44"/>
      <c r="H189" s="38"/>
      <c r="I189" s="39" t="s">
        <v>36</v>
      </c>
      <c r="J189" s="40">
        <f t="shared" si="4"/>
        <v>1</v>
      </c>
      <c r="K189" s="38" t="s">
        <v>37</v>
      </c>
      <c r="L189" s="38" t="s">
        <v>4</v>
      </c>
      <c r="M189" s="41"/>
      <c r="N189" s="50"/>
      <c r="O189" s="50"/>
      <c r="P189" s="51"/>
      <c r="Q189" s="50"/>
      <c r="R189" s="50"/>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3">
        <f t="shared" si="5"/>
        <v>1486.76</v>
      </c>
      <c r="BB189" s="52">
        <f t="shared" si="6"/>
        <v>1486.76</v>
      </c>
      <c r="BC189" s="61" t="str">
        <f t="shared" si="7"/>
        <v>INR  One Thousand Four Hundred &amp; Eighty Six  and Paise Seventy Six Only</v>
      </c>
      <c r="IA189" s="21">
        <v>12.25</v>
      </c>
      <c r="IB189" s="21" t="s">
        <v>190</v>
      </c>
      <c r="ID189" s="21">
        <v>11</v>
      </c>
      <c r="IE189" s="22" t="s">
        <v>64</v>
      </c>
      <c r="IF189" s="22"/>
      <c r="IG189" s="22"/>
      <c r="IH189" s="22"/>
      <c r="II189" s="22"/>
    </row>
    <row r="190" spans="1:243" s="21" customFormat="1" ht="15.75">
      <c r="A190" s="33">
        <v>13</v>
      </c>
      <c r="B190" s="34" t="s">
        <v>191</v>
      </c>
      <c r="C190" s="35"/>
      <c r="D190" s="72"/>
      <c r="E190" s="72"/>
      <c r="F190" s="72"/>
      <c r="G190" s="72"/>
      <c r="H190" s="72"/>
      <c r="I190" s="72"/>
      <c r="J190" s="72"/>
      <c r="K190" s="72"/>
      <c r="L190" s="72"/>
      <c r="M190" s="72"/>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IA190" s="21">
        <v>13</v>
      </c>
      <c r="IB190" s="21" t="s">
        <v>191</v>
      </c>
      <c r="IE190" s="22"/>
      <c r="IF190" s="22"/>
      <c r="IG190" s="22"/>
      <c r="IH190" s="22"/>
      <c r="II190" s="22"/>
    </row>
    <row r="191" spans="1:243" s="21" customFormat="1" ht="189">
      <c r="A191" s="33">
        <v>13.01</v>
      </c>
      <c r="B191" s="34" t="s">
        <v>192</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13.01</v>
      </c>
      <c r="IB191" s="21" t="s">
        <v>192</v>
      </c>
      <c r="IE191" s="22"/>
      <c r="IF191" s="22"/>
      <c r="IG191" s="22"/>
      <c r="IH191" s="22"/>
      <c r="II191" s="22"/>
    </row>
    <row r="192" spans="1:243" s="21" customFormat="1" ht="28.5">
      <c r="A192" s="33">
        <v>13.02</v>
      </c>
      <c r="B192" s="34" t="s">
        <v>193</v>
      </c>
      <c r="C192" s="35"/>
      <c r="D192" s="35">
        <v>1</v>
      </c>
      <c r="E192" s="66" t="s">
        <v>65</v>
      </c>
      <c r="F192" s="63">
        <v>546.69</v>
      </c>
      <c r="G192" s="44"/>
      <c r="H192" s="38"/>
      <c r="I192" s="39" t="s">
        <v>36</v>
      </c>
      <c r="J192" s="40">
        <f t="shared" si="4"/>
        <v>1</v>
      </c>
      <c r="K192" s="38" t="s">
        <v>37</v>
      </c>
      <c r="L192" s="38" t="s">
        <v>4</v>
      </c>
      <c r="M192" s="41"/>
      <c r="N192" s="50"/>
      <c r="O192" s="50"/>
      <c r="P192" s="51"/>
      <c r="Q192" s="50"/>
      <c r="R192" s="50"/>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3">
        <f t="shared" si="5"/>
        <v>546.69</v>
      </c>
      <c r="BB192" s="52">
        <f t="shared" si="6"/>
        <v>546.69</v>
      </c>
      <c r="BC192" s="61" t="str">
        <f t="shared" si="7"/>
        <v>INR  Five Hundred &amp; Forty Six  and Paise Sixty Nine Only</v>
      </c>
      <c r="IA192" s="21">
        <v>13.02</v>
      </c>
      <c r="IB192" s="21" t="s">
        <v>193</v>
      </c>
      <c r="ID192" s="21">
        <v>1</v>
      </c>
      <c r="IE192" s="22" t="s">
        <v>65</v>
      </c>
      <c r="IF192" s="22"/>
      <c r="IG192" s="22"/>
      <c r="IH192" s="22"/>
      <c r="II192" s="22"/>
    </row>
    <row r="193" spans="1:243" s="21" customFormat="1" ht="15.75">
      <c r="A193" s="33">
        <v>14</v>
      </c>
      <c r="B193" s="34" t="s">
        <v>194</v>
      </c>
      <c r="C193" s="35"/>
      <c r="D193" s="72"/>
      <c r="E193" s="72"/>
      <c r="F193" s="72"/>
      <c r="G193" s="72"/>
      <c r="H193" s="72"/>
      <c r="I193" s="72"/>
      <c r="J193" s="72"/>
      <c r="K193" s="72"/>
      <c r="L193" s="72"/>
      <c r="M193" s="72"/>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IA193" s="21">
        <v>14</v>
      </c>
      <c r="IB193" s="21" t="s">
        <v>194</v>
      </c>
      <c r="IE193" s="22"/>
      <c r="IF193" s="22"/>
      <c r="IG193" s="22"/>
      <c r="IH193" s="22"/>
      <c r="II193" s="22"/>
    </row>
    <row r="194" spans="1:243" s="21" customFormat="1" ht="256.5" customHeight="1">
      <c r="A194" s="33">
        <v>14.01</v>
      </c>
      <c r="B194" s="34" t="s">
        <v>195</v>
      </c>
      <c r="C194" s="35"/>
      <c r="D194" s="35">
        <v>6.5</v>
      </c>
      <c r="E194" s="66" t="s">
        <v>45</v>
      </c>
      <c r="F194" s="63">
        <v>408.24</v>
      </c>
      <c r="G194" s="44"/>
      <c r="H194" s="38"/>
      <c r="I194" s="39" t="s">
        <v>36</v>
      </c>
      <c r="J194" s="40">
        <f>IF(I194="Less(-)",-1,1)</f>
        <v>1</v>
      </c>
      <c r="K194" s="38" t="s">
        <v>37</v>
      </c>
      <c r="L194" s="38" t="s">
        <v>4</v>
      </c>
      <c r="M194" s="41"/>
      <c r="N194" s="50"/>
      <c r="O194" s="50"/>
      <c r="P194" s="51"/>
      <c r="Q194" s="50"/>
      <c r="R194" s="50"/>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3">
        <f>total_amount_ba($B$2,$D$2,D194,F194,J194,K194,M194)</f>
        <v>2653.56</v>
      </c>
      <c r="BB194" s="52">
        <f>BA194+SUM(N194:AZ194)</f>
        <v>2653.56</v>
      </c>
      <c r="BC194" s="61" t="str">
        <f>SpellNumber(L194,BB194)</f>
        <v>INR  Two Thousand Six Hundred &amp; Fifty Three  and Paise Fifty Six Only</v>
      </c>
      <c r="IA194" s="21">
        <v>14.01</v>
      </c>
      <c r="IB194" s="21" t="s">
        <v>195</v>
      </c>
      <c r="ID194" s="21">
        <v>6.5</v>
      </c>
      <c r="IE194" s="22" t="s">
        <v>45</v>
      </c>
      <c r="IF194" s="22"/>
      <c r="IG194" s="22"/>
      <c r="IH194" s="22"/>
      <c r="II194" s="22"/>
    </row>
    <row r="195" spans="1:243" s="21" customFormat="1" ht="31.5">
      <c r="A195" s="33">
        <v>14.02</v>
      </c>
      <c r="B195" s="34" t="s">
        <v>196</v>
      </c>
      <c r="C195" s="35"/>
      <c r="D195" s="72"/>
      <c r="E195" s="72"/>
      <c r="F195" s="72"/>
      <c r="G195" s="72"/>
      <c r="H195" s="72"/>
      <c r="I195" s="72"/>
      <c r="J195" s="72"/>
      <c r="K195" s="72"/>
      <c r="L195" s="72"/>
      <c r="M195" s="72"/>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IA195" s="21">
        <v>14.02</v>
      </c>
      <c r="IB195" s="21" t="s">
        <v>196</v>
      </c>
      <c r="IE195" s="22"/>
      <c r="IF195" s="22"/>
      <c r="IG195" s="22"/>
      <c r="IH195" s="22"/>
      <c r="II195" s="22"/>
    </row>
    <row r="196" spans="1:243" s="21" customFormat="1" ht="94.5">
      <c r="A196" s="33">
        <v>14.03</v>
      </c>
      <c r="B196" s="34" t="s">
        <v>228</v>
      </c>
      <c r="C196" s="35"/>
      <c r="D196" s="72"/>
      <c r="E196" s="72"/>
      <c r="F196" s="72"/>
      <c r="G196" s="72"/>
      <c r="H196" s="72"/>
      <c r="I196" s="72"/>
      <c r="J196" s="72"/>
      <c r="K196" s="72"/>
      <c r="L196" s="72"/>
      <c r="M196" s="72"/>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IA196" s="21">
        <v>14.03</v>
      </c>
      <c r="IB196" s="21" t="s">
        <v>228</v>
      </c>
      <c r="IE196" s="22"/>
      <c r="IF196" s="22"/>
      <c r="IG196" s="22"/>
      <c r="IH196" s="22"/>
      <c r="II196" s="22"/>
    </row>
    <row r="197" spans="1:243" s="21" customFormat="1" ht="78.75">
      <c r="A197" s="33">
        <v>14.04</v>
      </c>
      <c r="B197" s="34" t="s">
        <v>229</v>
      </c>
      <c r="C197" s="35"/>
      <c r="D197" s="35">
        <v>13.5</v>
      </c>
      <c r="E197" s="66" t="s">
        <v>45</v>
      </c>
      <c r="F197" s="63">
        <v>102.85</v>
      </c>
      <c r="G197" s="44"/>
      <c r="H197" s="38"/>
      <c r="I197" s="39" t="s">
        <v>36</v>
      </c>
      <c r="J197" s="40">
        <f>IF(I197="Less(-)",-1,1)</f>
        <v>1</v>
      </c>
      <c r="K197" s="38" t="s">
        <v>37</v>
      </c>
      <c r="L197" s="38" t="s">
        <v>4</v>
      </c>
      <c r="M197" s="41"/>
      <c r="N197" s="50"/>
      <c r="O197" s="50"/>
      <c r="P197" s="51"/>
      <c r="Q197" s="50"/>
      <c r="R197" s="50"/>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3">
        <f>total_amount_ba($B$2,$D$2,D197,F197,J197,K197,M197)</f>
        <v>1388.48</v>
      </c>
      <c r="BB197" s="52">
        <f>BA197+SUM(N197:AZ197)</f>
        <v>1388.48</v>
      </c>
      <c r="BC197" s="61" t="str">
        <f>SpellNumber(L197,BB197)</f>
        <v>INR  One Thousand Three Hundred &amp; Eighty Eight  and Paise Forty Eight Only</v>
      </c>
      <c r="IA197" s="21">
        <v>14.04</v>
      </c>
      <c r="IB197" s="21" t="s">
        <v>229</v>
      </c>
      <c r="ID197" s="21">
        <v>13.5</v>
      </c>
      <c r="IE197" s="22" t="s">
        <v>45</v>
      </c>
      <c r="IF197" s="22"/>
      <c r="IG197" s="22"/>
      <c r="IH197" s="22"/>
      <c r="II197" s="22"/>
    </row>
    <row r="198" spans="1:243" s="21" customFormat="1" ht="110.25">
      <c r="A198" s="33">
        <v>14.05</v>
      </c>
      <c r="B198" s="34" t="s">
        <v>197</v>
      </c>
      <c r="C198" s="35"/>
      <c r="D198" s="72"/>
      <c r="E198" s="72"/>
      <c r="F198" s="72"/>
      <c r="G198" s="72"/>
      <c r="H198" s="72"/>
      <c r="I198" s="72"/>
      <c r="J198" s="72"/>
      <c r="K198" s="72"/>
      <c r="L198" s="72"/>
      <c r="M198" s="72"/>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IA198" s="21">
        <v>14.05</v>
      </c>
      <c r="IB198" s="21" t="s">
        <v>197</v>
      </c>
      <c r="IE198" s="22"/>
      <c r="IF198" s="22"/>
      <c r="IG198" s="22"/>
      <c r="IH198" s="22"/>
      <c r="II198" s="22"/>
    </row>
    <row r="199" spans="1:243" s="21" customFormat="1" ht="42.75">
      <c r="A199" s="33">
        <v>14.06</v>
      </c>
      <c r="B199" s="34" t="s">
        <v>198</v>
      </c>
      <c r="C199" s="35"/>
      <c r="D199" s="35">
        <v>13.5</v>
      </c>
      <c r="E199" s="66" t="s">
        <v>45</v>
      </c>
      <c r="F199" s="63">
        <v>412.98</v>
      </c>
      <c r="G199" s="44"/>
      <c r="H199" s="38"/>
      <c r="I199" s="39" t="s">
        <v>36</v>
      </c>
      <c r="J199" s="40">
        <f>IF(I199="Less(-)",-1,1)</f>
        <v>1</v>
      </c>
      <c r="K199" s="38" t="s">
        <v>37</v>
      </c>
      <c r="L199" s="38" t="s">
        <v>4</v>
      </c>
      <c r="M199" s="41"/>
      <c r="N199" s="50"/>
      <c r="O199" s="50"/>
      <c r="P199" s="51"/>
      <c r="Q199" s="50"/>
      <c r="R199" s="50"/>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3">
        <f>total_amount_ba($B$2,$D$2,D199,F199,J199,K199,M199)</f>
        <v>5575.23</v>
      </c>
      <c r="BB199" s="52">
        <f>BA199+SUM(N199:AZ199)</f>
        <v>5575.23</v>
      </c>
      <c r="BC199" s="61" t="str">
        <f>SpellNumber(L199,BB199)</f>
        <v>INR  Five Thousand Five Hundred &amp; Seventy Five  and Paise Twenty Three Only</v>
      </c>
      <c r="IA199" s="21">
        <v>14.06</v>
      </c>
      <c r="IB199" s="21" t="s">
        <v>198</v>
      </c>
      <c r="ID199" s="21">
        <v>13.5</v>
      </c>
      <c r="IE199" s="22" t="s">
        <v>45</v>
      </c>
      <c r="IF199" s="22"/>
      <c r="IG199" s="22"/>
      <c r="IH199" s="22"/>
      <c r="II199" s="22"/>
    </row>
    <row r="200" spans="1:243" s="21" customFormat="1" ht="15.75">
      <c r="A200" s="33">
        <v>15</v>
      </c>
      <c r="B200" s="34" t="s">
        <v>199</v>
      </c>
      <c r="C200" s="35"/>
      <c r="D200" s="72"/>
      <c r="E200" s="72"/>
      <c r="F200" s="72"/>
      <c r="G200" s="72"/>
      <c r="H200" s="72"/>
      <c r="I200" s="72"/>
      <c r="J200" s="72"/>
      <c r="K200" s="72"/>
      <c r="L200" s="72"/>
      <c r="M200" s="72"/>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IA200" s="21">
        <v>15</v>
      </c>
      <c r="IB200" s="21" t="s">
        <v>199</v>
      </c>
      <c r="IE200" s="22"/>
      <c r="IF200" s="22"/>
      <c r="IG200" s="22"/>
      <c r="IH200" s="22"/>
      <c r="II200" s="22"/>
    </row>
    <row r="201" spans="1:243" s="21" customFormat="1" ht="131.25" customHeight="1">
      <c r="A201" s="33">
        <v>15.01</v>
      </c>
      <c r="B201" s="34" t="s">
        <v>200</v>
      </c>
      <c r="C201" s="35"/>
      <c r="D201" s="35">
        <v>6.1</v>
      </c>
      <c r="E201" s="66" t="s">
        <v>208</v>
      </c>
      <c r="F201" s="63">
        <v>4455.55</v>
      </c>
      <c r="G201" s="44"/>
      <c r="H201" s="38"/>
      <c r="I201" s="39" t="s">
        <v>36</v>
      </c>
      <c r="J201" s="40">
        <f aca="true" t="shared" si="8" ref="J201:J207">IF(I201="Less(-)",-1,1)</f>
        <v>1</v>
      </c>
      <c r="K201" s="38" t="s">
        <v>37</v>
      </c>
      <c r="L201" s="38" t="s">
        <v>4</v>
      </c>
      <c r="M201" s="41"/>
      <c r="N201" s="50"/>
      <c r="O201" s="50"/>
      <c r="P201" s="51"/>
      <c r="Q201" s="50"/>
      <c r="R201" s="50"/>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3">
        <f aca="true" t="shared" si="9" ref="BA201:BA207">total_amount_ba($B$2,$D$2,D201,F201,J201,K201,M201)</f>
        <v>27178.86</v>
      </c>
      <c r="BB201" s="52">
        <f aca="true" t="shared" si="10" ref="BB201:BB207">BA201+SUM(N201:AZ201)</f>
        <v>27178.86</v>
      </c>
      <c r="BC201" s="61" t="str">
        <f aca="true" t="shared" si="11" ref="BC201:BC207">SpellNumber(L201,BB201)</f>
        <v>INR  Twenty Seven Thousand One Hundred &amp; Seventy Eight  and Paise Eighty Six Only</v>
      </c>
      <c r="IA201" s="21">
        <v>15.01</v>
      </c>
      <c r="IB201" s="64" t="s">
        <v>200</v>
      </c>
      <c r="ID201" s="21">
        <v>6.1</v>
      </c>
      <c r="IE201" s="22" t="s">
        <v>208</v>
      </c>
      <c r="IF201" s="22"/>
      <c r="IG201" s="22"/>
      <c r="IH201" s="22"/>
      <c r="II201" s="22"/>
    </row>
    <row r="202" spans="1:243" s="21" customFormat="1" ht="33" customHeight="1">
      <c r="A202" s="65">
        <v>15.02</v>
      </c>
      <c r="B202" s="34" t="s">
        <v>201</v>
      </c>
      <c r="C202" s="35"/>
      <c r="D202" s="35">
        <v>3</v>
      </c>
      <c r="E202" s="66" t="s">
        <v>209</v>
      </c>
      <c r="F202" s="63">
        <v>422.32</v>
      </c>
      <c r="G202" s="44"/>
      <c r="H202" s="38"/>
      <c r="I202" s="39" t="s">
        <v>36</v>
      </c>
      <c r="J202" s="40">
        <f t="shared" si="8"/>
        <v>1</v>
      </c>
      <c r="K202" s="38" t="s">
        <v>37</v>
      </c>
      <c r="L202" s="38" t="s">
        <v>4</v>
      </c>
      <c r="M202" s="41"/>
      <c r="N202" s="50"/>
      <c r="O202" s="50"/>
      <c r="P202" s="51"/>
      <c r="Q202" s="50"/>
      <c r="R202" s="50"/>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3">
        <f t="shared" si="9"/>
        <v>1266.96</v>
      </c>
      <c r="BB202" s="52">
        <f t="shared" si="10"/>
        <v>1266.96</v>
      </c>
      <c r="BC202" s="61" t="str">
        <f t="shared" si="11"/>
        <v>INR  One Thousand Two Hundred &amp; Sixty Six  and Paise Ninety Six Only</v>
      </c>
      <c r="IA202" s="21">
        <v>15.02</v>
      </c>
      <c r="IB202" s="21" t="s">
        <v>201</v>
      </c>
      <c r="ID202" s="21">
        <v>3</v>
      </c>
      <c r="IE202" s="22" t="s">
        <v>209</v>
      </c>
      <c r="IF202" s="22"/>
      <c r="IG202" s="22"/>
      <c r="IH202" s="22"/>
      <c r="II202" s="22"/>
    </row>
    <row r="203" spans="1:243" s="21" customFormat="1" ht="63">
      <c r="A203" s="33">
        <v>15.03</v>
      </c>
      <c r="B203" s="34" t="s">
        <v>202</v>
      </c>
      <c r="C203" s="35"/>
      <c r="D203" s="35">
        <v>3</v>
      </c>
      <c r="E203" s="66" t="s">
        <v>209</v>
      </c>
      <c r="F203" s="63">
        <v>555.02</v>
      </c>
      <c r="G203" s="44"/>
      <c r="H203" s="38"/>
      <c r="I203" s="39" t="s">
        <v>36</v>
      </c>
      <c r="J203" s="40">
        <f t="shared" si="8"/>
        <v>1</v>
      </c>
      <c r="K203" s="38" t="s">
        <v>37</v>
      </c>
      <c r="L203" s="38" t="s">
        <v>4</v>
      </c>
      <c r="M203" s="41"/>
      <c r="N203" s="50"/>
      <c r="O203" s="50"/>
      <c r="P203" s="51"/>
      <c r="Q203" s="50"/>
      <c r="R203" s="50"/>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3">
        <f t="shared" si="9"/>
        <v>1665.06</v>
      </c>
      <c r="BB203" s="52">
        <f t="shared" si="10"/>
        <v>1665.06</v>
      </c>
      <c r="BC203" s="61" t="str">
        <f t="shared" si="11"/>
        <v>INR  One Thousand Six Hundred &amp; Sixty Five  and Paise Six Only</v>
      </c>
      <c r="IA203" s="21">
        <v>15.03</v>
      </c>
      <c r="IB203" s="21" t="s">
        <v>202</v>
      </c>
      <c r="ID203" s="21">
        <v>3</v>
      </c>
      <c r="IE203" s="22" t="s">
        <v>209</v>
      </c>
      <c r="IF203" s="22"/>
      <c r="IG203" s="22"/>
      <c r="IH203" s="22"/>
      <c r="II203" s="22"/>
    </row>
    <row r="204" spans="1:243" s="21" customFormat="1" ht="63">
      <c r="A204" s="33">
        <v>15.04</v>
      </c>
      <c r="B204" s="34" t="s">
        <v>203</v>
      </c>
      <c r="C204" s="35"/>
      <c r="D204" s="35">
        <v>9</v>
      </c>
      <c r="E204" s="66" t="s">
        <v>209</v>
      </c>
      <c r="F204" s="63">
        <v>58.66</v>
      </c>
      <c r="G204" s="44"/>
      <c r="H204" s="38"/>
      <c r="I204" s="39" t="s">
        <v>36</v>
      </c>
      <c r="J204" s="40">
        <f t="shared" si="8"/>
        <v>1</v>
      </c>
      <c r="K204" s="38" t="s">
        <v>37</v>
      </c>
      <c r="L204" s="38" t="s">
        <v>4</v>
      </c>
      <c r="M204" s="41"/>
      <c r="N204" s="50"/>
      <c r="O204" s="50"/>
      <c r="P204" s="51"/>
      <c r="Q204" s="50"/>
      <c r="R204" s="50"/>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3">
        <f t="shared" si="9"/>
        <v>527.94</v>
      </c>
      <c r="BB204" s="52">
        <f t="shared" si="10"/>
        <v>527.94</v>
      </c>
      <c r="BC204" s="61" t="str">
        <f t="shared" si="11"/>
        <v>INR  Five Hundred &amp; Twenty Seven  and Paise Ninety Four Only</v>
      </c>
      <c r="IA204" s="21">
        <v>15.04</v>
      </c>
      <c r="IB204" s="21" t="s">
        <v>203</v>
      </c>
      <c r="ID204" s="21">
        <v>9</v>
      </c>
      <c r="IE204" s="22" t="s">
        <v>209</v>
      </c>
      <c r="IF204" s="22"/>
      <c r="IG204" s="22"/>
      <c r="IH204" s="22"/>
      <c r="II204" s="22"/>
    </row>
    <row r="205" spans="1:243" s="21" customFormat="1" ht="31.5">
      <c r="A205" s="33">
        <v>15.05</v>
      </c>
      <c r="B205" s="34" t="s">
        <v>204</v>
      </c>
      <c r="C205" s="35"/>
      <c r="D205" s="35">
        <v>28</v>
      </c>
      <c r="E205" s="66" t="s">
        <v>209</v>
      </c>
      <c r="F205" s="63">
        <v>29.33</v>
      </c>
      <c r="G205" s="44"/>
      <c r="H205" s="38"/>
      <c r="I205" s="39" t="s">
        <v>36</v>
      </c>
      <c r="J205" s="40">
        <f t="shared" si="8"/>
        <v>1</v>
      </c>
      <c r="K205" s="38" t="s">
        <v>37</v>
      </c>
      <c r="L205" s="38" t="s">
        <v>4</v>
      </c>
      <c r="M205" s="41"/>
      <c r="N205" s="50"/>
      <c r="O205" s="50"/>
      <c r="P205" s="51"/>
      <c r="Q205" s="50"/>
      <c r="R205" s="50"/>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3">
        <f t="shared" si="9"/>
        <v>821.24</v>
      </c>
      <c r="BB205" s="52">
        <f t="shared" si="10"/>
        <v>821.24</v>
      </c>
      <c r="BC205" s="61" t="str">
        <f t="shared" si="11"/>
        <v>INR  Eight Hundred &amp; Twenty One  and Paise Twenty Four Only</v>
      </c>
      <c r="IA205" s="21">
        <v>15.05</v>
      </c>
      <c r="IB205" s="21" t="s">
        <v>204</v>
      </c>
      <c r="ID205" s="21">
        <v>28</v>
      </c>
      <c r="IE205" s="22" t="s">
        <v>209</v>
      </c>
      <c r="IF205" s="22"/>
      <c r="IG205" s="22"/>
      <c r="IH205" s="22"/>
      <c r="II205" s="22"/>
    </row>
    <row r="206" spans="1:243" s="21" customFormat="1" ht="63">
      <c r="A206" s="33">
        <v>15.06</v>
      </c>
      <c r="B206" s="34" t="s">
        <v>205</v>
      </c>
      <c r="C206" s="35"/>
      <c r="D206" s="35">
        <v>3</v>
      </c>
      <c r="E206" s="66" t="s">
        <v>209</v>
      </c>
      <c r="F206" s="63">
        <v>504.44</v>
      </c>
      <c r="G206" s="44"/>
      <c r="H206" s="38"/>
      <c r="I206" s="39" t="s">
        <v>36</v>
      </c>
      <c r="J206" s="40">
        <f t="shared" si="8"/>
        <v>1</v>
      </c>
      <c r="K206" s="38" t="s">
        <v>37</v>
      </c>
      <c r="L206" s="38" t="s">
        <v>4</v>
      </c>
      <c r="M206" s="41"/>
      <c r="N206" s="50"/>
      <c r="O206" s="50"/>
      <c r="P206" s="51"/>
      <c r="Q206" s="50"/>
      <c r="R206" s="50"/>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3">
        <f t="shared" si="9"/>
        <v>1513.32</v>
      </c>
      <c r="BB206" s="52">
        <f t="shared" si="10"/>
        <v>1513.32</v>
      </c>
      <c r="BC206" s="61" t="str">
        <f t="shared" si="11"/>
        <v>INR  One Thousand Five Hundred &amp; Thirteen  and Paise Thirty Two Only</v>
      </c>
      <c r="IA206" s="21">
        <v>15.06</v>
      </c>
      <c r="IB206" s="21" t="s">
        <v>205</v>
      </c>
      <c r="ID206" s="21">
        <v>3</v>
      </c>
      <c r="IE206" s="22" t="s">
        <v>209</v>
      </c>
      <c r="IF206" s="22"/>
      <c r="IG206" s="22"/>
      <c r="IH206" s="22"/>
      <c r="II206" s="22"/>
    </row>
    <row r="207" spans="1:243" s="21" customFormat="1" ht="144" customHeight="1">
      <c r="A207" s="33">
        <v>15.07</v>
      </c>
      <c r="B207" s="34" t="s">
        <v>206</v>
      </c>
      <c r="C207" s="35"/>
      <c r="D207" s="35">
        <v>22.45</v>
      </c>
      <c r="E207" s="66" t="s">
        <v>210</v>
      </c>
      <c r="F207" s="63">
        <v>2019.25</v>
      </c>
      <c r="G207" s="44"/>
      <c r="H207" s="38"/>
      <c r="I207" s="39" t="s">
        <v>36</v>
      </c>
      <c r="J207" s="40">
        <f t="shared" si="8"/>
        <v>1</v>
      </c>
      <c r="K207" s="38" t="s">
        <v>37</v>
      </c>
      <c r="L207" s="38" t="s">
        <v>4</v>
      </c>
      <c r="M207" s="41"/>
      <c r="N207" s="50"/>
      <c r="O207" s="50"/>
      <c r="P207" s="51"/>
      <c r="Q207" s="50"/>
      <c r="R207" s="50"/>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3">
        <f t="shared" si="9"/>
        <v>45332.16</v>
      </c>
      <c r="BB207" s="52">
        <f t="shared" si="10"/>
        <v>45332.16</v>
      </c>
      <c r="BC207" s="61" t="str">
        <f t="shared" si="11"/>
        <v>INR  Forty Five Thousand Three Hundred &amp; Thirty Two  and Paise Sixteen Only</v>
      </c>
      <c r="IA207" s="21">
        <v>15.07</v>
      </c>
      <c r="IB207" s="64" t="s">
        <v>206</v>
      </c>
      <c r="ID207" s="21">
        <v>22.45</v>
      </c>
      <c r="IE207" s="22" t="s">
        <v>210</v>
      </c>
      <c r="IF207" s="22"/>
      <c r="IG207" s="22"/>
      <c r="IH207" s="22"/>
      <c r="II207" s="22"/>
    </row>
    <row r="208" spans="1:55" ht="57">
      <c r="A208" s="45" t="s">
        <v>38</v>
      </c>
      <c r="B208" s="46"/>
      <c r="C208" s="47"/>
      <c r="D208" s="57"/>
      <c r="E208" s="57"/>
      <c r="F208" s="57"/>
      <c r="G208" s="36"/>
      <c r="H208" s="48"/>
      <c r="I208" s="48"/>
      <c r="J208" s="48"/>
      <c r="K208" s="48"/>
      <c r="L208" s="49"/>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60">
        <f>SUM(BA13:BA207)</f>
        <v>954988.72</v>
      </c>
      <c r="BB208" s="60">
        <f>SUM(BB13:BB207)</f>
        <v>954988.72</v>
      </c>
      <c r="BC208" s="61" t="str">
        <f>SpellNumber($E$2,BB208)</f>
        <v>INR  Nine Lakh Fifty Four Thousand Nine Hundred &amp; Eighty Eight  and Paise Seventy Two Only</v>
      </c>
    </row>
    <row r="209" spans="1:55" ht="45" customHeight="1">
      <c r="A209" s="24" t="s">
        <v>39</v>
      </c>
      <c r="B209" s="25"/>
      <c r="C209" s="26"/>
      <c r="D209" s="54"/>
      <c r="E209" s="55" t="s">
        <v>46</v>
      </c>
      <c r="F209" s="56"/>
      <c r="G209" s="27"/>
      <c r="H209" s="28"/>
      <c r="I209" s="28"/>
      <c r="J209" s="28"/>
      <c r="K209" s="29"/>
      <c r="L209" s="30"/>
      <c r="M209" s="31"/>
      <c r="N209" s="32"/>
      <c r="O209" s="21"/>
      <c r="P209" s="21"/>
      <c r="Q209" s="21"/>
      <c r="R209" s="21"/>
      <c r="S209" s="21"/>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58">
        <f>IF(ISBLANK(F209),0,IF(E209="Excess (+)",ROUND(BA208+(BA208*F209),2),IF(E209="Less (-)",ROUND(BA208+(BA208*F209*(-1)),2),IF(E209="At Par",BA208,0))))</f>
        <v>0</v>
      </c>
      <c r="BB209" s="59">
        <f>ROUND(BA209,0)</f>
        <v>0</v>
      </c>
      <c r="BC209" s="61" t="str">
        <f>SpellNumber($E$2,BB209)</f>
        <v>INR Zero Only</v>
      </c>
    </row>
    <row r="210" spans="1:55" ht="33" customHeight="1">
      <c r="A210" s="23" t="s">
        <v>40</v>
      </c>
      <c r="B210" s="23"/>
      <c r="C210" s="74" t="str">
        <f>SpellNumber($E$2,BB209)</f>
        <v>INR Zero Only</v>
      </c>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3" ht="15"/>
    <row r="1084" ht="15"/>
    <row r="1085" ht="15"/>
    <row r="1086" ht="15"/>
    <row r="1088" ht="15"/>
    <row r="1089" ht="15"/>
    <row r="1090" ht="15"/>
    <row r="1093" ht="15"/>
    <row r="1094" ht="15"/>
    <row r="1096" ht="15"/>
    <row r="1097" ht="15"/>
    <row r="1099" ht="15"/>
    <row r="1101" ht="15"/>
  </sheetData>
  <sheetProtection password="8F23" sheet="1"/>
  <mergeCells count="106">
    <mergeCell ref="D196:BC196"/>
    <mergeCell ref="D195:BC195"/>
    <mergeCell ref="D198:BC198"/>
    <mergeCell ref="D200:BC200"/>
    <mergeCell ref="D180:BC180"/>
    <mergeCell ref="D182:BC182"/>
    <mergeCell ref="D184:BC184"/>
    <mergeCell ref="D187:BC187"/>
    <mergeCell ref="D191:BC191"/>
    <mergeCell ref="D193:BC193"/>
    <mergeCell ref="D190:BC190"/>
    <mergeCell ref="D168:BC168"/>
    <mergeCell ref="D170:BC170"/>
    <mergeCell ref="D173:BC173"/>
    <mergeCell ref="D172:BC172"/>
    <mergeCell ref="D175:BC175"/>
    <mergeCell ref="D178:BC178"/>
    <mergeCell ref="D154:BC154"/>
    <mergeCell ref="D156:BC156"/>
    <mergeCell ref="D159:BC159"/>
    <mergeCell ref="D165:BC165"/>
    <mergeCell ref="D164:BC164"/>
    <mergeCell ref="D162:BC162"/>
    <mergeCell ref="D160:BC160"/>
    <mergeCell ref="D145:BC145"/>
    <mergeCell ref="D147:BC147"/>
    <mergeCell ref="D148:BC148"/>
    <mergeCell ref="D150:BC150"/>
    <mergeCell ref="D151:BC151"/>
    <mergeCell ref="D153:BC153"/>
    <mergeCell ref="D134:BC134"/>
    <mergeCell ref="D137:BC137"/>
    <mergeCell ref="D138:BC138"/>
    <mergeCell ref="D140:BC140"/>
    <mergeCell ref="D142:BC142"/>
    <mergeCell ref="D144:BC144"/>
    <mergeCell ref="D126:BC126"/>
    <mergeCell ref="D128:BC128"/>
    <mergeCell ref="D125:BC125"/>
    <mergeCell ref="D130:BC130"/>
    <mergeCell ref="D131:BC131"/>
    <mergeCell ref="D133:BC133"/>
    <mergeCell ref="D111:BC111"/>
    <mergeCell ref="D114:BC114"/>
    <mergeCell ref="D116:BC116"/>
    <mergeCell ref="D118:BC118"/>
    <mergeCell ref="D123:BC123"/>
    <mergeCell ref="D122:BC122"/>
    <mergeCell ref="D99:BC99"/>
    <mergeCell ref="D102:BC102"/>
    <mergeCell ref="D104:BC104"/>
    <mergeCell ref="D106:BC106"/>
    <mergeCell ref="D107:BC107"/>
    <mergeCell ref="D109:BC109"/>
    <mergeCell ref="D86:BC86"/>
    <mergeCell ref="D88:BC88"/>
    <mergeCell ref="D90:BC90"/>
    <mergeCell ref="D92:BC92"/>
    <mergeCell ref="D94:BC94"/>
    <mergeCell ref="D96:BC96"/>
    <mergeCell ref="D75:BC75"/>
    <mergeCell ref="D77:BC77"/>
    <mergeCell ref="D79:BC79"/>
    <mergeCell ref="D81:BC81"/>
    <mergeCell ref="D84:BC84"/>
    <mergeCell ref="D83:BC83"/>
    <mergeCell ref="D66:BC66"/>
    <mergeCell ref="D68:BC68"/>
    <mergeCell ref="D67:BC67"/>
    <mergeCell ref="D71:BC71"/>
    <mergeCell ref="D70:BC70"/>
    <mergeCell ref="D73:BC73"/>
    <mergeCell ref="D53:BC53"/>
    <mergeCell ref="D56:BC56"/>
    <mergeCell ref="D58:BC58"/>
    <mergeCell ref="D60:BC60"/>
    <mergeCell ref="D62:BC62"/>
    <mergeCell ref="D64:BC64"/>
    <mergeCell ref="D39:BC39"/>
    <mergeCell ref="D42:BC42"/>
    <mergeCell ref="D45:BC45"/>
    <mergeCell ref="D43:BC43"/>
    <mergeCell ref="D48:BC48"/>
    <mergeCell ref="D50:BC50"/>
    <mergeCell ref="C210:BC210"/>
    <mergeCell ref="D13:BC13"/>
    <mergeCell ref="D25:BC25"/>
    <mergeCell ref="D26:BC26"/>
    <mergeCell ref="D28:BC28"/>
    <mergeCell ref="D31:BC31"/>
    <mergeCell ref="D32:BC32"/>
    <mergeCell ref="D33:BC33"/>
    <mergeCell ref="D35:BC35"/>
    <mergeCell ref="D40:BC40"/>
    <mergeCell ref="A9:BC9"/>
    <mergeCell ref="D15:BC15"/>
    <mergeCell ref="D16:BC16"/>
    <mergeCell ref="D19:BC19"/>
    <mergeCell ref="D21:BC21"/>
    <mergeCell ref="D23:BC23"/>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9">
      <formula1>IF(E209="Select",-1,IF(E209="At Par",0,0))</formula1>
      <formula2>IF(E209="Select",-1,IF(E209="At Par",0,0.99))</formula2>
    </dataValidation>
    <dataValidation type="list" allowBlank="1" showErrorMessage="1" sqref="E20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9">
      <formula1>0</formula1>
      <formula2>IF(#REF!&lt;&gt;"Select",99.9,0)</formula2>
    </dataValidation>
    <dataValidation allowBlank="1" showInputMessage="1" showErrorMessage="1" promptTitle="Units" prompt="Please enter Units in text" sqref="D14:E14 D17:E18 D20:E20 D22:E22 D24:E24 D27:E27 D29:E30 D34:E34 D36:E38 D41:E41 D44:E44 D46:E47 D49:E49 D51:E52 D54:E55 D57:E57 D59:E59 D61:E61 D63:E63 D65:E65 D69:E69 D72:E72 D74:E74 D76:E76 D78:E78 D80:E80 D82:E82 D85:E85 D87:E87 D89:E89 D91:E91 D93:E93 D95:E95 D97:E98 D100:E101 D103:E103 D105:E105 D108:E108 D110:E110 D112:E113 D115:E115 D117:E117 D119:E121 D124:E124 D127:E127 D129:E129 D132:E132 D135:E136 D139:E139 D141:E141 D143:E143 D146:E146 D149:E149 D152:E152 D155:E155 D157:E158 D161:E161 D163:E163 D166:E167 D169:E169 D171:E171 D174:E174 D176:E177 D179:E179 D181:E181 D183:E183 D185:E186 D188:E189 D192:E192 D194:E194 D197:E197 D199:E199 D201:E207">
      <formula1>0</formula1>
      <formula2>0</formula2>
    </dataValidation>
    <dataValidation type="decimal" allowBlank="1" showInputMessage="1" showErrorMessage="1" promptTitle="Quantity" prompt="Please enter the Quantity for this item. " errorTitle="Invalid Entry" error="Only Numeric Values are allowed. " sqref="F14 F17:F18 F20 F22 F24 F27 F29:F30 F34 F36:F38 F41 F44 F46:F47 F49 F51:F52 F54:F55 F57 F59 F61 F63 F65 F69 F72 F74 F76 F78 F80 F82 F85 F87 F89 F91 F93 F95 F97:F98 F100:F101 F103 F105 F108 F110 F112:F113 F115 F117 F119:F121 F124 F127 F129 F132 F135:F136 F139 F141 F143 F146 F149 F152 F155 F157:F158 F161 F163 F166:F167 F169 F171 F174 F176:F177 F179 F181 F183 F185:F186 F188:F189 F192 F194 F197 F199 F201:F207">
      <formula1>0</formula1>
      <formula2>999999999999999</formula2>
    </dataValidation>
    <dataValidation type="list" allowBlank="1" showErrorMessage="1" sqref="D13 K14 D15:D16 K17:K18 D19 K20 D21 K22 D23 K24 D25:D26 K27 D28 K29:K30 D31:D33 K34 D35 D39:D40 K36:K38 K41 D42:D43 D45 K44 K46:K47 D48 K49 D50 K51:K52 D53 K54:K55 D56 K57 D58 K59 D60 K61 D62 K63 D64 K65 D66:D68 D70:D71 K69 K72 D73 K74 D75 K76 D77 K78 D79 K80 D81 D83:D84 K82 K85 D86 K87 D88 K89 D90 K91 D92 K93 D94 K95 D96 K97:K98 D99 K100:K101 D102 K103 D104 K105 D106:D107 K108 D109 K110 D111 K112:K113 D114 K115 D116 K117 D118 D122:D123 K119:K121 D128 D125:D126 K127 K124 K129 D130:D131 K132 D133:D134 K135:K136 D137:D138 K139 D140 K141">
      <formula1>"Partial Conversion,Full Conversion"</formula1>
      <formula2>0</formula2>
    </dataValidation>
    <dataValidation type="list" allowBlank="1" showErrorMessage="1" sqref="D142 K143 D144:D145 K146 D147:D148 K149 D150:D151 K152 D153:D154 K155 D156 K157:K158 D159:D160 D164:D165 K161 D162 K163 K166:K167 D168 K169 D170 D172:D173 K171 K174 D175 K176:K177 D178 K179 D180 K181 D182 K183 D184 K185:K186 D187 D193 D190:D191 K192 K188:K189 D195:D196 K194 K197 D198 K199 K201:K207 D20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7:H18 G20:H20 G22:H22 G24:H24 G27:H27 G29:H30 G34:H34 G36:H38 G41:H41 G44:H44 G46:H47 G49:H49 G51:H52 G54:H55 G57:H57 G59:H59 G61:H61 G63:H63 G65:H65 G69:H69 G72:H72 G74:H74 G76:H76 G78:H78 G80:H80 G82:H82 G85:H85 G87:H87 G89:H89 G91:H91 G93:H93 G95:H95 G97:H98 G100:H101 G103:H103 G105:H105 G108:H108 G110:H110 G112:H113 G115:H115 G117:H117 G119:H121 G124:H124 G127:H127 G129:H129 G132:H132 G135:H136 G139:H139 G141:H141 G143:H143 G146:H146 G149:H149 G152:H152 G155:H155 G157:H158 G161:H161 G163:H163 G166:H167 G169:H169 G171:H171 G174:H174 G176:H177 G179:H179 G181:H181 G183:H183 G185:H186 G188:H189 G192:H192 G194:H194 G197:H197 G199:H199 G201:H207">
      <formula1>0</formula1>
      <formula2>999999999999999</formula2>
    </dataValidation>
    <dataValidation allowBlank="1" showInputMessage="1" showErrorMessage="1" promptTitle="Addition / Deduction" prompt="Please Choose the correct One" sqref="J14 J17:J18 J20 J22 J24 J27 J29:J30 J34 J36:J38 J41 J44 J46:J47 J49 J51:J52 J54:J55 J57 J59 J61 J63 J65 J69 J72 J74 J76 J78 J80 J82 J85 J87 J89 J91 J93 J95 J97:J98 J100:J101 J103 J105 J108 J110 J112:J113 J115 J117 J119:J121 J124 J127 J129 J132 J135:J136 J139 J141 J143 J146 J149 J152 J155 J157:J158 J161 J163 J166:J167 J169 J171 J174 J176:J177 J179 J181 J183 J185:J186 J188:J189 J192 J194 J197 J199 J201:J207">
      <formula1>0</formula1>
      <formula2>0</formula2>
    </dataValidation>
    <dataValidation type="list" showErrorMessage="1" sqref="I14 I17:I18 I20 I22 I24 I27 I29:I30 I34 I36:I38 I41 I44 I46:I47 I49 I51:I52 I54:I55 I57 I59 I61 I63 I65 I69 I72 I74 I76 I78 I80 I82 I85 I87 I89 I91 I93 I95 I97:I98 I100:I101 I103 I105 I108 I110 I112:I113 I115 I117 I119:I121 I124 I127 I129 I132 I135:I136 I139 I141 I143 I146 I149 I152 I155 I157:I158 I161 I163 I166:I167 I169 I171 I174 I176:I177 I179 I181 I183 I185:I186 I188:I189 I192 I194 I197 I199 I201:I20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0:O20 N22:O22 N24:O24 N27:O27 N29:O30 N34:O34 N36:O38 N41:O41 N44:O44 N46:O47 N49:O49 N51:O52 N54:O55 N57:O57 N59:O59 N61:O61 N63:O63 N65:O65 N69:O69 N72:O72 N74:O74 N76:O76 N78:O78 N80:O80 N82:O82 N85:O85 N87:O87 N89:O89 N91:O91 N93:O93 N95:O95 N97:O98 N100:O101 N103:O103 N105:O105 N108:O108 N110:O110 N112:O113 N115:O115 N117:O117 N119:O121 N124:O124 N127:O127 N129:O129 N132:O132 N135:O136 N139:O139 N141:O141 N143:O143 N146:O146 N149:O149 N152:O152 N155:O155 N157:O158 N161:O161 N163:O163 N166:O167 N169:O169 N171:O171 N174:O174 N176:O177 N179:O179 N181:O181 N183:O183 N185:O186 N188:O189 N192:O192 N194:O194 N197:O197 N199:O199 N201:O2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0 R22 R24 R27 R29:R30 R34 R36:R38 R41 R44 R46:R47 R49 R51:R52 R54:R55 R57 R59 R61 R63 R65 R69 R72 R74 R76 R78 R80 R82 R85 R87 R89 R91 R93 R95 R97:R98 R100:R101 R103 R105 R108 R110 R112:R113 R115 R117 R119:R121 R124 R127 R129 R132 R135:R136 R139 R141 R143 R146 R149 R152 R155 R157:R158 R161 R163 R166:R167 R169 R171 R174 R176:R177 R179 R181 R183 R185:R186 R188:R189 R192 R194 R197 R199 R201:R2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0 Q22 Q24 Q27 Q29:Q30 Q34 Q36:Q38 Q41 Q44 Q46:Q47 Q49 Q51:Q52 Q54:Q55 Q57 Q59 Q61 Q63 Q65 Q69 Q72 Q74 Q76 Q78 Q80 Q82 Q85 Q87 Q89 Q91 Q93 Q95 Q97:Q98 Q100:Q101 Q103 Q105 Q108 Q110 Q112:Q113 Q115 Q117 Q119:Q121 Q124 Q127 Q129 Q132 Q135:Q136 Q139 Q141 Q143 Q146 Q149 Q152 Q155 Q157:Q158 Q161 Q163 Q166:Q167 Q169 Q171 Q174 Q176:Q177 Q179 Q181 Q183 Q185:Q186 Q188:Q189 Q192 Q194 Q197 Q199 Q201:Q2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0 M22 M24 M27 M29:M30 M34 M36:M38 M41 M44 M46:M47 M49 M51:M52 M54:M55 M57 M59 M61 M63 M65 M69 M72 M74 M76 M78 M80 M82 M85 M87 M89 M91 M93 M95 M97:M98 M100:M101 M103 M105 M108 M110 M112:M113 M115 M117 M119:M121 M124 M127 M129 M132 M135:M136 M139 M141 M143 M146 M149 M152 M155 M157:M158 M161 M163 M166:M167 M169 M171 M174 M176:M177 M179 M181 M183 M185:M186 M188:M189 M192 M194 M197 M199 M201:M207">
      <formula1>0</formula1>
      <formula2>999999999999999</formula2>
    </dataValidation>
    <dataValidation type="list" allowBlank="1" showInputMessage="1" showErrorMessage="1" sqref="L204 L20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7 L20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07">
      <formula1>0</formula1>
      <formula2>0</formula2>
    </dataValidation>
    <dataValidation type="decimal" allowBlank="1" showErrorMessage="1" errorTitle="Invalid Entry" error="Only Numeric Values are allowed. " sqref="A13:A207">
      <formula1>0</formula1>
      <formula2>999999999999999</formula2>
    </dataValidation>
  </dataValidations>
  <printOptions/>
  <pageMargins left="0.45" right="0.2" top="0.75" bottom="0.75"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2020-03-13T09:44:10Z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