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'BoQ1'!$A$1:$BC$66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<sst xmlns="http://schemas.openxmlformats.org/spreadsheetml/2006/main" count="326" uniqueCount="103">
  <si>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</si>
  <si>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</si>
  <si>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</si>
  <si>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</si>
  <si>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</si>
  <si>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</si>
  <si>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</si>
  <si>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</si>
  <si>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</si>
  <si>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</si>
  <si>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</si>
  <si>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</si>
  <si>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</si>
  <si>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</si>
  <si>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</si>
  <si>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</si>
  <si>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</si>
  <si>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</si>
  <si>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</si>
  <si>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</si>
  <si>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</si>
  <si>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</si>
  <si>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</si>
  <si>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</si>
  <si>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</si>
  <si>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</si>
  <si>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</si>
  <si>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</si>
  <si>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</si>
  <si>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</si>
  <si>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</si>
  <si>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</si>
  <si>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</si>
  <si>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</si>
  <si>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</si>
  <si>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</si>
  <si>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</si>
  <si>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</si>
  <si>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</si>
  <si>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</si>
  <si>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</si>
  <si>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</si>
  <si>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</si>
  <si>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</si>
  <si>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Select</t>
  </si>
  <si>
    <t>cum</t>
  </si>
  <si>
    <t>each</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</si>
  <si>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</si>
  <si>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</si>
  <si>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Two or more coats on new work</t>
  </si>
  <si>
    <t>Sal wood</t>
  </si>
  <si>
    <t>Second class teak wood</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</si>
  <si>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</si>
  <si>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</si>
  <si>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</si>
  <si>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</si>
  <si>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</si>
  <si>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Old work (Two or more coats applied @ 1.43 ltr/ 10 sqm) over existing cement paint surface</t>
  </si>
  <si>
    <t>With cement mortar 1:4 (1cement: 4 coarse sand)</t>
  </si>
  <si>
    <t>Of area 3 sq. metres and below</t>
  </si>
  <si>
    <t>Contract No:  06/C/D1/2021-22/01</t>
  </si>
  <si>
    <t>Name of Work: Providing &amp; fixing wire mesh door at entrance i/c internal white washing &amp; painting of house no. B-102 &amp; B-304 F/A</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</si>
  <si>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</si>
  <si>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</si>
  <si>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</si>
  <si>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</si>
  <si>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250x16 mm</t>
  </si>
  <si>
    <t>Providing and fixing aluminium tower bolts, ISI marked, anodised (anodic coating not less than grade AC 10 as per IS : 1868 ) transparent or dyed to required colour or shade, with necessary screws etc. complete :</t>
  </si>
  <si>
    <t>200x10 mm</t>
  </si>
  <si>
    <t>Providing and fixing aluminium handles, ISI marked, anodised (anodic coating not less than grade AC 10 as per IS : 1868) transparent or dyed to required colour or shade, with necessary screws etc. complete :</t>
  </si>
  <si>
    <t>125 mm</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</si>
  <si>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</si>
  <si>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</si>
  <si>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</si>
  <si>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FINISHING</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</si>
  <si>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</si>
  <si>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</si>
  <si>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Distempering with 1st quality acrylic distember (Ready mix) having VOC content less than 50 grams/ litre  of approved brand and manufacture to give an even shade :</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</si>
  <si>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</si>
  <si>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</si>
  <si>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</si>
  <si>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</si>
  <si>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</si>
  <si>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Dismantling doors, windows and clerestory windows (steel or wood) shutter including chowkhats, architrave, holdfasts etc. complete and stacking within 50 metres lead :</t>
  </si>
  <si>
    <t>SANITARY INSTALLATIONS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</si>
  <si>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</si>
  <si>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</si>
  <si>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CP Brass Single lever telephonic wall mixer of quality &amp; make   as approved by Engineer in charge. (a) 15 mm nominal dia</t>
  </si>
  <si>
    <t>WATER SUPPLY</t>
  </si>
  <si>
    <t>Providing and fixing uplasticised PVC connection pipe with brass unions :</t>
  </si>
  <si>
    <t>45 cm length</t>
  </si>
  <si>
    <t>15 mm nominal bore</t>
  </si>
  <si>
    <t>Providing and fixing C.P. brass angle valve for basin mixer and geyser points of approved quality conforming to IS:8931</t>
  </si>
  <si>
    <t>15mm nominal bore</t>
  </si>
  <si>
    <t>MINOR CIVIL MAINTENANCE WORK:</t>
  </si>
  <si>
    <t>"Cutting rubbing and polishing of old mosaic flooring of dado for rubbing and removal of rubbish i/c one coat of cement slurry for final rubbing and polishing.</t>
  </si>
  <si>
    <t>"Providing and fixing C.P flange for C.P bib cock/C.P angle stop cock.</t>
  </si>
  <si>
    <t>"Providing and fixing C.P Brass shower rose 15 mm or 20 mm inlet with shower arm (a) 75 mm dia fancy type.</t>
  </si>
  <si>
    <t xml:space="preserve">Providing and fixing C.P basin mixer of 15 mm nominal bore (L&amp;K) make for one piece only
</t>
  </si>
  <si>
    <t xml:space="preserve">Providind and fixing C.P. hand spray (heath faucet jaquar make or equivalant) with push button control and flexible hose connection with C.P hook complete in all respects.
</t>
  </si>
  <si>
    <t xml:space="preserve">Providing and fixing 15 mm nominal bore two way angle valve of make L&amp;K or approved equivalent make.
</t>
  </si>
  <si>
    <t>Sqm</t>
  </si>
  <si>
    <t>Each</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</si>
</sst>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0" fontId="57" fillId="0" borderId="15" xfId="0" applyFont="1" applyFill="1" applyBorder="1" applyAlignment="1">
      <alignment horizontal="center" vertical="top" wrapText="1"/>
    </xf>
    <xf numFmtId="2" fontId="57" fillId="0" borderId="15" xfId="0" applyNumberFormat="1" applyFont="1" applyFill="1" applyBorder="1" applyAlignment="1">
      <alignment horizontal="left" vertical="top"/>
    </xf>
    <xf numFmtId="0" fontId="4" fillId="0" borderId="15" xfId="59" applyNumberFormat="1" applyFont="1" applyFill="1" applyBorder="1" applyAlignment="1">
      <alignment horizontal="justify" vertical="top" wrapText="1"/>
      <protection/>
    </xf>
    <xf numFmtId="2" fontId="57" fillId="0" borderId="15" xfId="0" applyNumberFormat="1" applyFont="1" applyFill="1" applyBorder="1" applyAlignment="1">
      <alignment horizontal="right" vertical="top"/>
    </xf>
    <xf numFmtId="0" fontId="4" fillId="0" borderId="0" xfId="56" applyNumberFormat="1" applyFont="1" applyFill="1" applyAlignment="1">
      <alignment vertical="top"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66"/>
  <sheetViews>
    <sheetView showGridLines="0" view="pageBreakPreview" zoomScaleNormal="85" zoomScaleSheetLayoutView="100" zoomScalePageLayoutView="0" workbookViewId="0" topLeftCell="A60">
      <selection activeCell="D62" sqref="D62"/>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0" t="str">
        <f>B2&amp;" BoQ"</f>
        <v>Percentage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1" t="s">
        <v>42</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75" customHeight="1">
      <c r="A5" s="71" t="s">
        <v>61</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75" customHeight="1">
      <c r="A6" s="71" t="s">
        <v>60</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72" customHeight="1">
      <c r="A8" s="11" t="s">
        <v>39</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73" t="s">
        <v>47</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8</v>
      </c>
      <c r="B10" s="16" t="s">
        <v>9</v>
      </c>
      <c r="C10" s="16" t="s">
        <v>9</v>
      </c>
      <c r="D10" s="16" t="s">
        <v>8</v>
      </c>
      <c r="E10" s="16" t="s">
        <v>48</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8">
        <v>3</v>
      </c>
      <c r="D12" s="44">
        <v>4</v>
      </c>
      <c r="E12" s="44">
        <v>5</v>
      </c>
      <c r="F12" s="44">
        <v>6</v>
      </c>
      <c r="G12" s="44">
        <v>7</v>
      </c>
      <c r="H12" s="44">
        <v>8</v>
      </c>
      <c r="I12" s="44">
        <v>9</v>
      </c>
      <c r="J12" s="44">
        <v>10</v>
      </c>
      <c r="K12" s="44">
        <v>11</v>
      </c>
      <c r="L12" s="44">
        <v>12</v>
      </c>
      <c r="M12" s="44">
        <v>13</v>
      </c>
      <c r="N12" s="44">
        <v>14</v>
      </c>
      <c r="O12" s="44">
        <v>15</v>
      </c>
      <c r="P12" s="44">
        <v>16</v>
      </c>
      <c r="Q12" s="44">
        <v>17</v>
      </c>
      <c r="R12" s="44">
        <v>18</v>
      </c>
      <c r="S12" s="44">
        <v>19</v>
      </c>
      <c r="T12" s="44">
        <v>20</v>
      </c>
      <c r="U12" s="44">
        <v>21</v>
      </c>
      <c r="V12" s="44">
        <v>22</v>
      </c>
      <c r="W12" s="44">
        <v>23</v>
      </c>
      <c r="X12" s="44">
        <v>24</v>
      </c>
      <c r="Y12" s="44">
        <v>25</v>
      </c>
      <c r="Z12" s="44">
        <v>26</v>
      </c>
      <c r="AA12" s="44">
        <v>27</v>
      </c>
      <c r="AB12" s="44">
        <v>28</v>
      </c>
      <c r="AC12" s="44">
        <v>29</v>
      </c>
      <c r="AD12" s="44">
        <v>30</v>
      </c>
      <c r="AE12" s="44">
        <v>31</v>
      </c>
      <c r="AF12" s="44">
        <v>32</v>
      </c>
      <c r="AG12" s="44">
        <v>33</v>
      </c>
      <c r="AH12" s="44">
        <v>34</v>
      </c>
      <c r="AI12" s="44">
        <v>35</v>
      </c>
      <c r="AJ12" s="44">
        <v>36</v>
      </c>
      <c r="AK12" s="44">
        <v>37</v>
      </c>
      <c r="AL12" s="44">
        <v>38</v>
      </c>
      <c r="AM12" s="44">
        <v>39</v>
      </c>
      <c r="AN12" s="44">
        <v>40</v>
      </c>
      <c r="AO12" s="44">
        <v>41</v>
      </c>
      <c r="AP12" s="44">
        <v>42</v>
      </c>
      <c r="AQ12" s="44">
        <v>43</v>
      </c>
      <c r="AR12" s="44">
        <v>44</v>
      </c>
      <c r="AS12" s="44">
        <v>45</v>
      </c>
      <c r="AT12" s="44">
        <v>46</v>
      </c>
      <c r="AU12" s="44">
        <v>47</v>
      </c>
      <c r="AV12" s="44">
        <v>48</v>
      </c>
      <c r="AW12" s="44">
        <v>49</v>
      </c>
      <c r="AX12" s="44">
        <v>50</v>
      </c>
      <c r="AY12" s="44">
        <v>51</v>
      </c>
      <c r="AZ12" s="44">
        <v>52</v>
      </c>
      <c r="BA12" s="44">
        <v>7</v>
      </c>
      <c r="BB12" s="45">
        <v>54</v>
      </c>
      <c r="BC12" s="16">
        <v>8</v>
      </c>
      <c r="IE12" s="18"/>
      <c r="IF12" s="18"/>
      <c r="IG12" s="18"/>
      <c r="IH12" s="18"/>
      <c r="II12" s="18"/>
    </row>
    <row r="13" spans="1:243" s="21" customFormat="1" ht="24.75" customHeight="1">
      <c r="A13" s="60">
        <v>1</v>
      </c>
      <c r="B13" s="61" t="s">
        <v>62</v>
      </c>
      <c r="C13" s="34"/>
      <c r="D13" s="67"/>
      <c r="E13" s="67"/>
      <c r="F13" s="67"/>
      <c r="G13" s="67"/>
      <c r="H13" s="67"/>
      <c r="I13" s="67"/>
      <c r="J13" s="67"/>
      <c r="K13" s="67"/>
      <c r="L13" s="67"/>
      <c r="M13" s="67"/>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IA13" s="21">
        <v>1</v>
      </c>
      <c r="IB13" s="21" t="s">
        <v>62</v>
      </c>
      <c r="IE13" s="22"/>
      <c r="IF13" s="22"/>
      <c r="IG13" s="22"/>
      <c r="IH13" s="22"/>
      <c r="II13" s="22"/>
    </row>
    <row r="14" spans="1:243" s="21" customFormat="1" ht="126">
      <c r="A14" s="60">
        <v>1.01</v>
      </c>
      <c r="B14" s="61" t="s">
        <v>63</v>
      </c>
      <c r="C14" s="34"/>
      <c r="D14" s="67"/>
      <c r="E14" s="67"/>
      <c r="F14" s="67"/>
      <c r="G14" s="67"/>
      <c r="H14" s="67"/>
      <c r="I14" s="67"/>
      <c r="J14" s="67"/>
      <c r="K14" s="67"/>
      <c r="L14" s="67"/>
      <c r="M14" s="67"/>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IA14" s="21">
        <v>1.01</v>
      </c>
      <c r="IB14" s="21" t="s">
        <v>63</v>
      </c>
      <c r="IE14" s="22"/>
      <c r="IF14" s="22"/>
      <c r="IG14" s="22"/>
      <c r="IH14" s="22"/>
      <c r="II14" s="22"/>
    </row>
    <row r="15" spans="1:243" s="21" customFormat="1" ht="42.75">
      <c r="A15" s="60">
        <v>1.02</v>
      </c>
      <c r="B15" s="61" t="s">
        <v>50</v>
      </c>
      <c r="C15" s="34"/>
      <c r="D15" s="34">
        <v>0.04</v>
      </c>
      <c r="E15" s="62" t="s">
        <v>45</v>
      </c>
      <c r="F15" s="65">
        <v>92351.78</v>
      </c>
      <c r="G15" s="46"/>
      <c r="H15" s="40"/>
      <c r="I15" s="41" t="s">
        <v>33</v>
      </c>
      <c r="J15" s="42">
        <f>IF(I15="Less(-)",-1,1)</f>
        <v>1</v>
      </c>
      <c r="K15" s="40" t="s">
        <v>34</v>
      </c>
      <c r="L15" s="40" t="s">
        <v>4</v>
      </c>
      <c r="M15" s="43"/>
      <c r="N15" s="52"/>
      <c r="O15" s="52"/>
      <c r="P15" s="53"/>
      <c r="Q15" s="52"/>
      <c r="R15" s="52"/>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5">
        <f>total_amount_ba($B$2,$D$2,D15,F15,J15,K15,M15)</f>
        <v>3694.07</v>
      </c>
      <c r="BB15" s="54">
        <f>BA15+SUM(N15:AZ15)</f>
        <v>3694.07</v>
      </c>
      <c r="BC15" s="59" t="str">
        <f>SpellNumber(L15,BB15)</f>
        <v>INR  Three Thousand Six Hundred &amp; Ninety Four  and Paise Seven Only</v>
      </c>
      <c r="IA15" s="21">
        <v>1.02</v>
      </c>
      <c r="IB15" s="21" t="s">
        <v>50</v>
      </c>
      <c r="ID15" s="21">
        <v>0.04</v>
      </c>
      <c r="IE15" s="22" t="s">
        <v>45</v>
      </c>
      <c r="IF15" s="22"/>
      <c r="IG15" s="22"/>
      <c r="IH15" s="22"/>
      <c r="II15" s="22"/>
    </row>
    <row r="16" spans="1:243" s="21" customFormat="1" ht="126">
      <c r="A16" s="60">
        <v>1.03</v>
      </c>
      <c r="B16" s="61" t="s">
        <v>64</v>
      </c>
      <c r="C16" s="34"/>
      <c r="D16" s="34">
        <v>2</v>
      </c>
      <c r="E16" s="62" t="s">
        <v>46</v>
      </c>
      <c r="F16" s="65">
        <v>879.88</v>
      </c>
      <c r="G16" s="46"/>
      <c r="H16" s="40"/>
      <c r="I16" s="41" t="s">
        <v>33</v>
      </c>
      <c r="J16" s="42">
        <f aca="true" t="shared" si="0" ref="J16:J22">IF(I16="Less(-)",-1,1)</f>
        <v>1</v>
      </c>
      <c r="K16" s="40" t="s">
        <v>34</v>
      </c>
      <c r="L16" s="40" t="s">
        <v>4</v>
      </c>
      <c r="M16" s="43"/>
      <c r="N16" s="52"/>
      <c r="O16" s="52"/>
      <c r="P16" s="53"/>
      <c r="Q16" s="52"/>
      <c r="R16" s="52"/>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5">
        <f aca="true" t="shared" si="1" ref="BA16:BA22">total_amount_ba($B$2,$D$2,D16,F16,J16,K16,M16)</f>
        <v>1759.76</v>
      </c>
      <c r="BB16" s="54">
        <f aca="true" t="shared" si="2" ref="BB16:BB22">BA16+SUM(N16:AZ16)</f>
        <v>1759.76</v>
      </c>
      <c r="BC16" s="59" t="str">
        <f aca="true" t="shared" si="3" ref="BC16:BC22">SpellNumber(L16,BB16)</f>
        <v>INR  One Thousand Seven Hundred &amp; Fifty Nine  and Paise Seventy Six Only</v>
      </c>
      <c r="IA16" s="21">
        <v>1.03</v>
      </c>
      <c r="IB16" s="21" t="s">
        <v>64</v>
      </c>
      <c r="ID16" s="21">
        <v>2</v>
      </c>
      <c r="IE16" s="22" t="s">
        <v>46</v>
      </c>
      <c r="IF16" s="22"/>
      <c r="IG16" s="22"/>
      <c r="IH16" s="22"/>
      <c r="II16" s="22"/>
    </row>
    <row r="17" spans="1:243" s="21" customFormat="1" ht="94.5">
      <c r="A17" s="60">
        <v>1.04</v>
      </c>
      <c r="B17" s="61" t="s">
        <v>65</v>
      </c>
      <c r="C17" s="34"/>
      <c r="D17" s="67"/>
      <c r="E17" s="67"/>
      <c r="F17" s="67"/>
      <c r="G17" s="67"/>
      <c r="H17" s="67"/>
      <c r="I17" s="67"/>
      <c r="J17" s="67"/>
      <c r="K17" s="67"/>
      <c r="L17" s="67"/>
      <c r="M17" s="67"/>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IA17" s="21">
        <v>1.04</v>
      </c>
      <c r="IB17" s="21" t="s">
        <v>65</v>
      </c>
      <c r="IE17" s="22"/>
      <c r="IF17" s="22"/>
      <c r="IG17" s="22"/>
      <c r="IH17" s="22"/>
      <c r="II17" s="22"/>
    </row>
    <row r="18" spans="1:243" s="21" customFormat="1" ht="29.25" customHeight="1">
      <c r="A18" s="60">
        <v>1.05</v>
      </c>
      <c r="B18" s="61" t="s">
        <v>66</v>
      </c>
      <c r="C18" s="34"/>
      <c r="D18" s="34">
        <v>2</v>
      </c>
      <c r="E18" s="62" t="s">
        <v>46</v>
      </c>
      <c r="F18" s="65">
        <v>203.16</v>
      </c>
      <c r="G18" s="46"/>
      <c r="H18" s="40"/>
      <c r="I18" s="41" t="s">
        <v>33</v>
      </c>
      <c r="J18" s="42">
        <f t="shared" si="0"/>
        <v>1</v>
      </c>
      <c r="K18" s="40" t="s">
        <v>34</v>
      </c>
      <c r="L18" s="40" t="s">
        <v>4</v>
      </c>
      <c r="M18" s="43"/>
      <c r="N18" s="52"/>
      <c r="O18" s="52"/>
      <c r="P18" s="53"/>
      <c r="Q18" s="52"/>
      <c r="R18" s="52"/>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5">
        <f t="shared" si="1"/>
        <v>406.32</v>
      </c>
      <c r="BB18" s="54">
        <f t="shared" si="2"/>
        <v>406.32</v>
      </c>
      <c r="BC18" s="59" t="str">
        <f t="shared" si="3"/>
        <v>INR  Four Hundred &amp; Six  and Paise Thirty Two Only</v>
      </c>
      <c r="IA18" s="21">
        <v>1.05</v>
      </c>
      <c r="IB18" s="21" t="s">
        <v>66</v>
      </c>
      <c r="ID18" s="21">
        <v>2</v>
      </c>
      <c r="IE18" s="22" t="s">
        <v>46</v>
      </c>
      <c r="IF18" s="22"/>
      <c r="IG18" s="22"/>
      <c r="IH18" s="22"/>
      <c r="II18" s="22"/>
    </row>
    <row r="19" spans="1:243" s="21" customFormat="1" ht="80.25" customHeight="1">
      <c r="A19" s="60">
        <v>1.06</v>
      </c>
      <c r="B19" s="61" t="s">
        <v>67</v>
      </c>
      <c r="C19" s="34"/>
      <c r="D19" s="67"/>
      <c r="E19" s="67"/>
      <c r="F19" s="67"/>
      <c r="G19" s="67"/>
      <c r="H19" s="67"/>
      <c r="I19" s="67"/>
      <c r="J19" s="67"/>
      <c r="K19" s="67"/>
      <c r="L19" s="67"/>
      <c r="M19" s="67"/>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IA19" s="21">
        <v>1.06</v>
      </c>
      <c r="IB19" s="21" t="s">
        <v>67</v>
      </c>
      <c r="IE19" s="22"/>
      <c r="IF19" s="22"/>
      <c r="IG19" s="22"/>
      <c r="IH19" s="22"/>
      <c r="II19" s="22"/>
    </row>
    <row r="20" spans="1:243" s="21" customFormat="1" ht="33" customHeight="1">
      <c r="A20" s="60">
        <v>1.07</v>
      </c>
      <c r="B20" s="61" t="s">
        <v>68</v>
      </c>
      <c r="C20" s="34"/>
      <c r="D20" s="34">
        <v>4</v>
      </c>
      <c r="E20" s="62" t="s">
        <v>46</v>
      </c>
      <c r="F20" s="65">
        <v>78.91</v>
      </c>
      <c r="G20" s="46"/>
      <c r="H20" s="40"/>
      <c r="I20" s="41" t="s">
        <v>33</v>
      </c>
      <c r="J20" s="42">
        <f t="shared" si="0"/>
        <v>1</v>
      </c>
      <c r="K20" s="40" t="s">
        <v>34</v>
      </c>
      <c r="L20" s="40" t="s">
        <v>4</v>
      </c>
      <c r="M20" s="43"/>
      <c r="N20" s="52"/>
      <c r="O20" s="52"/>
      <c r="P20" s="53"/>
      <c r="Q20" s="52"/>
      <c r="R20" s="52"/>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5">
        <f t="shared" si="1"/>
        <v>315.64</v>
      </c>
      <c r="BB20" s="54">
        <f t="shared" si="2"/>
        <v>315.64</v>
      </c>
      <c r="BC20" s="59" t="str">
        <f t="shared" si="3"/>
        <v>INR  Three Hundred &amp; Fifteen  and Paise Sixty Four Only</v>
      </c>
      <c r="IA20" s="21">
        <v>1.07</v>
      </c>
      <c r="IB20" s="21" t="s">
        <v>68</v>
      </c>
      <c r="ID20" s="21">
        <v>4</v>
      </c>
      <c r="IE20" s="22" t="s">
        <v>46</v>
      </c>
      <c r="IF20" s="22"/>
      <c r="IG20" s="22"/>
      <c r="IH20" s="22"/>
      <c r="II20" s="22"/>
    </row>
    <row r="21" spans="1:243" s="21" customFormat="1" ht="80.25" customHeight="1">
      <c r="A21" s="60">
        <v>1.08</v>
      </c>
      <c r="B21" s="61" t="s">
        <v>69</v>
      </c>
      <c r="C21" s="34"/>
      <c r="D21" s="67"/>
      <c r="E21" s="67"/>
      <c r="F21" s="67"/>
      <c r="G21" s="67"/>
      <c r="H21" s="67"/>
      <c r="I21" s="67"/>
      <c r="J21" s="67"/>
      <c r="K21" s="67"/>
      <c r="L21" s="67"/>
      <c r="M21" s="67"/>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IA21" s="21">
        <v>1.08</v>
      </c>
      <c r="IB21" s="21" t="s">
        <v>69</v>
      </c>
      <c r="IE21" s="22"/>
      <c r="IF21" s="22"/>
      <c r="IG21" s="22"/>
      <c r="IH21" s="22"/>
      <c r="II21" s="22"/>
    </row>
    <row r="22" spans="1:243" s="21" customFormat="1" ht="18" customHeight="1">
      <c r="A22" s="60">
        <v>1.09</v>
      </c>
      <c r="B22" s="61" t="s">
        <v>70</v>
      </c>
      <c r="C22" s="34"/>
      <c r="D22" s="34">
        <v>4</v>
      </c>
      <c r="E22" s="62" t="s">
        <v>46</v>
      </c>
      <c r="F22" s="65">
        <v>52.3</v>
      </c>
      <c r="G22" s="46"/>
      <c r="H22" s="40"/>
      <c r="I22" s="41" t="s">
        <v>33</v>
      </c>
      <c r="J22" s="42">
        <f t="shared" si="0"/>
        <v>1</v>
      </c>
      <c r="K22" s="40" t="s">
        <v>34</v>
      </c>
      <c r="L22" s="40" t="s">
        <v>4</v>
      </c>
      <c r="M22" s="43"/>
      <c r="N22" s="52"/>
      <c r="O22" s="52"/>
      <c r="P22" s="53"/>
      <c r="Q22" s="52"/>
      <c r="R22" s="52"/>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5">
        <f t="shared" si="1"/>
        <v>209.2</v>
      </c>
      <c r="BB22" s="54">
        <f t="shared" si="2"/>
        <v>209.2</v>
      </c>
      <c r="BC22" s="59" t="str">
        <f t="shared" si="3"/>
        <v>INR  Two Hundred &amp; Nine  and Paise Twenty Only</v>
      </c>
      <c r="IA22" s="21">
        <v>1.09</v>
      </c>
      <c r="IB22" s="21" t="s">
        <v>70</v>
      </c>
      <c r="ID22" s="21">
        <v>4</v>
      </c>
      <c r="IE22" s="22" t="s">
        <v>46</v>
      </c>
      <c r="IF22" s="22"/>
      <c r="IG22" s="22"/>
      <c r="IH22" s="22"/>
      <c r="II22" s="22"/>
    </row>
    <row r="23" spans="1:243" s="21" customFormat="1" ht="79.5" customHeight="1">
      <c r="A23" s="63">
        <v>1.1</v>
      </c>
      <c r="B23" s="61" t="s">
        <v>71</v>
      </c>
      <c r="C23" s="34"/>
      <c r="D23" s="67"/>
      <c r="E23" s="67"/>
      <c r="F23" s="67"/>
      <c r="G23" s="67"/>
      <c r="H23" s="67"/>
      <c r="I23" s="67"/>
      <c r="J23" s="67"/>
      <c r="K23" s="67"/>
      <c r="L23" s="67"/>
      <c r="M23" s="67"/>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IA23" s="21">
        <v>1.1</v>
      </c>
      <c r="IB23" s="21" t="s">
        <v>71</v>
      </c>
      <c r="IE23" s="22"/>
      <c r="IF23" s="22"/>
      <c r="IG23" s="22"/>
      <c r="IH23" s="22"/>
      <c r="II23" s="22"/>
    </row>
    <row r="24" spans="1:243" s="21" customFormat="1" ht="28.5" customHeight="1">
      <c r="A24" s="60">
        <v>1.11</v>
      </c>
      <c r="B24" s="61" t="s">
        <v>72</v>
      </c>
      <c r="C24" s="34"/>
      <c r="D24" s="67"/>
      <c r="E24" s="67"/>
      <c r="F24" s="67"/>
      <c r="G24" s="67"/>
      <c r="H24" s="67"/>
      <c r="I24" s="67"/>
      <c r="J24" s="67"/>
      <c r="K24" s="67"/>
      <c r="L24" s="67"/>
      <c r="M24" s="67"/>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IA24" s="21">
        <v>1.11</v>
      </c>
      <c r="IB24" s="21" t="s">
        <v>72</v>
      </c>
      <c r="IE24" s="22"/>
      <c r="IF24" s="22"/>
      <c r="IG24" s="22"/>
      <c r="IH24" s="22"/>
      <c r="II24" s="22"/>
    </row>
    <row r="25" spans="1:243" s="21" customFormat="1" ht="31.5" customHeight="1">
      <c r="A25" s="60">
        <v>1.12</v>
      </c>
      <c r="B25" s="61" t="s">
        <v>73</v>
      </c>
      <c r="C25" s="34"/>
      <c r="D25" s="67"/>
      <c r="E25" s="67"/>
      <c r="F25" s="67"/>
      <c r="G25" s="67"/>
      <c r="H25" s="67"/>
      <c r="I25" s="67"/>
      <c r="J25" s="67"/>
      <c r="K25" s="67"/>
      <c r="L25" s="67"/>
      <c r="M25" s="67"/>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IA25" s="21">
        <v>1.12</v>
      </c>
      <c r="IB25" s="21" t="s">
        <v>73</v>
      </c>
      <c r="IE25" s="22"/>
      <c r="IF25" s="22"/>
      <c r="IG25" s="22"/>
      <c r="IH25" s="22"/>
      <c r="II25" s="22"/>
    </row>
    <row r="26" spans="1:243" s="21" customFormat="1" ht="31.5" customHeight="1">
      <c r="A26" s="60">
        <v>1.13</v>
      </c>
      <c r="B26" s="61" t="s">
        <v>51</v>
      </c>
      <c r="C26" s="34"/>
      <c r="D26" s="34">
        <v>4.1</v>
      </c>
      <c r="E26" s="62" t="s">
        <v>43</v>
      </c>
      <c r="F26" s="65">
        <v>3816.05</v>
      </c>
      <c r="G26" s="46"/>
      <c r="H26" s="40"/>
      <c r="I26" s="41" t="s">
        <v>33</v>
      </c>
      <c r="J26" s="42">
        <f aca="true" t="shared" si="4" ref="J26:J63">IF(I26="Less(-)",-1,1)</f>
        <v>1</v>
      </c>
      <c r="K26" s="40" t="s">
        <v>34</v>
      </c>
      <c r="L26" s="40" t="s">
        <v>4</v>
      </c>
      <c r="M26" s="43"/>
      <c r="N26" s="52"/>
      <c r="O26" s="52"/>
      <c r="P26" s="53"/>
      <c r="Q26" s="52"/>
      <c r="R26" s="52"/>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5">
        <f aca="true" t="shared" si="5" ref="BA26:BA63">total_amount_ba($B$2,$D$2,D26,F26,J26,K26,M26)</f>
        <v>15645.81</v>
      </c>
      <c r="BB26" s="54">
        <f aca="true" t="shared" si="6" ref="BB26:BB63">BA26+SUM(N26:AZ26)</f>
        <v>15645.81</v>
      </c>
      <c r="BC26" s="59" t="str">
        <f aca="true" t="shared" si="7" ref="BC26:BC63">SpellNumber(L26,BB26)</f>
        <v>INR  Fifteen Thousand Six Hundred &amp; Forty Five  and Paise Eighty One Only</v>
      </c>
      <c r="IA26" s="21">
        <v>1.13</v>
      </c>
      <c r="IB26" s="21" t="s">
        <v>51</v>
      </c>
      <c r="ID26" s="21">
        <v>4.1</v>
      </c>
      <c r="IE26" s="22" t="s">
        <v>43</v>
      </c>
      <c r="IF26" s="22"/>
      <c r="IG26" s="22"/>
      <c r="IH26" s="22"/>
      <c r="II26" s="22"/>
    </row>
    <row r="27" spans="1:243" s="21" customFormat="1" ht="18" customHeight="1">
      <c r="A27" s="60">
        <v>2</v>
      </c>
      <c r="B27" s="61" t="s">
        <v>74</v>
      </c>
      <c r="C27" s="34"/>
      <c r="D27" s="67"/>
      <c r="E27" s="67"/>
      <c r="F27" s="67"/>
      <c r="G27" s="67"/>
      <c r="H27" s="67"/>
      <c r="I27" s="67"/>
      <c r="J27" s="67"/>
      <c r="K27" s="67"/>
      <c r="L27" s="67"/>
      <c r="M27" s="67"/>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IA27" s="21">
        <v>2</v>
      </c>
      <c r="IB27" s="21" t="s">
        <v>74</v>
      </c>
      <c r="IE27" s="22"/>
      <c r="IF27" s="22"/>
      <c r="IG27" s="22"/>
      <c r="IH27" s="22"/>
      <c r="II27" s="22"/>
    </row>
    <row r="28" spans="1:243" s="21" customFormat="1" ht="78" customHeight="1">
      <c r="A28" s="60">
        <v>2.01</v>
      </c>
      <c r="B28" s="61" t="s">
        <v>75</v>
      </c>
      <c r="C28" s="34"/>
      <c r="D28" s="67"/>
      <c r="E28" s="67"/>
      <c r="F28" s="67"/>
      <c r="G28" s="67"/>
      <c r="H28" s="67"/>
      <c r="I28" s="67"/>
      <c r="J28" s="67"/>
      <c r="K28" s="67"/>
      <c r="L28" s="67"/>
      <c r="M28" s="67"/>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IA28" s="21">
        <v>2.01</v>
      </c>
      <c r="IB28" s="21" t="s">
        <v>75</v>
      </c>
      <c r="IE28" s="22"/>
      <c r="IF28" s="22"/>
      <c r="IG28" s="22"/>
      <c r="IH28" s="22"/>
      <c r="II28" s="22"/>
    </row>
    <row r="29" spans="1:243" s="21" customFormat="1" ht="31.5" customHeight="1">
      <c r="A29" s="63">
        <v>2.02</v>
      </c>
      <c r="B29" s="61" t="s">
        <v>49</v>
      </c>
      <c r="C29" s="34"/>
      <c r="D29" s="34">
        <v>150</v>
      </c>
      <c r="E29" s="62" t="s">
        <v>43</v>
      </c>
      <c r="F29" s="65">
        <v>76.41</v>
      </c>
      <c r="G29" s="46"/>
      <c r="H29" s="40"/>
      <c r="I29" s="41" t="s">
        <v>33</v>
      </c>
      <c r="J29" s="42">
        <f t="shared" si="4"/>
        <v>1</v>
      </c>
      <c r="K29" s="40" t="s">
        <v>34</v>
      </c>
      <c r="L29" s="40" t="s">
        <v>4</v>
      </c>
      <c r="M29" s="43"/>
      <c r="N29" s="52"/>
      <c r="O29" s="52"/>
      <c r="P29" s="53"/>
      <c r="Q29" s="52"/>
      <c r="R29" s="52"/>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5">
        <f t="shared" si="5"/>
        <v>11461.5</v>
      </c>
      <c r="BB29" s="54">
        <f t="shared" si="6"/>
        <v>11461.5</v>
      </c>
      <c r="BC29" s="59" t="str">
        <f t="shared" si="7"/>
        <v>INR  Eleven Thousand Four Hundred &amp; Sixty One  and Paise Fifty Only</v>
      </c>
      <c r="IA29" s="21">
        <v>2.02</v>
      </c>
      <c r="IB29" s="21" t="s">
        <v>49</v>
      </c>
      <c r="ID29" s="21">
        <v>150</v>
      </c>
      <c r="IE29" s="22" t="s">
        <v>43</v>
      </c>
      <c r="IF29" s="22"/>
      <c r="IG29" s="22"/>
      <c r="IH29" s="22"/>
      <c r="II29" s="22"/>
    </row>
    <row r="30" spans="1:243" s="21" customFormat="1" ht="48.75" customHeight="1">
      <c r="A30" s="60">
        <v>2.03</v>
      </c>
      <c r="B30" s="61" t="s">
        <v>76</v>
      </c>
      <c r="C30" s="34"/>
      <c r="D30" s="67"/>
      <c r="E30" s="67"/>
      <c r="F30" s="67"/>
      <c r="G30" s="67"/>
      <c r="H30" s="67"/>
      <c r="I30" s="67"/>
      <c r="J30" s="67"/>
      <c r="K30" s="67"/>
      <c r="L30" s="67"/>
      <c r="M30" s="67"/>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IA30" s="21">
        <v>2.03</v>
      </c>
      <c r="IB30" s="21" t="s">
        <v>76</v>
      </c>
      <c r="IE30" s="22"/>
      <c r="IF30" s="22"/>
      <c r="IG30" s="22"/>
      <c r="IH30" s="22"/>
      <c r="II30" s="22"/>
    </row>
    <row r="31" spans="1:243" s="21" customFormat="1" ht="49.5" customHeight="1">
      <c r="A31" s="60">
        <v>2.04</v>
      </c>
      <c r="B31" s="61" t="s">
        <v>52</v>
      </c>
      <c r="C31" s="34"/>
      <c r="D31" s="34">
        <v>10</v>
      </c>
      <c r="E31" s="62" t="s">
        <v>43</v>
      </c>
      <c r="F31" s="65">
        <v>155.33</v>
      </c>
      <c r="G31" s="46"/>
      <c r="H31" s="40"/>
      <c r="I31" s="41" t="s">
        <v>33</v>
      </c>
      <c r="J31" s="42">
        <f t="shared" si="4"/>
        <v>1</v>
      </c>
      <c r="K31" s="40" t="s">
        <v>34</v>
      </c>
      <c r="L31" s="40" t="s">
        <v>4</v>
      </c>
      <c r="M31" s="43"/>
      <c r="N31" s="52"/>
      <c r="O31" s="52"/>
      <c r="P31" s="53"/>
      <c r="Q31" s="52"/>
      <c r="R31" s="52"/>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5">
        <f t="shared" si="5"/>
        <v>1553.3</v>
      </c>
      <c r="BB31" s="54">
        <f t="shared" si="6"/>
        <v>1553.3</v>
      </c>
      <c r="BC31" s="59" t="str">
        <f t="shared" si="7"/>
        <v>INR  One Thousand Five Hundred &amp; Fifty Three  and Paise Thirty Only</v>
      </c>
      <c r="IA31" s="21">
        <v>2.04</v>
      </c>
      <c r="IB31" s="21" t="s">
        <v>52</v>
      </c>
      <c r="ID31" s="21">
        <v>10</v>
      </c>
      <c r="IE31" s="22" t="s">
        <v>43</v>
      </c>
      <c r="IF31" s="22"/>
      <c r="IG31" s="22"/>
      <c r="IH31" s="22"/>
      <c r="II31" s="22"/>
    </row>
    <row r="32" spans="1:243" s="21" customFormat="1" ht="76.5" customHeight="1">
      <c r="A32" s="60">
        <v>2.05</v>
      </c>
      <c r="B32" s="61" t="s">
        <v>53</v>
      </c>
      <c r="C32" s="34"/>
      <c r="D32" s="34">
        <v>150</v>
      </c>
      <c r="E32" s="62" t="s">
        <v>43</v>
      </c>
      <c r="F32" s="65">
        <v>100.96</v>
      </c>
      <c r="G32" s="46"/>
      <c r="H32" s="40"/>
      <c r="I32" s="41" t="s">
        <v>33</v>
      </c>
      <c r="J32" s="42">
        <f t="shared" si="4"/>
        <v>1</v>
      </c>
      <c r="K32" s="40" t="s">
        <v>34</v>
      </c>
      <c r="L32" s="40" t="s">
        <v>4</v>
      </c>
      <c r="M32" s="43"/>
      <c r="N32" s="52"/>
      <c r="O32" s="52"/>
      <c r="P32" s="53"/>
      <c r="Q32" s="52"/>
      <c r="R32" s="52"/>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5">
        <f t="shared" si="5"/>
        <v>15144</v>
      </c>
      <c r="BB32" s="54">
        <f t="shared" si="6"/>
        <v>15144</v>
      </c>
      <c r="BC32" s="59" t="str">
        <f t="shared" si="7"/>
        <v>INR  Fifteen Thousand One Hundred &amp; Forty Four  Only</v>
      </c>
      <c r="IA32" s="21">
        <v>2.05</v>
      </c>
      <c r="IB32" s="21" t="s">
        <v>53</v>
      </c>
      <c r="ID32" s="21">
        <v>150</v>
      </c>
      <c r="IE32" s="22" t="s">
        <v>43</v>
      </c>
      <c r="IF32" s="22"/>
      <c r="IG32" s="22"/>
      <c r="IH32" s="22"/>
      <c r="II32" s="22"/>
    </row>
    <row r="33" spans="1:243" s="21" customFormat="1" ht="63" customHeight="1">
      <c r="A33" s="60">
        <v>2.06</v>
      </c>
      <c r="B33" s="61" t="s">
        <v>77</v>
      </c>
      <c r="C33" s="34"/>
      <c r="D33" s="67"/>
      <c r="E33" s="67"/>
      <c r="F33" s="67"/>
      <c r="G33" s="67"/>
      <c r="H33" s="67"/>
      <c r="I33" s="67"/>
      <c r="J33" s="67"/>
      <c r="K33" s="67"/>
      <c r="L33" s="67"/>
      <c r="M33" s="67"/>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IA33" s="21">
        <v>2.06</v>
      </c>
      <c r="IB33" s="21" t="s">
        <v>77</v>
      </c>
      <c r="IE33" s="22"/>
      <c r="IF33" s="22"/>
      <c r="IG33" s="22"/>
      <c r="IH33" s="22"/>
      <c r="II33" s="22"/>
    </row>
    <row r="34" spans="1:243" s="21" customFormat="1" ht="31.5" customHeight="1">
      <c r="A34" s="60">
        <v>2.07</v>
      </c>
      <c r="B34" s="61" t="s">
        <v>54</v>
      </c>
      <c r="C34" s="34"/>
      <c r="D34" s="34">
        <v>920</v>
      </c>
      <c r="E34" s="62" t="s">
        <v>43</v>
      </c>
      <c r="F34" s="65">
        <v>47.61</v>
      </c>
      <c r="G34" s="46"/>
      <c r="H34" s="40"/>
      <c r="I34" s="41" t="s">
        <v>33</v>
      </c>
      <c r="J34" s="42">
        <f t="shared" si="4"/>
        <v>1</v>
      </c>
      <c r="K34" s="40" t="s">
        <v>34</v>
      </c>
      <c r="L34" s="40" t="s">
        <v>4</v>
      </c>
      <c r="M34" s="43"/>
      <c r="N34" s="52"/>
      <c r="O34" s="52"/>
      <c r="P34" s="53"/>
      <c r="Q34" s="52"/>
      <c r="R34" s="52"/>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5">
        <f t="shared" si="5"/>
        <v>43801.2</v>
      </c>
      <c r="BB34" s="54">
        <f t="shared" si="6"/>
        <v>43801.2</v>
      </c>
      <c r="BC34" s="59" t="str">
        <f t="shared" si="7"/>
        <v>INR  Forty Three Thousand Eight Hundred &amp; One  and Paise Twenty Only</v>
      </c>
      <c r="IA34" s="21">
        <v>2.07</v>
      </c>
      <c r="IB34" s="21" t="s">
        <v>54</v>
      </c>
      <c r="ID34" s="21">
        <v>920</v>
      </c>
      <c r="IE34" s="22" t="s">
        <v>43</v>
      </c>
      <c r="IF34" s="22"/>
      <c r="IG34" s="22"/>
      <c r="IH34" s="22"/>
      <c r="II34" s="22"/>
    </row>
    <row r="35" spans="1:243" s="21" customFormat="1" ht="78" customHeight="1">
      <c r="A35" s="60">
        <v>2.08</v>
      </c>
      <c r="B35" s="61" t="s">
        <v>55</v>
      </c>
      <c r="C35" s="34"/>
      <c r="D35" s="34">
        <v>150</v>
      </c>
      <c r="E35" s="62" t="s">
        <v>43</v>
      </c>
      <c r="F35" s="65">
        <v>16</v>
      </c>
      <c r="G35" s="46"/>
      <c r="H35" s="40"/>
      <c r="I35" s="41" t="s">
        <v>33</v>
      </c>
      <c r="J35" s="42">
        <f t="shared" si="4"/>
        <v>1</v>
      </c>
      <c r="K35" s="40" t="s">
        <v>34</v>
      </c>
      <c r="L35" s="40" t="s">
        <v>4</v>
      </c>
      <c r="M35" s="43"/>
      <c r="N35" s="52"/>
      <c r="O35" s="52"/>
      <c r="P35" s="53"/>
      <c r="Q35" s="52"/>
      <c r="R35" s="52"/>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5">
        <f t="shared" si="5"/>
        <v>2400</v>
      </c>
      <c r="BB35" s="54">
        <f t="shared" si="6"/>
        <v>2400</v>
      </c>
      <c r="BC35" s="59" t="str">
        <f t="shared" si="7"/>
        <v>INR  Two Thousand Four Hundred    Only</v>
      </c>
      <c r="IA35" s="21">
        <v>2.08</v>
      </c>
      <c r="IB35" s="21" t="s">
        <v>55</v>
      </c>
      <c r="ID35" s="21">
        <v>150</v>
      </c>
      <c r="IE35" s="22" t="s">
        <v>43</v>
      </c>
      <c r="IF35" s="22"/>
      <c r="IG35" s="22"/>
      <c r="IH35" s="22"/>
      <c r="II35" s="22"/>
    </row>
    <row r="36" spans="1:243" s="21" customFormat="1" ht="63">
      <c r="A36" s="60">
        <v>2.09</v>
      </c>
      <c r="B36" s="61" t="s">
        <v>76</v>
      </c>
      <c r="C36" s="34"/>
      <c r="D36" s="67"/>
      <c r="E36" s="67"/>
      <c r="F36" s="67"/>
      <c r="G36" s="67"/>
      <c r="H36" s="67"/>
      <c r="I36" s="67"/>
      <c r="J36" s="67"/>
      <c r="K36" s="67"/>
      <c r="L36" s="67"/>
      <c r="M36" s="67"/>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IA36" s="21">
        <v>2.09</v>
      </c>
      <c r="IB36" s="21" t="s">
        <v>76</v>
      </c>
      <c r="IE36" s="22"/>
      <c r="IF36" s="22"/>
      <c r="IG36" s="22"/>
      <c r="IH36" s="22"/>
      <c r="II36" s="22"/>
    </row>
    <row r="37" spans="1:243" s="21" customFormat="1" ht="31.5" customHeight="1">
      <c r="A37" s="63">
        <v>2.1</v>
      </c>
      <c r="B37" s="61" t="s">
        <v>56</v>
      </c>
      <c r="C37" s="34"/>
      <c r="D37" s="34">
        <v>160</v>
      </c>
      <c r="E37" s="62" t="s">
        <v>43</v>
      </c>
      <c r="F37" s="65">
        <v>70.1</v>
      </c>
      <c r="G37" s="46"/>
      <c r="H37" s="40"/>
      <c r="I37" s="41" t="s">
        <v>33</v>
      </c>
      <c r="J37" s="42">
        <f t="shared" si="4"/>
        <v>1</v>
      </c>
      <c r="K37" s="40" t="s">
        <v>34</v>
      </c>
      <c r="L37" s="40" t="s">
        <v>4</v>
      </c>
      <c r="M37" s="43"/>
      <c r="N37" s="52"/>
      <c r="O37" s="52"/>
      <c r="P37" s="53"/>
      <c r="Q37" s="52"/>
      <c r="R37" s="52"/>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5">
        <f t="shared" si="5"/>
        <v>11216</v>
      </c>
      <c r="BB37" s="54">
        <f t="shared" si="6"/>
        <v>11216</v>
      </c>
      <c r="BC37" s="59" t="str">
        <f t="shared" si="7"/>
        <v>INR  Eleven Thousand Two Hundred &amp; Sixteen  Only</v>
      </c>
      <c r="IA37" s="21">
        <v>2.1</v>
      </c>
      <c r="IB37" s="21" t="s">
        <v>56</v>
      </c>
      <c r="ID37" s="21">
        <v>160</v>
      </c>
      <c r="IE37" s="22" t="s">
        <v>43</v>
      </c>
      <c r="IF37" s="22"/>
      <c r="IG37" s="22"/>
      <c r="IH37" s="22"/>
      <c r="II37" s="22"/>
    </row>
    <row r="38" spans="1:243" s="21" customFormat="1" ht="49.5" customHeight="1">
      <c r="A38" s="60">
        <v>2.11</v>
      </c>
      <c r="B38" s="61" t="s">
        <v>78</v>
      </c>
      <c r="C38" s="34"/>
      <c r="D38" s="67"/>
      <c r="E38" s="67"/>
      <c r="F38" s="67"/>
      <c r="G38" s="67"/>
      <c r="H38" s="67"/>
      <c r="I38" s="67"/>
      <c r="J38" s="67"/>
      <c r="K38" s="67"/>
      <c r="L38" s="67"/>
      <c r="M38" s="67"/>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IA38" s="21">
        <v>2.11</v>
      </c>
      <c r="IB38" s="21" t="s">
        <v>78</v>
      </c>
      <c r="IE38" s="22"/>
      <c r="IF38" s="22"/>
      <c r="IG38" s="22"/>
      <c r="IH38" s="22"/>
      <c r="II38" s="22"/>
    </row>
    <row r="39" spans="1:243" s="21" customFormat="1" ht="31.5" customHeight="1">
      <c r="A39" s="60">
        <v>2.12</v>
      </c>
      <c r="B39" s="61" t="s">
        <v>57</v>
      </c>
      <c r="C39" s="34"/>
      <c r="D39" s="34">
        <v>200</v>
      </c>
      <c r="E39" s="62" t="s">
        <v>43</v>
      </c>
      <c r="F39" s="65">
        <v>85.71</v>
      </c>
      <c r="G39" s="46"/>
      <c r="H39" s="40"/>
      <c r="I39" s="41" t="s">
        <v>33</v>
      </c>
      <c r="J39" s="42">
        <f t="shared" si="4"/>
        <v>1</v>
      </c>
      <c r="K39" s="40" t="s">
        <v>34</v>
      </c>
      <c r="L39" s="40" t="s">
        <v>4</v>
      </c>
      <c r="M39" s="43"/>
      <c r="N39" s="52"/>
      <c r="O39" s="52"/>
      <c r="P39" s="53"/>
      <c r="Q39" s="52"/>
      <c r="R39" s="52"/>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5">
        <f t="shared" si="5"/>
        <v>17142</v>
      </c>
      <c r="BB39" s="54">
        <f t="shared" si="6"/>
        <v>17142</v>
      </c>
      <c r="BC39" s="59" t="str">
        <f t="shared" si="7"/>
        <v>INR  Seventeen Thousand One Hundred &amp; Forty Two  Only</v>
      </c>
      <c r="IA39" s="21">
        <v>2.12</v>
      </c>
      <c r="IB39" s="21" t="s">
        <v>57</v>
      </c>
      <c r="ID39" s="21">
        <v>200</v>
      </c>
      <c r="IE39" s="22" t="s">
        <v>43</v>
      </c>
      <c r="IF39" s="22"/>
      <c r="IG39" s="22"/>
      <c r="IH39" s="22"/>
      <c r="II39" s="22"/>
    </row>
    <row r="40" spans="1:243" s="21" customFormat="1" ht="17.25" customHeight="1">
      <c r="A40" s="63">
        <v>3</v>
      </c>
      <c r="B40" s="61" t="s">
        <v>79</v>
      </c>
      <c r="C40" s="34"/>
      <c r="D40" s="67"/>
      <c r="E40" s="67"/>
      <c r="F40" s="67"/>
      <c r="G40" s="67"/>
      <c r="H40" s="67"/>
      <c r="I40" s="67"/>
      <c r="J40" s="67"/>
      <c r="K40" s="67"/>
      <c r="L40" s="67"/>
      <c r="M40" s="67"/>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IA40" s="21">
        <v>3</v>
      </c>
      <c r="IB40" s="21" t="s">
        <v>79</v>
      </c>
      <c r="IE40" s="22"/>
      <c r="IF40" s="22"/>
      <c r="IG40" s="22"/>
      <c r="IH40" s="22"/>
      <c r="II40" s="22"/>
    </row>
    <row r="41" spans="1:243" s="21" customFormat="1" ht="111" customHeight="1">
      <c r="A41" s="60">
        <v>3.01</v>
      </c>
      <c r="B41" s="61" t="s">
        <v>80</v>
      </c>
      <c r="C41" s="34"/>
      <c r="D41" s="67"/>
      <c r="E41" s="67"/>
      <c r="F41" s="67"/>
      <c r="G41" s="67"/>
      <c r="H41" s="67"/>
      <c r="I41" s="67"/>
      <c r="J41" s="67"/>
      <c r="K41" s="67"/>
      <c r="L41" s="67"/>
      <c r="M41" s="67"/>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IA41" s="21">
        <v>3.01</v>
      </c>
      <c r="IB41" s="21" t="s">
        <v>80</v>
      </c>
      <c r="IE41" s="22"/>
      <c r="IF41" s="22"/>
      <c r="IG41" s="22"/>
      <c r="IH41" s="22"/>
      <c r="II41" s="22"/>
    </row>
    <row r="42" spans="1:243" s="21" customFormat="1" ht="31.5" customHeight="1">
      <c r="A42" s="60">
        <v>3.02</v>
      </c>
      <c r="B42" s="61" t="s">
        <v>58</v>
      </c>
      <c r="C42" s="34"/>
      <c r="D42" s="34">
        <v>7</v>
      </c>
      <c r="E42" s="62" t="s">
        <v>43</v>
      </c>
      <c r="F42" s="65">
        <v>376.68</v>
      </c>
      <c r="G42" s="46"/>
      <c r="H42" s="40"/>
      <c r="I42" s="41" t="s">
        <v>33</v>
      </c>
      <c r="J42" s="42">
        <f t="shared" si="4"/>
        <v>1</v>
      </c>
      <c r="K42" s="40" t="s">
        <v>34</v>
      </c>
      <c r="L42" s="40" t="s">
        <v>4</v>
      </c>
      <c r="M42" s="43"/>
      <c r="N42" s="52"/>
      <c r="O42" s="52"/>
      <c r="P42" s="53"/>
      <c r="Q42" s="52"/>
      <c r="R42" s="52"/>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5">
        <f t="shared" si="5"/>
        <v>2636.76</v>
      </c>
      <c r="BB42" s="54">
        <f t="shared" si="6"/>
        <v>2636.76</v>
      </c>
      <c r="BC42" s="59" t="str">
        <f t="shared" si="7"/>
        <v>INR  Two Thousand Six Hundred &amp; Thirty Six  and Paise Seventy Six Only</v>
      </c>
      <c r="IA42" s="21">
        <v>3.02</v>
      </c>
      <c r="IB42" s="21" t="s">
        <v>58</v>
      </c>
      <c r="ID42" s="21">
        <v>7</v>
      </c>
      <c r="IE42" s="22" t="s">
        <v>43</v>
      </c>
      <c r="IF42" s="22"/>
      <c r="IG42" s="22"/>
      <c r="IH42" s="22"/>
      <c r="II42" s="22"/>
    </row>
    <row r="43" spans="1:243" s="21" customFormat="1" ht="94.5" customHeight="1">
      <c r="A43" s="60">
        <v>3.03</v>
      </c>
      <c r="B43" s="61" t="s">
        <v>81</v>
      </c>
      <c r="C43" s="34"/>
      <c r="D43" s="34">
        <v>4</v>
      </c>
      <c r="E43" s="62" t="s">
        <v>46</v>
      </c>
      <c r="F43" s="65">
        <v>261.16</v>
      </c>
      <c r="G43" s="46"/>
      <c r="H43" s="40"/>
      <c r="I43" s="41" t="s">
        <v>33</v>
      </c>
      <c r="J43" s="42">
        <f t="shared" si="4"/>
        <v>1</v>
      </c>
      <c r="K43" s="40" t="s">
        <v>34</v>
      </c>
      <c r="L43" s="40" t="s">
        <v>4</v>
      </c>
      <c r="M43" s="43"/>
      <c r="N43" s="52"/>
      <c r="O43" s="52"/>
      <c r="P43" s="53"/>
      <c r="Q43" s="52"/>
      <c r="R43" s="52"/>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5">
        <f t="shared" si="5"/>
        <v>1044.64</v>
      </c>
      <c r="BB43" s="54">
        <f t="shared" si="6"/>
        <v>1044.64</v>
      </c>
      <c r="BC43" s="59" t="str">
        <f t="shared" si="7"/>
        <v>INR  One Thousand  &amp;Forty Four  and Paise Sixty Four Only</v>
      </c>
      <c r="IA43" s="21">
        <v>3.03</v>
      </c>
      <c r="IB43" s="21" t="s">
        <v>81</v>
      </c>
      <c r="ID43" s="21">
        <v>4</v>
      </c>
      <c r="IE43" s="22" t="s">
        <v>46</v>
      </c>
      <c r="IF43" s="22"/>
      <c r="IG43" s="22"/>
      <c r="IH43" s="22"/>
      <c r="II43" s="22"/>
    </row>
    <row r="44" spans="1:243" s="21" customFormat="1" ht="18.75" customHeight="1">
      <c r="A44" s="60">
        <v>4</v>
      </c>
      <c r="B44" s="61" t="s">
        <v>82</v>
      </c>
      <c r="C44" s="34"/>
      <c r="D44" s="67"/>
      <c r="E44" s="67"/>
      <c r="F44" s="67"/>
      <c r="G44" s="67"/>
      <c r="H44" s="67"/>
      <c r="I44" s="67"/>
      <c r="J44" s="67"/>
      <c r="K44" s="67"/>
      <c r="L44" s="67"/>
      <c r="M44" s="67"/>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IA44" s="21">
        <v>4</v>
      </c>
      <c r="IB44" s="21" t="s">
        <v>82</v>
      </c>
      <c r="IE44" s="22"/>
      <c r="IF44" s="22"/>
      <c r="IG44" s="22"/>
      <c r="IH44" s="22"/>
      <c r="II44" s="22"/>
    </row>
    <row r="45" spans="1:243" s="21" customFormat="1" ht="78.75">
      <c r="A45" s="60">
        <v>4.01</v>
      </c>
      <c r="B45" s="61" t="s">
        <v>83</v>
      </c>
      <c r="C45" s="34"/>
      <c r="D45" s="67"/>
      <c r="E45" s="67"/>
      <c r="F45" s="67"/>
      <c r="G45" s="67"/>
      <c r="H45" s="67"/>
      <c r="I45" s="67"/>
      <c r="J45" s="67"/>
      <c r="K45" s="67"/>
      <c r="L45" s="67"/>
      <c r="M45" s="67"/>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IA45" s="21">
        <v>4.01</v>
      </c>
      <c r="IB45" s="21" t="s">
        <v>83</v>
      </c>
      <c r="IE45" s="22"/>
      <c r="IF45" s="22"/>
      <c r="IG45" s="22"/>
      <c r="IH45" s="22"/>
      <c r="II45" s="22"/>
    </row>
    <row r="46" spans="1:243" s="21" customFormat="1" ht="31.5" customHeight="1">
      <c r="A46" s="60">
        <v>4.02</v>
      </c>
      <c r="B46" s="61" t="s">
        <v>59</v>
      </c>
      <c r="C46" s="34"/>
      <c r="D46" s="34">
        <v>2</v>
      </c>
      <c r="E46" s="62" t="s">
        <v>46</v>
      </c>
      <c r="F46" s="65">
        <v>240.68</v>
      </c>
      <c r="G46" s="46"/>
      <c r="H46" s="40"/>
      <c r="I46" s="41" t="s">
        <v>33</v>
      </c>
      <c r="J46" s="42">
        <f t="shared" si="4"/>
        <v>1</v>
      </c>
      <c r="K46" s="40" t="s">
        <v>34</v>
      </c>
      <c r="L46" s="40" t="s">
        <v>4</v>
      </c>
      <c r="M46" s="43"/>
      <c r="N46" s="52"/>
      <c r="O46" s="52"/>
      <c r="P46" s="53"/>
      <c r="Q46" s="52"/>
      <c r="R46" s="52"/>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5">
        <f t="shared" si="5"/>
        <v>481.36</v>
      </c>
      <c r="BB46" s="54">
        <f t="shared" si="6"/>
        <v>481.36</v>
      </c>
      <c r="BC46" s="59" t="str">
        <f t="shared" si="7"/>
        <v>INR  Four Hundred &amp; Eighty One  and Paise Thirty Six Only</v>
      </c>
      <c r="IA46" s="21">
        <v>4.02</v>
      </c>
      <c r="IB46" s="21" t="s">
        <v>59</v>
      </c>
      <c r="ID46" s="21">
        <v>2</v>
      </c>
      <c r="IE46" s="22" t="s">
        <v>46</v>
      </c>
      <c r="IF46" s="22"/>
      <c r="IG46" s="22"/>
      <c r="IH46" s="22"/>
      <c r="II46" s="22"/>
    </row>
    <row r="47" spans="1:243" s="21" customFormat="1" ht="17.25" customHeight="1">
      <c r="A47" s="60">
        <v>5</v>
      </c>
      <c r="B47" s="61" t="s">
        <v>84</v>
      </c>
      <c r="C47" s="34"/>
      <c r="D47" s="67"/>
      <c r="E47" s="67"/>
      <c r="F47" s="67"/>
      <c r="G47" s="67"/>
      <c r="H47" s="67"/>
      <c r="I47" s="67"/>
      <c r="J47" s="67"/>
      <c r="K47" s="67"/>
      <c r="L47" s="67"/>
      <c r="M47" s="67"/>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IA47" s="21">
        <v>5</v>
      </c>
      <c r="IB47" s="21" t="s">
        <v>84</v>
      </c>
      <c r="IE47" s="22"/>
      <c r="IF47" s="22"/>
      <c r="IG47" s="22"/>
      <c r="IH47" s="22"/>
      <c r="II47" s="22"/>
    </row>
    <row r="48" spans="1:243" s="21" customFormat="1" ht="173.25">
      <c r="A48" s="60">
        <v>5.01</v>
      </c>
      <c r="B48" s="61" t="s">
        <v>85</v>
      </c>
      <c r="C48" s="34"/>
      <c r="D48" s="67"/>
      <c r="E48" s="67"/>
      <c r="F48" s="67"/>
      <c r="G48" s="67"/>
      <c r="H48" s="67"/>
      <c r="I48" s="67"/>
      <c r="J48" s="67"/>
      <c r="K48" s="67"/>
      <c r="L48" s="67"/>
      <c r="M48" s="67"/>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IA48" s="21">
        <v>5.01</v>
      </c>
      <c r="IB48" s="21" t="s">
        <v>85</v>
      </c>
      <c r="IE48" s="22"/>
      <c r="IF48" s="22"/>
      <c r="IG48" s="22"/>
      <c r="IH48" s="22"/>
      <c r="II48" s="22"/>
    </row>
    <row r="49" spans="1:243" s="21" customFormat="1" ht="42.75">
      <c r="A49" s="60">
        <v>5.02</v>
      </c>
      <c r="B49" s="61" t="s">
        <v>86</v>
      </c>
      <c r="C49" s="34"/>
      <c r="D49" s="34">
        <v>4</v>
      </c>
      <c r="E49" s="62" t="s">
        <v>46</v>
      </c>
      <c r="F49" s="65">
        <v>4612.85</v>
      </c>
      <c r="G49" s="46"/>
      <c r="H49" s="40"/>
      <c r="I49" s="41" t="s">
        <v>33</v>
      </c>
      <c r="J49" s="42">
        <f t="shared" si="4"/>
        <v>1</v>
      </c>
      <c r="K49" s="40" t="s">
        <v>34</v>
      </c>
      <c r="L49" s="40" t="s">
        <v>4</v>
      </c>
      <c r="M49" s="43"/>
      <c r="N49" s="52"/>
      <c r="O49" s="52"/>
      <c r="P49" s="53"/>
      <c r="Q49" s="52"/>
      <c r="R49" s="52"/>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5">
        <f t="shared" si="5"/>
        <v>18451.4</v>
      </c>
      <c r="BB49" s="54">
        <f t="shared" si="6"/>
        <v>18451.4</v>
      </c>
      <c r="BC49" s="59" t="str">
        <f t="shared" si="7"/>
        <v>INR  Eighteen Thousand Four Hundred &amp; Fifty One  and Paise Forty Only</v>
      </c>
      <c r="IA49" s="21">
        <v>5.02</v>
      </c>
      <c r="IB49" s="21" t="s">
        <v>86</v>
      </c>
      <c r="ID49" s="21">
        <v>4</v>
      </c>
      <c r="IE49" s="22" t="s">
        <v>46</v>
      </c>
      <c r="IF49" s="22"/>
      <c r="IG49" s="22"/>
      <c r="IH49" s="22"/>
      <c r="II49" s="22"/>
    </row>
    <row r="50" spans="1:243" s="21" customFormat="1" ht="63">
      <c r="A50" s="60">
        <v>5.03</v>
      </c>
      <c r="B50" s="61" t="s">
        <v>87</v>
      </c>
      <c r="C50" s="34"/>
      <c r="D50" s="34">
        <v>4</v>
      </c>
      <c r="E50" s="62" t="s">
        <v>46</v>
      </c>
      <c r="F50" s="65">
        <v>5360.46</v>
      </c>
      <c r="G50" s="46"/>
      <c r="H50" s="40"/>
      <c r="I50" s="41" t="s">
        <v>33</v>
      </c>
      <c r="J50" s="42">
        <f t="shared" si="4"/>
        <v>1</v>
      </c>
      <c r="K50" s="40" t="s">
        <v>34</v>
      </c>
      <c r="L50" s="40" t="s">
        <v>4</v>
      </c>
      <c r="M50" s="43"/>
      <c r="N50" s="52"/>
      <c r="O50" s="52"/>
      <c r="P50" s="53"/>
      <c r="Q50" s="52"/>
      <c r="R50" s="52"/>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5">
        <f t="shared" si="5"/>
        <v>21441.84</v>
      </c>
      <c r="BB50" s="54">
        <f t="shared" si="6"/>
        <v>21441.84</v>
      </c>
      <c r="BC50" s="59" t="str">
        <f t="shared" si="7"/>
        <v>INR  Twenty One Thousand Four Hundred &amp; Forty One  and Paise Eighty Four Only</v>
      </c>
      <c r="IA50" s="21">
        <v>5.03</v>
      </c>
      <c r="IB50" s="21" t="s">
        <v>87</v>
      </c>
      <c r="ID50" s="21">
        <v>4</v>
      </c>
      <c r="IE50" s="22" t="s">
        <v>46</v>
      </c>
      <c r="IF50" s="22"/>
      <c r="IG50" s="22"/>
      <c r="IH50" s="22"/>
      <c r="II50" s="22"/>
    </row>
    <row r="51" spans="1:243" s="21" customFormat="1" ht="16.5" customHeight="1">
      <c r="A51" s="60">
        <v>6</v>
      </c>
      <c r="B51" s="61" t="s">
        <v>88</v>
      </c>
      <c r="C51" s="34"/>
      <c r="D51" s="67"/>
      <c r="E51" s="67"/>
      <c r="F51" s="67"/>
      <c r="G51" s="67"/>
      <c r="H51" s="67"/>
      <c r="I51" s="67"/>
      <c r="J51" s="67"/>
      <c r="K51" s="67"/>
      <c r="L51" s="67"/>
      <c r="M51" s="67"/>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IA51" s="21">
        <v>6</v>
      </c>
      <c r="IB51" s="21" t="s">
        <v>88</v>
      </c>
      <c r="IE51" s="22"/>
      <c r="IF51" s="22"/>
      <c r="IG51" s="22"/>
      <c r="IH51" s="22"/>
      <c r="II51" s="22"/>
    </row>
    <row r="52" spans="1:243" s="21" customFormat="1" ht="31.5">
      <c r="A52" s="60">
        <v>6.01</v>
      </c>
      <c r="B52" s="61" t="s">
        <v>89</v>
      </c>
      <c r="C52" s="34"/>
      <c r="D52" s="67"/>
      <c r="E52" s="67"/>
      <c r="F52" s="67"/>
      <c r="G52" s="67"/>
      <c r="H52" s="67"/>
      <c r="I52" s="67"/>
      <c r="J52" s="67"/>
      <c r="K52" s="67"/>
      <c r="L52" s="67"/>
      <c r="M52" s="67"/>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IA52" s="21">
        <v>6.01</v>
      </c>
      <c r="IB52" s="21" t="s">
        <v>89</v>
      </c>
      <c r="IE52" s="22"/>
      <c r="IF52" s="22"/>
      <c r="IG52" s="22"/>
      <c r="IH52" s="22"/>
      <c r="II52" s="22"/>
    </row>
    <row r="53" spans="1:243" s="21" customFormat="1" ht="32.25" customHeight="1">
      <c r="A53" s="60">
        <v>6.02</v>
      </c>
      <c r="B53" s="61" t="s">
        <v>90</v>
      </c>
      <c r="C53" s="34"/>
      <c r="D53" s="67"/>
      <c r="E53" s="67"/>
      <c r="F53" s="67"/>
      <c r="G53" s="67"/>
      <c r="H53" s="67"/>
      <c r="I53" s="67"/>
      <c r="J53" s="67"/>
      <c r="K53" s="67"/>
      <c r="L53" s="67"/>
      <c r="M53" s="67"/>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IA53" s="21">
        <v>6.02</v>
      </c>
      <c r="IB53" s="21" t="s">
        <v>90</v>
      </c>
      <c r="IE53" s="22"/>
      <c r="IF53" s="22"/>
      <c r="IG53" s="22"/>
      <c r="IH53" s="22"/>
      <c r="II53" s="22"/>
    </row>
    <row r="54" spans="1:243" s="21" customFormat="1" ht="28.5">
      <c r="A54" s="60">
        <v>6.03</v>
      </c>
      <c r="B54" s="61" t="s">
        <v>91</v>
      </c>
      <c r="C54" s="34"/>
      <c r="D54" s="34">
        <v>4</v>
      </c>
      <c r="E54" s="62" t="s">
        <v>46</v>
      </c>
      <c r="F54" s="65">
        <v>72.78</v>
      </c>
      <c r="G54" s="46"/>
      <c r="H54" s="40"/>
      <c r="I54" s="41" t="s">
        <v>33</v>
      </c>
      <c r="J54" s="42">
        <f t="shared" si="4"/>
        <v>1</v>
      </c>
      <c r="K54" s="40" t="s">
        <v>34</v>
      </c>
      <c r="L54" s="40" t="s">
        <v>4</v>
      </c>
      <c r="M54" s="43"/>
      <c r="N54" s="52"/>
      <c r="O54" s="52"/>
      <c r="P54" s="53"/>
      <c r="Q54" s="52"/>
      <c r="R54" s="52"/>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5">
        <f t="shared" si="5"/>
        <v>291.12</v>
      </c>
      <c r="BB54" s="54">
        <f t="shared" si="6"/>
        <v>291.12</v>
      </c>
      <c r="BC54" s="59" t="str">
        <f t="shared" si="7"/>
        <v>INR  Two Hundred &amp; Ninety One  and Paise Twelve Only</v>
      </c>
      <c r="IA54" s="21">
        <v>6.03</v>
      </c>
      <c r="IB54" s="21" t="s">
        <v>91</v>
      </c>
      <c r="ID54" s="21">
        <v>4</v>
      </c>
      <c r="IE54" s="22" t="s">
        <v>46</v>
      </c>
      <c r="IF54" s="22"/>
      <c r="IG54" s="22"/>
      <c r="IH54" s="22"/>
      <c r="II54" s="22"/>
    </row>
    <row r="55" spans="1:243" s="21" customFormat="1" ht="63">
      <c r="A55" s="60">
        <v>6.04</v>
      </c>
      <c r="B55" s="61" t="s">
        <v>92</v>
      </c>
      <c r="C55" s="34"/>
      <c r="D55" s="67"/>
      <c r="E55" s="67"/>
      <c r="F55" s="67"/>
      <c r="G55" s="67"/>
      <c r="H55" s="67"/>
      <c r="I55" s="67"/>
      <c r="J55" s="67"/>
      <c r="K55" s="67"/>
      <c r="L55" s="67"/>
      <c r="M55" s="67"/>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IA55" s="21">
        <v>6.04</v>
      </c>
      <c r="IB55" s="21" t="s">
        <v>92</v>
      </c>
      <c r="IE55" s="22"/>
      <c r="IF55" s="22"/>
      <c r="IG55" s="22"/>
      <c r="IH55" s="22"/>
      <c r="II55" s="22"/>
    </row>
    <row r="56" spans="1:243" s="21" customFormat="1" ht="33" customHeight="1">
      <c r="A56" s="60">
        <v>6.05</v>
      </c>
      <c r="B56" s="61" t="s">
        <v>93</v>
      </c>
      <c r="C56" s="34"/>
      <c r="D56" s="34">
        <v>4</v>
      </c>
      <c r="E56" s="62" t="s">
        <v>46</v>
      </c>
      <c r="F56" s="65">
        <v>466.46</v>
      </c>
      <c r="G56" s="46"/>
      <c r="H56" s="40"/>
      <c r="I56" s="41" t="s">
        <v>33</v>
      </c>
      <c r="J56" s="42">
        <f t="shared" si="4"/>
        <v>1</v>
      </c>
      <c r="K56" s="40" t="s">
        <v>34</v>
      </c>
      <c r="L56" s="40" t="s">
        <v>4</v>
      </c>
      <c r="M56" s="43"/>
      <c r="N56" s="52"/>
      <c r="O56" s="52"/>
      <c r="P56" s="53"/>
      <c r="Q56" s="52"/>
      <c r="R56" s="52"/>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5">
        <f t="shared" si="5"/>
        <v>1865.84</v>
      </c>
      <c r="BB56" s="54">
        <f t="shared" si="6"/>
        <v>1865.84</v>
      </c>
      <c r="BC56" s="59" t="str">
        <f t="shared" si="7"/>
        <v>INR  One Thousand Eight Hundred &amp; Sixty Five  and Paise Eighty Four Only</v>
      </c>
      <c r="IA56" s="21">
        <v>6.05</v>
      </c>
      <c r="IB56" s="21" t="s">
        <v>93</v>
      </c>
      <c r="ID56" s="21">
        <v>4</v>
      </c>
      <c r="IE56" s="22" t="s">
        <v>46</v>
      </c>
      <c r="IF56" s="22"/>
      <c r="IG56" s="22"/>
      <c r="IH56" s="22"/>
      <c r="II56" s="22"/>
    </row>
    <row r="57" spans="1:243" s="21" customFormat="1" ht="15.75">
      <c r="A57" s="60">
        <v>7</v>
      </c>
      <c r="B57" s="61" t="s">
        <v>94</v>
      </c>
      <c r="C57" s="34"/>
      <c r="D57" s="67"/>
      <c r="E57" s="67"/>
      <c r="F57" s="67"/>
      <c r="G57" s="67"/>
      <c r="H57" s="67"/>
      <c r="I57" s="67"/>
      <c r="J57" s="67"/>
      <c r="K57" s="67"/>
      <c r="L57" s="67"/>
      <c r="M57" s="67"/>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IA57" s="21">
        <v>7</v>
      </c>
      <c r="IB57" s="21" t="s">
        <v>94</v>
      </c>
      <c r="IE57" s="22"/>
      <c r="IF57" s="22"/>
      <c r="IG57" s="22"/>
      <c r="IH57" s="22"/>
      <c r="II57" s="22"/>
    </row>
    <row r="58" spans="1:243" s="21" customFormat="1" ht="78.75">
      <c r="A58" s="60">
        <v>7.01</v>
      </c>
      <c r="B58" s="61" t="s">
        <v>95</v>
      </c>
      <c r="C58" s="34"/>
      <c r="D58" s="34">
        <v>150</v>
      </c>
      <c r="E58" s="62" t="s">
        <v>101</v>
      </c>
      <c r="F58" s="65">
        <v>66.29</v>
      </c>
      <c r="G58" s="46"/>
      <c r="H58" s="40"/>
      <c r="I58" s="41" t="s">
        <v>33</v>
      </c>
      <c r="J58" s="42">
        <f t="shared" si="4"/>
        <v>1</v>
      </c>
      <c r="K58" s="40" t="s">
        <v>34</v>
      </c>
      <c r="L58" s="40" t="s">
        <v>4</v>
      </c>
      <c r="M58" s="43"/>
      <c r="N58" s="52"/>
      <c r="O58" s="52"/>
      <c r="P58" s="53"/>
      <c r="Q58" s="52"/>
      <c r="R58" s="52"/>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5">
        <f t="shared" si="5"/>
        <v>9943.5</v>
      </c>
      <c r="BB58" s="54">
        <f t="shared" si="6"/>
        <v>9943.5</v>
      </c>
      <c r="BC58" s="59" t="str">
        <f t="shared" si="7"/>
        <v>INR  Nine Thousand Nine Hundred &amp; Forty Three  and Paise Fifty Only</v>
      </c>
      <c r="IA58" s="21">
        <v>7.01</v>
      </c>
      <c r="IB58" s="21" t="s">
        <v>95</v>
      </c>
      <c r="ID58" s="21">
        <v>150</v>
      </c>
      <c r="IE58" s="22" t="s">
        <v>101</v>
      </c>
      <c r="IF58" s="22"/>
      <c r="IG58" s="22"/>
      <c r="IH58" s="22"/>
      <c r="II58" s="22"/>
    </row>
    <row r="59" spans="1:243" s="21" customFormat="1" ht="31.5">
      <c r="A59" s="60">
        <v>7.02</v>
      </c>
      <c r="B59" s="61" t="s">
        <v>96</v>
      </c>
      <c r="C59" s="34"/>
      <c r="D59" s="34">
        <v>12</v>
      </c>
      <c r="E59" s="62" t="s">
        <v>102</v>
      </c>
      <c r="F59" s="65">
        <v>29.33</v>
      </c>
      <c r="G59" s="46"/>
      <c r="H59" s="40"/>
      <c r="I59" s="41" t="s">
        <v>33</v>
      </c>
      <c r="J59" s="42">
        <f t="shared" si="4"/>
        <v>1</v>
      </c>
      <c r="K59" s="40" t="s">
        <v>34</v>
      </c>
      <c r="L59" s="40" t="s">
        <v>4</v>
      </c>
      <c r="M59" s="43"/>
      <c r="N59" s="52"/>
      <c r="O59" s="52"/>
      <c r="P59" s="53"/>
      <c r="Q59" s="52"/>
      <c r="R59" s="52"/>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5">
        <f t="shared" si="5"/>
        <v>351.96</v>
      </c>
      <c r="BB59" s="54">
        <f t="shared" si="6"/>
        <v>351.96</v>
      </c>
      <c r="BC59" s="59" t="str">
        <f t="shared" si="7"/>
        <v>INR  Three Hundred &amp; Fifty One  and Paise Ninety Six Only</v>
      </c>
      <c r="IA59" s="21">
        <v>7.02</v>
      </c>
      <c r="IB59" s="21" t="s">
        <v>96</v>
      </c>
      <c r="ID59" s="21">
        <v>12</v>
      </c>
      <c r="IE59" s="22" t="s">
        <v>102</v>
      </c>
      <c r="IF59" s="22"/>
      <c r="IG59" s="22"/>
      <c r="IH59" s="22"/>
      <c r="II59" s="22"/>
    </row>
    <row r="60" spans="1:243" s="21" customFormat="1" ht="63">
      <c r="A60" s="60">
        <v>7.03</v>
      </c>
      <c r="B60" s="61" t="s">
        <v>97</v>
      </c>
      <c r="C60" s="34"/>
      <c r="D60" s="34">
        <v>4</v>
      </c>
      <c r="E60" s="62" t="s">
        <v>102</v>
      </c>
      <c r="F60" s="65">
        <v>504.44</v>
      </c>
      <c r="G60" s="46"/>
      <c r="H60" s="40"/>
      <c r="I60" s="41" t="s">
        <v>33</v>
      </c>
      <c r="J60" s="42">
        <f t="shared" si="4"/>
        <v>1</v>
      </c>
      <c r="K60" s="40" t="s">
        <v>34</v>
      </c>
      <c r="L60" s="40" t="s">
        <v>4</v>
      </c>
      <c r="M60" s="43"/>
      <c r="N60" s="52"/>
      <c r="O60" s="52"/>
      <c r="P60" s="53"/>
      <c r="Q60" s="52"/>
      <c r="R60" s="52"/>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5">
        <f t="shared" si="5"/>
        <v>2017.76</v>
      </c>
      <c r="BB60" s="54">
        <f t="shared" si="6"/>
        <v>2017.76</v>
      </c>
      <c r="BC60" s="59" t="str">
        <f t="shared" si="7"/>
        <v>INR  Two Thousand  &amp;Seventeen  and Paise Seventy Six Only</v>
      </c>
      <c r="IA60" s="21">
        <v>7.03</v>
      </c>
      <c r="IB60" s="21" t="s">
        <v>97</v>
      </c>
      <c r="ID60" s="21">
        <v>4</v>
      </c>
      <c r="IE60" s="22" t="s">
        <v>102</v>
      </c>
      <c r="IF60" s="22"/>
      <c r="IG60" s="22"/>
      <c r="IH60" s="22"/>
      <c r="II60" s="22"/>
    </row>
    <row r="61" spans="1:243" s="21" customFormat="1" ht="33.75" customHeight="1">
      <c r="A61" s="60">
        <v>7.04</v>
      </c>
      <c r="B61" s="61" t="s">
        <v>98</v>
      </c>
      <c r="C61" s="34"/>
      <c r="D61" s="34">
        <v>2</v>
      </c>
      <c r="E61" s="62" t="s">
        <v>102</v>
      </c>
      <c r="F61" s="65">
        <v>2053.05</v>
      </c>
      <c r="G61" s="46"/>
      <c r="H61" s="40"/>
      <c r="I61" s="41" t="s">
        <v>33</v>
      </c>
      <c r="J61" s="42">
        <f t="shared" si="4"/>
        <v>1</v>
      </c>
      <c r="K61" s="40" t="s">
        <v>34</v>
      </c>
      <c r="L61" s="40" t="s">
        <v>4</v>
      </c>
      <c r="M61" s="43"/>
      <c r="N61" s="52"/>
      <c r="O61" s="52"/>
      <c r="P61" s="53"/>
      <c r="Q61" s="52"/>
      <c r="R61" s="52"/>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5">
        <f t="shared" si="5"/>
        <v>4106.1</v>
      </c>
      <c r="BB61" s="54">
        <f t="shared" si="6"/>
        <v>4106.1</v>
      </c>
      <c r="BC61" s="59" t="str">
        <f t="shared" si="7"/>
        <v>INR  Four Thousand One Hundred &amp; Six  and Paise Ten Only</v>
      </c>
      <c r="IA61" s="21">
        <v>7.04</v>
      </c>
      <c r="IB61" s="66" t="s">
        <v>98</v>
      </c>
      <c r="ID61" s="21">
        <v>2</v>
      </c>
      <c r="IE61" s="22" t="s">
        <v>102</v>
      </c>
      <c r="IF61" s="22"/>
      <c r="IG61" s="22"/>
      <c r="IH61" s="22"/>
      <c r="II61" s="22"/>
    </row>
    <row r="62" spans="1:243" s="21" customFormat="1" ht="63" customHeight="1">
      <c r="A62" s="60">
        <v>7.05</v>
      </c>
      <c r="B62" s="61" t="s">
        <v>99</v>
      </c>
      <c r="C62" s="34"/>
      <c r="D62" s="34">
        <v>4</v>
      </c>
      <c r="E62" s="62" t="s">
        <v>102</v>
      </c>
      <c r="F62" s="65">
        <v>1484</v>
      </c>
      <c r="G62" s="46"/>
      <c r="H62" s="40"/>
      <c r="I62" s="41" t="s">
        <v>33</v>
      </c>
      <c r="J62" s="42">
        <f t="shared" si="4"/>
        <v>1</v>
      </c>
      <c r="K62" s="40" t="s">
        <v>34</v>
      </c>
      <c r="L62" s="40" t="s">
        <v>4</v>
      </c>
      <c r="M62" s="43"/>
      <c r="N62" s="52"/>
      <c r="O62" s="52"/>
      <c r="P62" s="53"/>
      <c r="Q62" s="52"/>
      <c r="R62" s="52"/>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5">
        <f t="shared" si="5"/>
        <v>5936</v>
      </c>
      <c r="BB62" s="54">
        <f t="shared" si="6"/>
        <v>5936</v>
      </c>
      <c r="BC62" s="59" t="str">
        <f t="shared" si="7"/>
        <v>INR  Five Thousand Nine Hundred &amp; Thirty Six  Only</v>
      </c>
      <c r="IA62" s="21">
        <v>7.05</v>
      </c>
      <c r="IB62" s="66" t="s">
        <v>99</v>
      </c>
      <c r="ID62" s="21">
        <v>4</v>
      </c>
      <c r="IE62" s="22" t="s">
        <v>102</v>
      </c>
      <c r="IF62" s="22"/>
      <c r="IG62" s="22"/>
      <c r="IH62" s="22"/>
      <c r="II62" s="22"/>
    </row>
    <row r="63" spans="1:243" s="21" customFormat="1" ht="46.5" customHeight="1">
      <c r="A63" s="60">
        <v>7.06</v>
      </c>
      <c r="B63" s="61" t="s">
        <v>100</v>
      </c>
      <c r="C63" s="34"/>
      <c r="D63" s="34">
        <v>4</v>
      </c>
      <c r="E63" s="62" t="s">
        <v>102</v>
      </c>
      <c r="F63" s="65">
        <v>1014.91</v>
      </c>
      <c r="G63" s="46"/>
      <c r="H63" s="40"/>
      <c r="I63" s="41" t="s">
        <v>33</v>
      </c>
      <c r="J63" s="42">
        <f t="shared" si="4"/>
        <v>1</v>
      </c>
      <c r="K63" s="40" t="s">
        <v>34</v>
      </c>
      <c r="L63" s="40" t="s">
        <v>4</v>
      </c>
      <c r="M63" s="43"/>
      <c r="N63" s="52"/>
      <c r="O63" s="52"/>
      <c r="P63" s="53"/>
      <c r="Q63" s="52"/>
      <c r="R63" s="52"/>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5">
        <f t="shared" si="5"/>
        <v>4059.64</v>
      </c>
      <c r="BB63" s="54">
        <f t="shared" si="6"/>
        <v>4059.64</v>
      </c>
      <c r="BC63" s="59" t="str">
        <f t="shared" si="7"/>
        <v>INR  Four Thousand  &amp;Fifty Nine  and Paise Sixty Four Only</v>
      </c>
      <c r="IA63" s="21">
        <v>7.06</v>
      </c>
      <c r="IB63" s="66" t="s">
        <v>100</v>
      </c>
      <c r="ID63" s="21">
        <v>4</v>
      </c>
      <c r="IE63" s="22" t="s">
        <v>102</v>
      </c>
      <c r="IF63" s="22"/>
      <c r="IG63" s="22"/>
      <c r="IH63" s="22"/>
      <c r="II63" s="22"/>
    </row>
    <row r="64" spans="1:55" ht="57">
      <c r="A64" s="47" t="s">
        <v>35</v>
      </c>
      <c r="B64" s="48"/>
      <c r="C64" s="49"/>
      <c r="D64" s="35"/>
      <c r="E64" s="35"/>
      <c r="F64" s="35"/>
      <c r="G64" s="35"/>
      <c r="H64" s="50"/>
      <c r="I64" s="50"/>
      <c r="J64" s="50"/>
      <c r="K64" s="50"/>
      <c r="L64" s="5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58">
        <f>SUM(BA13:BA63)</f>
        <v>197376.72</v>
      </c>
      <c r="BB64" s="58">
        <f>SUM(BB13:BB63)</f>
        <v>197376.72</v>
      </c>
      <c r="BC64" s="64" t="str">
        <f>SpellNumber($E$2,BB64)</f>
        <v>INR  One Lakh Ninety Seven Thousand Three Hundred &amp; Seventy Six  and Paise Seventy Two Only</v>
      </c>
    </row>
    <row r="65" spans="1:55" ht="46.5" customHeight="1">
      <c r="A65" s="24" t="s">
        <v>36</v>
      </c>
      <c r="B65" s="25"/>
      <c r="C65" s="26"/>
      <c r="D65" s="27"/>
      <c r="E65" s="36" t="s">
        <v>44</v>
      </c>
      <c r="F65" s="37"/>
      <c r="G65" s="28"/>
      <c r="H65" s="29"/>
      <c r="I65" s="29"/>
      <c r="J65" s="29"/>
      <c r="K65" s="30"/>
      <c r="L65" s="31"/>
      <c r="M65" s="32"/>
      <c r="N65" s="33"/>
      <c r="O65" s="21"/>
      <c r="P65" s="21"/>
      <c r="Q65" s="21"/>
      <c r="R65" s="21"/>
      <c r="S65" s="21"/>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56">
        <f>IF(ISBLANK(F65),0,IF(E65="Excess (+)",ROUND(BA64+(BA64*F65),2),IF(E65="Less (-)",ROUND(BA64+(BA64*F65*(-1)),2),IF(E65="At Par",BA64,0))))</f>
        <v>0</v>
      </c>
      <c r="BB65" s="57">
        <f>ROUND(BA65,0)</f>
        <v>0</v>
      </c>
      <c r="BC65" s="39" t="str">
        <f>SpellNumber($E$2,BB65)</f>
        <v>INR Zero Only</v>
      </c>
    </row>
    <row r="66" spans="1:55" ht="45.75" customHeight="1">
      <c r="A66" s="23" t="s">
        <v>37</v>
      </c>
      <c r="B66" s="23"/>
      <c r="C66" s="69" t="str">
        <f>SpellNumber($E$2,BB65)</f>
        <v>INR Zero Only</v>
      </c>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row>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sheetData>
  <sheetProtection password="8F23" sheet="1"/>
  <mergeCells count="33">
    <mergeCell ref="C66:BC66"/>
    <mergeCell ref="A1:L1"/>
    <mergeCell ref="A4:BC4"/>
    <mergeCell ref="A5:BC5"/>
    <mergeCell ref="A6:BC6"/>
    <mergeCell ref="A7:BC7"/>
    <mergeCell ref="A9:BC9"/>
    <mergeCell ref="D13:BC13"/>
    <mergeCell ref="B8:BC8"/>
    <mergeCell ref="D14:BC14"/>
    <mergeCell ref="D17:BC17"/>
    <mergeCell ref="D19:BC19"/>
    <mergeCell ref="D21:BC21"/>
    <mergeCell ref="D23:BC23"/>
    <mergeCell ref="D24:BC24"/>
    <mergeCell ref="D25:BC25"/>
    <mergeCell ref="D48:BC48"/>
    <mergeCell ref="D27:BC27"/>
    <mergeCell ref="D28:BC28"/>
    <mergeCell ref="D30:BC30"/>
    <mergeCell ref="D33:BC33"/>
    <mergeCell ref="D36:BC36"/>
    <mergeCell ref="D38:BC38"/>
    <mergeCell ref="D51:BC51"/>
    <mergeCell ref="D52:BC52"/>
    <mergeCell ref="D53:BC53"/>
    <mergeCell ref="D55:BC55"/>
    <mergeCell ref="D57:BC57"/>
    <mergeCell ref="D40:BC40"/>
    <mergeCell ref="D41:BC41"/>
    <mergeCell ref="D44:BC44"/>
    <mergeCell ref="D45:BC45"/>
    <mergeCell ref="D47:BC47"/>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65">
      <formula1>IF(E65="Select",-1,IF(E65="At Par",0,0))</formula1>
      <formula2>IF(E65="Select",-1,IF(E65="At Par",0,0.99))</formula2>
    </dataValidation>
    <dataValidation type="list" allowBlank="1" showErrorMessage="1" sqref="E6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5">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65">
      <formula1>0</formula1>
      <formula2>IF(#REF!&lt;&gt;"Select",99.9,0)</formula2>
    </dataValidation>
    <dataValidation allowBlank="1" showInputMessage="1" showErrorMessage="1" promptTitle="Units" prompt="Please enter Units in text" sqref="D15:E16 D18:E18 D20:E20 D22:E22 D26:E26 D29:E29 D31:E32 D34:E35 D37:E37 D39:E39 D42:E43 D46:E46 D49:E50 D54:E54 D56:E56 D58:E63">
      <formula1>0</formula1>
      <formula2>0</formula2>
    </dataValidation>
    <dataValidation type="decimal" allowBlank="1" showInputMessage="1" showErrorMessage="1" promptTitle="Quantity" prompt="Please enter the Quantity for this item. " errorTitle="Invalid Entry" error="Only Numeric Values are allowed. " sqref="F15:F16 F18 F20 F22 F26 F29 F31:F32 F34:F35 F37 F39 F42:F43 F46 F49:F50 F54 F56 F58:F63">
      <formula1>0</formula1>
      <formula2>999999999999999</formula2>
    </dataValidation>
    <dataValidation type="list" allowBlank="1" showErrorMessage="1" sqref="D13:D14 K15:K16 D17 K18 D19 K20 D21 K22 D23:D25 K26 D27:D28 K29 D30 K31:K32 D33 K34:K35 D36 K37 D38 K39 D40:D41 K42:K43 D44:D45 K46 D47:D48 K49:K50 D51:D53 K54 D55 K56 K58:K63 D57">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6 G18:H18 G20:H20 G22:H22 G26:H26 G29:H29 G31:H32 G34:H35 G37:H37 G39:H39 G42:H43 G46:H46 G49:H50 G54:H54 G56:H56 G58:H63">
      <formula1>0</formula1>
      <formula2>999999999999999</formula2>
    </dataValidation>
    <dataValidation allowBlank="1" showInputMessage="1" showErrorMessage="1" promptTitle="Addition / Deduction" prompt="Please Choose the correct One" sqref="J15:J16 J18 J20 J22 J26 J29 J31:J32 J34:J35 J37 J39 J42:J43 J46 J49:J50 J54 J56 J58:J63">
      <formula1>0</formula1>
      <formula2>0</formula2>
    </dataValidation>
    <dataValidation type="list" showErrorMessage="1" sqref="I15:I16 I18 I20 I22 I26 I29 I31:I32 I34:I35 I37 I39 I42:I43 I46 I49:I50 I54 I56 I58:I6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8:O18 N20:O20 N22:O22 N26:O26 N29:O29 N31:O32 N34:O35 N37:O37 N39:O39 N42:O43 N46:O46 N49:O50 N54:O54 N56:O56 N58:O6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8 R20 R22 R26 R29 R31:R32 R34:R35 R37 R39 R42:R43 R46 R49:R50 R54 R56 R58:R6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8 Q20 Q22 Q26 Q29 Q31:Q32 Q34:Q35 Q37 Q39 Q42:Q43 Q46 Q49:Q50 Q54 Q56 Q58:Q6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8 M20 M22 M26 M29 M31:M32 M34:M35 M37 M39 M42:M43 M46 M49:M50 M54 M56 M58:M63">
      <formula1>0</formula1>
      <formula2>999999999999999</formula2>
    </dataValidation>
    <dataValidation type="list" allowBlank="1" showInputMessage="1" showErrorMessage="1" sqref="L61 L13 L14 L15 L16 L17 L18 L19 L20 L21 L22 L23 L24 L25 L26 L27 L28 L29 L30 L31 L32 L33 L34 L35 L36 L37 L38 L39 L40 L41 L42 L43 L44 L45 L46 L47 L48 L49 L50 L51 L52 L53 L54 L55 L56 L57 L58 L59 L60 L63 L62">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63">
      <formula1>0</formula1>
      <formula2>0</formula2>
    </dataValidation>
    <dataValidation type="decimal" allowBlank="1" showErrorMessage="1" errorTitle="Invalid Entry" error="Only Numeric Values are allowed. " sqref="A13:A63">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7"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5" t="s">
        <v>38</v>
      </c>
      <c r="F6" s="75"/>
      <c r="G6" s="75"/>
      <c r="H6" s="75"/>
      <c r="I6" s="75"/>
      <c r="J6" s="75"/>
      <c r="K6" s="75"/>
    </row>
    <row r="7" spans="5:11" ht="14.25">
      <c r="E7" s="76"/>
      <c r="F7" s="76"/>
      <c r="G7" s="76"/>
      <c r="H7" s="76"/>
      <c r="I7" s="76"/>
      <c r="J7" s="76"/>
      <c r="K7" s="76"/>
    </row>
    <row r="8" spans="5:11" ht="14.25">
      <c r="E8" s="76"/>
      <c r="F8" s="76"/>
      <c r="G8" s="76"/>
      <c r="H8" s="76"/>
      <c r="I8" s="76"/>
      <c r="J8" s="76"/>
      <c r="K8" s="76"/>
    </row>
    <row r="9" spans="5:11" ht="14.25">
      <c r="E9" s="76"/>
      <c r="F9" s="76"/>
      <c r="G9" s="76"/>
      <c r="H9" s="76"/>
      <c r="I9" s="76"/>
      <c r="J9" s="76"/>
      <c r="K9" s="76"/>
    </row>
    <row r="10" spans="5:11" ht="14.25">
      <c r="E10" s="76"/>
      <c r="F10" s="76"/>
      <c r="G10" s="76"/>
      <c r="H10" s="76"/>
      <c r="I10" s="76"/>
      <c r="J10" s="76"/>
      <c r="K10" s="76"/>
    </row>
    <row r="11" spans="5:11" ht="14.25">
      <c r="E11" s="76"/>
      <c r="F11" s="76"/>
      <c r="G11" s="76"/>
      <c r="H11" s="76"/>
      <c r="I11" s="76"/>
      <c r="J11" s="76"/>
      <c r="K11" s="76"/>
    </row>
    <row r="12" spans="5:11" ht="14.25">
      <c r="E12" s="76"/>
      <c r="F12" s="76"/>
      <c r="G12" s="76"/>
      <c r="H12" s="76"/>
      <c r="I12" s="76"/>
      <c r="J12" s="76"/>
      <c r="K12" s="76"/>
    </row>
    <row r="13" spans="5:11" ht="14.25">
      <c r="E13" s="76"/>
      <c r="F13" s="76"/>
      <c r="G13" s="76"/>
      <c r="H13" s="76"/>
      <c r="I13" s="76"/>
      <c r="J13" s="76"/>
      <c r="K13" s="76"/>
    </row>
    <row r="14" spans="5:11" ht="14.2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2021-08-10T04:39:51Z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