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'BoQ1'!$A$1:$BC$79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<sst xmlns="http://schemas.openxmlformats.org/spreadsheetml/2006/main" count="377" uniqueCount="113">
  <si>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</si>
  <si>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</si>
  <si>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</si>
  <si>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</si>
  <si>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</si>
  <si>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</si>
  <si>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</si>
  <si>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</si>
  <si>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</si>
  <si>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</si>
  <si>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</si>
  <si>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</si>
  <si>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</si>
  <si>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</si>
  <si>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</si>
  <si>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</si>
  <si>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</si>
  <si>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</si>
  <si>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</si>
  <si>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</si>
  <si>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</si>
  <si>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</si>
  <si>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</si>
  <si>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</si>
  <si>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</si>
  <si>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</si>
  <si>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</si>
  <si>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</si>
  <si>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</si>
  <si>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</si>
  <si>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</si>
  <si>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</si>
  <si>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</si>
  <si>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</si>
  <si>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</si>
  <si>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</si>
  <si>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</si>
  <si>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</si>
  <si>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</si>
  <si>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</si>
  <si>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</si>
  <si>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</si>
  <si>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</si>
  <si>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</si>
  <si>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</si>
  <si>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</si>
  <si>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each</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</si>
  <si>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</si>
  <si>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</si>
  <si>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Two or more coats on new work</t>
  </si>
  <si>
    <t>kg</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</si>
  <si>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</si>
  <si>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150x10 mm</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</si>
  <si>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</si>
  <si>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</si>
  <si>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</si>
  <si>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</si>
  <si>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Old work (Two or more coats applied @ 1.43 ltr/ 10 sqm) over existing cement paint surface</t>
  </si>
  <si>
    <t>With cement mortar 1:4 (1cement: 4 coarse sand)</t>
  </si>
  <si>
    <t>Of area 3 sq. metres and below</t>
  </si>
  <si>
    <t>Dismantling old plaster or skirting raking out joints and cleaning the surface for plaster including disposal of rubbish to the dumping ground within 50 metres lead.</t>
  </si>
  <si>
    <t>Contract No:  06/C/D3/2021-22/02</t>
  </si>
  <si>
    <t>Name of Work: Providing gyeser line in bathroom, replacement of PVC door of bathroom &amp; W.C. of house no. 1000 Type-I, replacement of back side door of house no. H-5 SBRA i/c internal white washing &amp; painting of house no. H-5, Y-10, W-5, W-4, G-1 &amp; Q-6 SBRA, D-401 NRAT &amp; 1000, Type-I</t>
  </si>
  <si>
    <t>CLADDING WORK</t>
  </si>
  <si>
    <t>WOOD AND PVC WORK</t>
  </si>
  <si>
    <t>Providing and fixing ISI marked oxidised M.S. sliding door bolts with nuts and screws etc. complete :</t>
  </si>
  <si>
    <t>250x16 mm</t>
  </si>
  <si>
    <t>Providing and fixing ISI marked oxidised M.S. tower bolt black finish, (Barrel type) with necessary screws etc. complete :</t>
  </si>
  <si>
    <t>200x10 mm</t>
  </si>
  <si>
    <t>Providing and fixing ISI marked oxidised M.S. handles conforming to IS:4992 with necessary screws etc. complete :</t>
  </si>
  <si>
    <t>125 mm</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</si>
  <si>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</si>
  <si>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</si>
  <si>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</si>
  <si>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</si>
  <si>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</si>
  <si>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</si>
  <si>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STEEL WORK</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</si>
  <si>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</si>
  <si>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</si>
  <si>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FINISHING</t>
  </si>
  <si>
    <t>Distempering with 1st quality acrylic distemper (ready mixed) having VOC content less than 50 gms/litre, of approved manufacturer, of required shade and colour complete, as per manufacturer's specification.</t>
  </si>
  <si>
    <t>White washing with lime to give an even shade :</t>
  </si>
  <si>
    <t>Old work (two or more coats)</t>
  </si>
  <si>
    <t>Distempering with 1st quality acrylic distember (Ready mix) having VOC content less than 50 grams/ litre  of approved brand and manufacture to give an even shade :</t>
  </si>
  <si>
    <t>Painting with synthetic enamel paint of approved brand and manufacture of required colour to give an even shade :</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</si>
  <si>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</si>
  <si>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</si>
  <si>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</si>
  <si>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DISMANTLING AND DEMOLISHING</t>
  </si>
  <si>
    <t>Taking out doors, windows and clerestory window shutters (steel or wood) including stacking within 50 metres lead :</t>
  </si>
  <si>
    <t>WATER SUPPLY</t>
  </si>
  <si>
    <t>Providing and fixing G.I. Pipes complete with G.I. fittings and clamps, i/c making good the walls etc. concealed pipe, including painting with anti corrosive bitumastic paint, cutting chases and making good the wall :</t>
  </si>
  <si>
    <t>15 mm dia nominal bore</t>
  </si>
  <si>
    <t>Providing and fixing uplasticised PVC connection pipe with brass unions :</t>
  </si>
  <si>
    <t>45 cm length</t>
  </si>
  <si>
    <t>15 mm nominal bore</t>
  </si>
  <si>
    <t>Providing and fixing G.I. Union in existing G.I. pipe line, cutting and threading the pipe and making long screws, including excavation, refilling the earth or cutting of wall and making good the same complete wherever required :</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</si>
  <si>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</si>
  <si>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</si>
  <si>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</si>
  <si>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</si>
  <si>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</si>
  <si>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</si>
  <si>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</si>
  <si>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</si>
  <si>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</si>
  <si>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MINOR CIVIL MAINTENANCE WORK:</t>
  </si>
  <si>
    <t>"Providing and fixing C.P flange for C.P bib cock/C.P angle stop cock.</t>
  </si>
  <si>
    <t>"Providing and fixing C.P Brass shower rose 15 mm or 20 mm inlet with shower arm (a) 75 mm dia fancy type.</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</si>
  <si>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</si>
  <si>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Each</t>
  </si>
  <si>
    <t>Sqm</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</si>
</sst>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9.5"/>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9.5"/>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03">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8"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8" fillId="0" borderId="15" xfId="0" applyFont="1" applyFill="1" applyBorder="1" applyAlignment="1">
      <alignment horizontal="left" vertical="top"/>
    </xf>
    <xf numFmtId="0" fontId="58" fillId="0" borderId="15" xfId="0" applyFont="1" applyFill="1" applyBorder="1" applyAlignment="1">
      <alignment horizontal="justify" vertical="top" wrapText="1"/>
    </xf>
    <xf numFmtId="0" fontId="58" fillId="0" borderId="15" xfId="0" applyFont="1" applyFill="1" applyBorder="1" applyAlignment="1">
      <alignment horizontal="center" vertical="top" wrapText="1"/>
    </xf>
    <xf numFmtId="2" fontId="58" fillId="0" borderId="15" xfId="0" applyNumberFormat="1" applyFont="1" applyFill="1" applyBorder="1" applyAlignment="1">
      <alignment horizontal="left" vertical="top"/>
    </xf>
    <xf numFmtId="2" fontId="58" fillId="0" borderId="15" xfId="0" applyNumberFormat="1" applyFont="1" applyFill="1" applyBorder="1" applyAlignment="1">
      <alignment horizontal="right" vertical="top"/>
    </xf>
    <xf numFmtId="0" fontId="4" fillId="0" borderId="0" xfId="56" applyNumberFormat="1" applyFont="1" applyFill="1" applyAlignment="1">
      <alignment vertical="top" wrapText="1"/>
      <protection/>
    </xf>
    <xf numFmtId="0" fontId="4" fillId="0" borderId="15" xfId="59" applyNumberFormat="1" applyFont="1" applyFill="1" applyBorder="1" applyAlignment="1">
      <alignment horizontal="justify" vertical="top" wrapText="1"/>
      <protection/>
    </xf>
    <xf numFmtId="0" fontId="41" fillId="0" borderId="15" xfId="0" applyFont="1" applyFill="1" applyBorder="1" applyAlignment="1">
      <alignment horizontal="justify" vertical="top" wrapText="1"/>
    </xf>
    <xf numFmtId="2" fontId="7" fillId="0" borderId="25" xfId="56" applyNumberFormat="1" applyFont="1" applyFill="1" applyBorder="1" applyAlignment="1" applyProtection="1">
      <alignment horizontal="right" vertical="top"/>
      <protection locked="0"/>
    </xf>
    <xf numFmtId="2" fontId="7" fillId="0" borderId="15" xfId="56" applyNumberFormat="1" applyFont="1" applyFill="1" applyBorder="1" applyAlignment="1" applyProtection="1">
      <alignment horizontal="right" vertical="top"/>
      <protection locked="0"/>
    </xf>
    <xf numFmtId="2" fontId="4" fillId="0" borderId="15" xfId="59" applyNumberFormat="1" applyFont="1" applyFill="1" applyBorder="1" applyAlignment="1">
      <alignment horizontal="right" vertical="top"/>
      <protection/>
    </xf>
    <xf numFmtId="2" fontId="4" fillId="0" borderId="15" xfId="56" applyNumberFormat="1" applyFont="1" applyFill="1" applyBorder="1" applyAlignment="1">
      <alignment horizontal="right" vertical="top"/>
      <protection/>
    </xf>
    <xf numFmtId="2" fontId="7" fillId="33" borderId="15" xfId="56" applyNumberFormat="1" applyFont="1" applyFill="1" applyBorder="1" applyAlignment="1" applyProtection="1">
      <alignment horizontal="right" vertical="top"/>
      <protection locked="0"/>
    </xf>
    <xf numFmtId="2" fontId="7" fillId="34" borderId="15" xfId="56" applyNumberFormat="1" applyFont="1" applyFill="1" applyBorder="1" applyAlignment="1" applyProtection="1">
      <alignment horizontal="right" vertical="top"/>
      <protection locked="0"/>
    </xf>
    <xf numFmtId="2" fontId="7" fillId="34" borderId="15" xfId="56" applyNumberFormat="1" applyFont="1" applyFill="1" applyBorder="1" applyAlignment="1" applyProtection="1">
      <alignment horizontal="right" vertical="top" wrapText="1"/>
      <protection locked="0"/>
    </xf>
    <xf numFmtId="2" fontId="7" fillId="0" borderId="15" xfId="59" applyNumberFormat="1" applyFont="1" applyFill="1" applyBorder="1" applyAlignment="1">
      <alignment horizontal="right" vertical="top"/>
      <protection/>
    </xf>
    <xf numFmtId="2" fontId="7" fillId="0" borderId="26" xfId="58" applyNumberFormat="1" applyFont="1" applyFill="1" applyBorder="1" applyAlignment="1">
      <alignment horizontal="right" vertical="top"/>
      <protection/>
    </xf>
    <xf numFmtId="0" fontId="59" fillId="0" borderId="15" xfId="0" applyFont="1" applyFill="1" applyBorder="1" applyAlignment="1">
      <alignment horizontal="justify" vertical="top" wrapText="1"/>
    </xf>
    <xf numFmtId="0" fontId="58" fillId="0" borderId="27" xfId="0" applyFont="1" applyFill="1" applyBorder="1" applyAlignment="1">
      <alignment horizontal="left" vertical="top"/>
    </xf>
    <xf numFmtId="0" fontId="58" fillId="0" borderId="27" xfId="0" applyFont="1" applyFill="1" applyBorder="1" applyAlignment="1">
      <alignment horizontal="justify" vertical="top" wrapText="1"/>
    </xf>
    <xf numFmtId="0" fontId="58" fillId="0" borderId="27" xfId="0" applyFont="1" applyFill="1" applyBorder="1" applyAlignment="1">
      <alignment horizontal="right" vertical="top"/>
    </xf>
    <xf numFmtId="0" fontId="58" fillId="0" borderId="27" xfId="0" applyFont="1" applyFill="1" applyBorder="1" applyAlignment="1">
      <alignment horizontal="center" vertical="top" wrapText="1"/>
    </xf>
    <xf numFmtId="2" fontId="58" fillId="0" borderId="27" xfId="0" applyNumberFormat="1" applyFont="1" applyFill="1" applyBorder="1" applyAlignment="1">
      <alignment horizontal="right" vertical="top"/>
    </xf>
    <xf numFmtId="2" fontId="7" fillId="0" borderId="28" xfId="56" applyNumberFormat="1" applyFont="1" applyFill="1" applyBorder="1" applyAlignment="1" applyProtection="1">
      <alignment horizontal="right" vertical="top"/>
      <protection locked="0"/>
    </xf>
    <xf numFmtId="2" fontId="7" fillId="0" borderId="29" xfId="56" applyNumberFormat="1" applyFont="1" applyFill="1" applyBorder="1" applyAlignment="1" applyProtection="1">
      <alignment horizontal="right" vertical="top"/>
      <protection locked="0"/>
    </xf>
    <xf numFmtId="2" fontId="4" fillId="0" borderId="29" xfId="59" applyNumberFormat="1" applyFont="1" applyFill="1" applyBorder="1" applyAlignment="1">
      <alignment horizontal="right" vertical="top"/>
      <protection/>
    </xf>
    <xf numFmtId="2" fontId="4" fillId="0" borderId="29" xfId="56" applyNumberFormat="1" applyFont="1" applyFill="1" applyBorder="1" applyAlignment="1">
      <alignment horizontal="right" vertical="top"/>
      <protection/>
    </xf>
    <xf numFmtId="2" fontId="7" fillId="33" borderId="29" xfId="56" applyNumberFormat="1" applyFont="1" applyFill="1" applyBorder="1" applyAlignment="1" applyProtection="1">
      <alignment horizontal="right" vertical="top"/>
      <protection locked="0"/>
    </xf>
    <xf numFmtId="2" fontId="7" fillId="34" borderId="29" xfId="56" applyNumberFormat="1" applyFont="1" applyFill="1" applyBorder="1" applyAlignment="1" applyProtection="1">
      <alignment horizontal="right" vertical="top"/>
      <protection locked="0"/>
    </xf>
    <xf numFmtId="2" fontId="7" fillId="34" borderId="29" xfId="56" applyNumberFormat="1" applyFont="1" applyFill="1" applyBorder="1" applyAlignment="1" applyProtection="1">
      <alignment horizontal="right" vertical="top" wrapText="1"/>
      <protection locked="0"/>
    </xf>
    <xf numFmtId="2" fontId="7" fillId="0" borderId="29" xfId="59" applyNumberFormat="1" applyFont="1" applyFill="1" applyBorder="1" applyAlignment="1">
      <alignment horizontal="right" vertical="top"/>
      <protection/>
    </xf>
    <xf numFmtId="2" fontId="7" fillId="0" borderId="0" xfId="58" applyNumberFormat="1" applyFont="1" applyFill="1" applyBorder="1" applyAlignment="1">
      <alignment horizontal="right" vertical="top"/>
      <protection/>
    </xf>
    <xf numFmtId="0" fontId="4" fillId="0" borderId="29" xfId="59" applyNumberFormat="1" applyFont="1" applyFill="1" applyBorder="1" applyAlignment="1">
      <alignment horizontal="justify" vertical="top"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79"/>
  <sheetViews>
    <sheetView showGridLines="0" view="pageBreakPreview" zoomScaleNormal="85" zoomScaleSheetLayoutView="100" zoomScalePageLayoutView="0" workbookViewId="0" topLeftCell="A72">
      <selection activeCell="A77" sqref="A77"/>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94" t="str">
        <f>B2&amp;" BoQ"</f>
        <v>Percentage BoQ</v>
      </c>
      <c r="B1" s="94"/>
      <c r="C1" s="94"/>
      <c r="D1" s="94"/>
      <c r="E1" s="94"/>
      <c r="F1" s="94"/>
      <c r="G1" s="94"/>
      <c r="H1" s="94"/>
      <c r="I1" s="94"/>
      <c r="J1" s="94"/>
      <c r="K1" s="94"/>
      <c r="L1" s="9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95" t="s">
        <v>42</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IE4" s="10"/>
      <c r="IF4" s="10"/>
      <c r="IG4" s="10"/>
      <c r="IH4" s="10"/>
      <c r="II4" s="10"/>
    </row>
    <row r="5" spans="1:243" s="9" customFormat="1" ht="30.75" customHeight="1">
      <c r="A5" s="95" t="s">
        <v>62</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IE5" s="10"/>
      <c r="IF5" s="10"/>
      <c r="IG5" s="10"/>
      <c r="IH5" s="10"/>
      <c r="II5" s="10"/>
    </row>
    <row r="6" spans="1:243" s="9" customFormat="1" ht="30.75" customHeight="1">
      <c r="A6" s="95" t="s">
        <v>61</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IE6" s="10"/>
      <c r="IF6" s="10"/>
      <c r="IG6" s="10"/>
      <c r="IH6" s="10"/>
      <c r="II6" s="10"/>
    </row>
    <row r="7" spans="1:243" s="9" customFormat="1" ht="29.25" customHeight="1" hidden="1">
      <c r="A7" s="96" t="s">
        <v>7</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IE7" s="10"/>
      <c r="IF7" s="10"/>
      <c r="IG7" s="10"/>
      <c r="IH7" s="10"/>
      <c r="II7" s="10"/>
    </row>
    <row r="8" spans="1:243" s="12" customFormat="1" ht="46.5" customHeight="1">
      <c r="A8" s="11" t="s">
        <v>39</v>
      </c>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IE8" s="13"/>
      <c r="IF8" s="13"/>
      <c r="IG8" s="13"/>
      <c r="IH8" s="13"/>
      <c r="II8" s="13"/>
    </row>
    <row r="9" spans="1:243" s="14" customFormat="1" ht="61.5" customHeight="1">
      <c r="A9" s="97" t="s">
        <v>47</v>
      </c>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IE9" s="15"/>
      <c r="IF9" s="15"/>
      <c r="IG9" s="15"/>
      <c r="IH9" s="15"/>
      <c r="II9" s="15"/>
    </row>
    <row r="10" spans="1:243" s="17" customFormat="1" ht="18.75" customHeight="1">
      <c r="A10" s="16" t="s">
        <v>8</v>
      </c>
      <c r="B10" s="16" t="s">
        <v>9</v>
      </c>
      <c r="C10" s="16" t="s">
        <v>9</v>
      </c>
      <c r="D10" s="16" t="s">
        <v>8</v>
      </c>
      <c r="E10" s="16" t="s">
        <v>48</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8">
        <v>3</v>
      </c>
      <c r="D12" s="44">
        <v>4</v>
      </c>
      <c r="E12" s="44">
        <v>5</v>
      </c>
      <c r="F12" s="44">
        <v>6</v>
      </c>
      <c r="G12" s="44">
        <v>7</v>
      </c>
      <c r="H12" s="44">
        <v>8</v>
      </c>
      <c r="I12" s="44">
        <v>9</v>
      </c>
      <c r="J12" s="44">
        <v>10</v>
      </c>
      <c r="K12" s="44">
        <v>11</v>
      </c>
      <c r="L12" s="44">
        <v>12</v>
      </c>
      <c r="M12" s="44">
        <v>13</v>
      </c>
      <c r="N12" s="44">
        <v>14</v>
      </c>
      <c r="O12" s="44">
        <v>15</v>
      </c>
      <c r="P12" s="44">
        <v>16</v>
      </c>
      <c r="Q12" s="44">
        <v>17</v>
      </c>
      <c r="R12" s="44">
        <v>18</v>
      </c>
      <c r="S12" s="44">
        <v>19</v>
      </c>
      <c r="T12" s="44">
        <v>20</v>
      </c>
      <c r="U12" s="44">
        <v>21</v>
      </c>
      <c r="V12" s="44">
        <v>22</v>
      </c>
      <c r="W12" s="44">
        <v>23</v>
      </c>
      <c r="X12" s="44">
        <v>24</v>
      </c>
      <c r="Y12" s="44">
        <v>25</v>
      </c>
      <c r="Z12" s="44">
        <v>26</v>
      </c>
      <c r="AA12" s="44">
        <v>27</v>
      </c>
      <c r="AB12" s="44">
        <v>28</v>
      </c>
      <c r="AC12" s="44">
        <v>29</v>
      </c>
      <c r="AD12" s="44">
        <v>30</v>
      </c>
      <c r="AE12" s="44">
        <v>31</v>
      </c>
      <c r="AF12" s="44">
        <v>32</v>
      </c>
      <c r="AG12" s="44">
        <v>33</v>
      </c>
      <c r="AH12" s="44">
        <v>34</v>
      </c>
      <c r="AI12" s="44">
        <v>35</v>
      </c>
      <c r="AJ12" s="44">
        <v>36</v>
      </c>
      <c r="AK12" s="44">
        <v>37</v>
      </c>
      <c r="AL12" s="44">
        <v>38</v>
      </c>
      <c r="AM12" s="44">
        <v>39</v>
      </c>
      <c r="AN12" s="44">
        <v>40</v>
      </c>
      <c r="AO12" s="44">
        <v>41</v>
      </c>
      <c r="AP12" s="44">
        <v>42</v>
      </c>
      <c r="AQ12" s="44">
        <v>43</v>
      </c>
      <c r="AR12" s="44">
        <v>44</v>
      </c>
      <c r="AS12" s="44">
        <v>45</v>
      </c>
      <c r="AT12" s="44">
        <v>46</v>
      </c>
      <c r="AU12" s="44">
        <v>47</v>
      </c>
      <c r="AV12" s="44">
        <v>48</v>
      </c>
      <c r="AW12" s="44">
        <v>49</v>
      </c>
      <c r="AX12" s="44">
        <v>50</v>
      </c>
      <c r="AY12" s="44">
        <v>51</v>
      </c>
      <c r="AZ12" s="44">
        <v>52</v>
      </c>
      <c r="BA12" s="44">
        <v>7</v>
      </c>
      <c r="BB12" s="45">
        <v>54</v>
      </c>
      <c r="BC12" s="16">
        <v>8</v>
      </c>
      <c r="IE12" s="18"/>
      <c r="IF12" s="18"/>
      <c r="IG12" s="18"/>
      <c r="IH12" s="18"/>
      <c r="II12" s="18"/>
    </row>
    <row r="13" spans="1:243" s="21" customFormat="1" ht="24.75" customHeight="1">
      <c r="A13" s="60">
        <v>1</v>
      </c>
      <c r="B13" s="61" t="s">
        <v>63</v>
      </c>
      <c r="C13" s="34"/>
      <c r="D13" s="98"/>
      <c r="E13" s="98"/>
      <c r="F13" s="98"/>
      <c r="G13" s="98"/>
      <c r="H13" s="98"/>
      <c r="I13" s="98"/>
      <c r="J13" s="98"/>
      <c r="K13" s="98"/>
      <c r="L13" s="98"/>
      <c r="M13" s="98"/>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IA13" s="21">
        <v>1</v>
      </c>
      <c r="IB13" s="21" t="s">
        <v>63</v>
      </c>
      <c r="IE13" s="22"/>
      <c r="IF13" s="22"/>
      <c r="IG13" s="22"/>
      <c r="IH13" s="22"/>
      <c r="II13" s="22"/>
    </row>
    <row r="14" spans="1:243" s="21" customFormat="1" ht="210">
      <c r="A14" s="60">
        <v>1.01</v>
      </c>
      <c r="B14" s="67" t="s">
        <v>51</v>
      </c>
      <c r="C14" s="34"/>
      <c r="D14" s="34">
        <v>5</v>
      </c>
      <c r="E14" s="62" t="s">
        <v>43</v>
      </c>
      <c r="F14" s="64">
        <v>903.38</v>
      </c>
      <c r="G14" s="68"/>
      <c r="H14" s="69"/>
      <c r="I14" s="70" t="s">
        <v>33</v>
      </c>
      <c r="J14" s="71">
        <f>IF(I14="Less(-)",-1,1)</f>
        <v>1</v>
      </c>
      <c r="K14" s="69" t="s">
        <v>34</v>
      </c>
      <c r="L14" s="69" t="s">
        <v>4</v>
      </c>
      <c r="M14" s="72"/>
      <c r="N14" s="73"/>
      <c r="O14" s="73"/>
      <c r="P14" s="74"/>
      <c r="Q14" s="73"/>
      <c r="R14" s="73"/>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5">
        <f>total_amount_ba($B$2,$D$2,D14,F14,J14,K14,M14)</f>
        <v>4516.9</v>
      </c>
      <c r="BB14" s="76">
        <f>BA14+SUM(N14:AZ14)</f>
        <v>4516.9</v>
      </c>
      <c r="BC14" s="66" t="str">
        <f>SpellNumber(L14,BB14)</f>
        <v>INR  Four Thousand Five Hundred &amp; Sixteen  and Paise Ninety Only</v>
      </c>
      <c r="IA14" s="21">
        <v>1.01</v>
      </c>
      <c r="IB14" s="21" t="s">
        <v>51</v>
      </c>
      <c r="ID14" s="21">
        <v>5</v>
      </c>
      <c r="IE14" s="22" t="s">
        <v>43</v>
      </c>
      <c r="IF14" s="22"/>
      <c r="IG14" s="22"/>
      <c r="IH14" s="22"/>
      <c r="II14" s="22"/>
    </row>
    <row r="15" spans="1:243" s="21" customFormat="1" ht="15.75">
      <c r="A15" s="60">
        <v>2</v>
      </c>
      <c r="B15" s="61" t="s">
        <v>64</v>
      </c>
      <c r="C15" s="34"/>
      <c r="D15" s="98"/>
      <c r="E15" s="98"/>
      <c r="F15" s="98"/>
      <c r="G15" s="98"/>
      <c r="H15" s="98"/>
      <c r="I15" s="98"/>
      <c r="J15" s="98"/>
      <c r="K15" s="98"/>
      <c r="L15" s="98"/>
      <c r="M15" s="98"/>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IA15" s="21">
        <v>2</v>
      </c>
      <c r="IB15" s="21" t="s">
        <v>64</v>
      </c>
      <c r="IE15" s="22"/>
      <c r="IF15" s="22"/>
      <c r="IG15" s="22"/>
      <c r="IH15" s="22"/>
      <c r="II15" s="22"/>
    </row>
    <row r="16" spans="1:243" s="21" customFormat="1" ht="47.25">
      <c r="A16" s="60">
        <v>2.01</v>
      </c>
      <c r="B16" s="61" t="s">
        <v>65</v>
      </c>
      <c r="C16" s="34"/>
      <c r="D16" s="98"/>
      <c r="E16" s="98"/>
      <c r="F16" s="98"/>
      <c r="G16" s="98"/>
      <c r="H16" s="98"/>
      <c r="I16" s="98"/>
      <c r="J16" s="98"/>
      <c r="K16" s="98"/>
      <c r="L16" s="98"/>
      <c r="M16" s="98"/>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IA16" s="21">
        <v>2.01</v>
      </c>
      <c r="IB16" s="21" t="s">
        <v>65</v>
      </c>
      <c r="IE16" s="22"/>
      <c r="IF16" s="22"/>
      <c r="IG16" s="22"/>
      <c r="IH16" s="22"/>
      <c r="II16" s="22"/>
    </row>
    <row r="17" spans="1:243" s="21" customFormat="1" ht="28.5">
      <c r="A17" s="60">
        <v>2.02</v>
      </c>
      <c r="B17" s="61" t="s">
        <v>66</v>
      </c>
      <c r="C17" s="34"/>
      <c r="D17" s="34">
        <v>1</v>
      </c>
      <c r="E17" s="62" t="s">
        <v>46</v>
      </c>
      <c r="F17" s="64">
        <v>149.06</v>
      </c>
      <c r="G17" s="46"/>
      <c r="H17" s="40"/>
      <c r="I17" s="41" t="s">
        <v>33</v>
      </c>
      <c r="J17" s="42">
        <f aca="true" t="shared" si="0" ref="J17:J22">IF(I17="Less(-)",-1,1)</f>
        <v>1</v>
      </c>
      <c r="K17" s="40" t="s">
        <v>34</v>
      </c>
      <c r="L17" s="40" t="s">
        <v>4</v>
      </c>
      <c r="M17" s="43"/>
      <c r="N17" s="52"/>
      <c r="O17" s="52"/>
      <c r="P17" s="53"/>
      <c r="Q17" s="52"/>
      <c r="R17" s="52"/>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5">
        <f aca="true" t="shared" si="1" ref="BA17:BA22">total_amount_ba($B$2,$D$2,D17,F17,J17,K17,M17)</f>
        <v>149.06</v>
      </c>
      <c r="BB17" s="54">
        <f aca="true" t="shared" si="2" ref="BB17:BB22">BA17+SUM(N17:AZ17)</f>
        <v>149.06</v>
      </c>
      <c r="BC17" s="59" t="str">
        <f aca="true" t="shared" si="3" ref="BC17:BC22">SpellNumber(L17,BB17)</f>
        <v>INR  One Hundred &amp; Forty Nine  and Paise Six Only</v>
      </c>
      <c r="IA17" s="21">
        <v>2.02</v>
      </c>
      <c r="IB17" s="21" t="s">
        <v>66</v>
      </c>
      <c r="ID17" s="21">
        <v>1</v>
      </c>
      <c r="IE17" s="22" t="s">
        <v>46</v>
      </c>
      <c r="IF17" s="22"/>
      <c r="IG17" s="22"/>
      <c r="IH17" s="22"/>
      <c r="II17" s="22"/>
    </row>
    <row r="18" spans="1:243" s="21" customFormat="1" ht="51" customHeight="1">
      <c r="A18" s="60">
        <v>2.03</v>
      </c>
      <c r="B18" s="61" t="s">
        <v>67</v>
      </c>
      <c r="C18" s="34"/>
      <c r="D18" s="98"/>
      <c r="E18" s="98"/>
      <c r="F18" s="98"/>
      <c r="G18" s="98"/>
      <c r="H18" s="98"/>
      <c r="I18" s="98"/>
      <c r="J18" s="98"/>
      <c r="K18" s="98"/>
      <c r="L18" s="98"/>
      <c r="M18" s="98"/>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IA18" s="21">
        <v>2.03</v>
      </c>
      <c r="IB18" s="21" t="s">
        <v>67</v>
      </c>
      <c r="IE18" s="22"/>
      <c r="IF18" s="22"/>
      <c r="IG18" s="22"/>
      <c r="IH18" s="22"/>
      <c r="II18" s="22"/>
    </row>
    <row r="19" spans="1:243" s="21" customFormat="1" ht="17.25" customHeight="1">
      <c r="A19" s="60">
        <v>2.04</v>
      </c>
      <c r="B19" s="61" t="s">
        <v>68</v>
      </c>
      <c r="C19" s="34"/>
      <c r="D19" s="34">
        <v>1</v>
      </c>
      <c r="E19" s="62" t="s">
        <v>46</v>
      </c>
      <c r="F19" s="64">
        <v>53.09</v>
      </c>
      <c r="G19" s="46"/>
      <c r="H19" s="40"/>
      <c r="I19" s="41" t="s">
        <v>33</v>
      </c>
      <c r="J19" s="42">
        <f t="shared" si="0"/>
        <v>1</v>
      </c>
      <c r="K19" s="40" t="s">
        <v>34</v>
      </c>
      <c r="L19" s="40" t="s">
        <v>4</v>
      </c>
      <c r="M19" s="43"/>
      <c r="N19" s="52"/>
      <c r="O19" s="52"/>
      <c r="P19" s="53"/>
      <c r="Q19" s="52"/>
      <c r="R19" s="52"/>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5">
        <f t="shared" si="1"/>
        <v>53.09</v>
      </c>
      <c r="BB19" s="54">
        <f t="shared" si="2"/>
        <v>53.09</v>
      </c>
      <c r="BC19" s="59" t="str">
        <f t="shared" si="3"/>
        <v>INR  Fifty Three and Paise Nine Only</v>
      </c>
      <c r="IA19" s="21">
        <v>2.04</v>
      </c>
      <c r="IB19" s="21" t="s">
        <v>68</v>
      </c>
      <c r="ID19" s="21">
        <v>1</v>
      </c>
      <c r="IE19" s="22" t="s">
        <v>46</v>
      </c>
      <c r="IF19" s="22"/>
      <c r="IG19" s="22"/>
      <c r="IH19" s="22"/>
      <c r="II19" s="22"/>
    </row>
    <row r="20" spans="1:243" s="21" customFormat="1" ht="19.5" customHeight="1">
      <c r="A20" s="60">
        <v>2.05</v>
      </c>
      <c r="B20" s="61" t="s">
        <v>52</v>
      </c>
      <c r="C20" s="34"/>
      <c r="D20" s="34">
        <v>1</v>
      </c>
      <c r="E20" s="62" t="s">
        <v>46</v>
      </c>
      <c r="F20" s="64">
        <v>46.08</v>
      </c>
      <c r="G20" s="46"/>
      <c r="H20" s="40"/>
      <c r="I20" s="41" t="s">
        <v>33</v>
      </c>
      <c r="J20" s="42">
        <f t="shared" si="0"/>
        <v>1</v>
      </c>
      <c r="K20" s="40" t="s">
        <v>34</v>
      </c>
      <c r="L20" s="40" t="s">
        <v>4</v>
      </c>
      <c r="M20" s="43"/>
      <c r="N20" s="52"/>
      <c r="O20" s="52"/>
      <c r="P20" s="53"/>
      <c r="Q20" s="52"/>
      <c r="R20" s="52"/>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5">
        <f t="shared" si="1"/>
        <v>46.08</v>
      </c>
      <c r="BB20" s="54">
        <f t="shared" si="2"/>
        <v>46.08</v>
      </c>
      <c r="BC20" s="59" t="str">
        <f t="shared" si="3"/>
        <v>INR  Forty Six and Paise Eight Only</v>
      </c>
      <c r="IA20" s="21">
        <v>2.05</v>
      </c>
      <c r="IB20" s="21" t="s">
        <v>52</v>
      </c>
      <c r="ID20" s="21">
        <v>1</v>
      </c>
      <c r="IE20" s="22" t="s">
        <v>46</v>
      </c>
      <c r="IF20" s="22"/>
      <c r="IG20" s="22"/>
      <c r="IH20" s="22"/>
      <c r="II20" s="22"/>
    </row>
    <row r="21" spans="1:243" s="21" customFormat="1" ht="46.5" customHeight="1">
      <c r="A21" s="60">
        <v>2.06</v>
      </c>
      <c r="B21" s="61" t="s">
        <v>69</v>
      </c>
      <c r="C21" s="34"/>
      <c r="D21" s="98"/>
      <c r="E21" s="98"/>
      <c r="F21" s="98"/>
      <c r="G21" s="98"/>
      <c r="H21" s="98"/>
      <c r="I21" s="98"/>
      <c r="J21" s="98"/>
      <c r="K21" s="98"/>
      <c r="L21" s="98"/>
      <c r="M21" s="98"/>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IA21" s="21">
        <v>2.06</v>
      </c>
      <c r="IB21" s="21" t="s">
        <v>69</v>
      </c>
      <c r="IE21" s="22"/>
      <c r="IF21" s="22"/>
      <c r="IG21" s="22"/>
      <c r="IH21" s="22"/>
      <c r="II21" s="22"/>
    </row>
    <row r="22" spans="1:243" s="21" customFormat="1" ht="18" customHeight="1">
      <c r="A22" s="60">
        <v>2.07</v>
      </c>
      <c r="B22" s="61" t="s">
        <v>70</v>
      </c>
      <c r="C22" s="34"/>
      <c r="D22" s="34">
        <v>2</v>
      </c>
      <c r="E22" s="62" t="s">
        <v>46</v>
      </c>
      <c r="F22" s="64">
        <v>30.56</v>
      </c>
      <c r="G22" s="46"/>
      <c r="H22" s="40"/>
      <c r="I22" s="41" t="s">
        <v>33</v>
      </c>
      <c r="J22" s="42">
        <f t="shared" si="0"/>
        <v>1</v>
      </c>
      <c r="K22" s="40" t="s">
        <v>34</v>
      </c>
      <c r="L22" s="40" t="s">
        <v>4</v>
      </c>
      <c r="M22" s="43"/>
      <c r="N22" s="52"/>
      <c r="O22" s="52"/>
      <c r="P22" s="53"/>
      <c r="Q22" s="52"/>
      <c r="R22" s="52"/>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5">
        <f t="shared" si="1"/>
        <v>61.12</v>
      </c>
      <c r="BB22" s="54">
        <f t="shared" si="2"/>
        <v>61.12</v>
      </c>
      <c r="BC22" s="59" t="str">
        <f t="shared" si="3"/>
        <v>INR  Sixty One and Paise Twelve Only</v>
      </c>
      <c r="IA22" s="21">
        <v>2.07</v>
      </c>
      <c r="IB22" s="21" t="s">
        <v>70</v>
      </c>
      <c r="ID22" s="21">
        <v>2</v>
      </c>
      <c r="IE22" s="22" t="s">
        <v>46</v>
      </c>
      <c r="IF22" s="22"/>
      <c r="IG22" s="22"/>
      <c r="IH22" s="22"/>
      <c r="II22" s="22"/>
    </row>
    <row r="23" spans="1:243" s="21" customFormat="1" ht="79.5" customHeight="1">
      <c r="A23" s="60">
        <v>2.08</v>
      </c>
      <c r="B23" s="61" t="s">
        <v>71</v>
      </c>
      <c r="C23" s="34"/>
      <c r="D23" s="98"/>
      <c r="E23" s="98"/>
      <c r="F23" s="98"/>
      <c r="G23" s="98"/>
      <c r="H23" s="98"/>
      <c r="I23" s="98"/>
      <c r="J23" s="98"/>
      <c r="K23" s="98"/>
      <c r="L23" s="98"/>
      <c r="M23" s="98"/>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IA23" s="21">
        <v>2.08</v>
      </c>
      <c r="IB23" s="21" t="s">
        <v>71</v>
      </c>
      <c r="IE23" s="22"/>
      <c r="IF23" s="22"/>
      <c r="IG23" s="22"/>
      <c r="IH23" s="22"/>
      <c r="II23" s="22"/>
    </row>
    <row r="24" spans="1:243" s="21" customFormat="1" ht="29.25" customHeight="1">
      <c r="A24" s="60">
        <v>2.09</v>
      </c>
      <c r="B24" s="61" t="s">
        <v>68</v>
      </c>
      <c r="C24" s="34"/>
      <c r="D24" s="34">
        <v>2</v>
      </c>
      <c r="E24" s="62" t="s">
        <v>46</v>
      </c>
      <c r="F24" s="64">
        <v>78.91</v>
      </c>
      <c r="G24" s="46"/>
      <c r="H24" s="40"/>
      <c r="I24" s="41" t="s">
        <v>33</v>
      </c>
      <c r="J24" s="42">
        <f aca="true" t="shared" si="4" ref="J24:J76">IF(I24="Less(-)",-1,1)</f>
        <v>1</v>
      </c>
      <c r="K24" s="40" t="s">
        <v>34</v>
      </c>
      <c r="L24" s="40" t="s">
        <v>4</v>
      </c>
      <c r="M24" s="43"/>
      <c r="N24" s="52"/>
      <c r="O24" s="52"/>
      <c r="P24" s="53"/>
      <c r="Q24" s="52"/>
      <c r="R24" s="52"/>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5">
        <f aca="true" t="shared" si="5" ref="BA24:BA76">total_amount_ba($B$2,$D$2,D24,F24,J24,K24,M24)</f>
        <v>157.82</v>
      </c>
      <c r="BB24" s="54">
        <f aca="true" t="shared" si="6" ref="BB24:BB76">BA24+SUM(N24:AZ24)</f>
        <v>157.82</v>
      </c>
      <c r="BC24" s="59" t="str">
        <f aca="true" t="shared" si="7" ref="BC24:BC76">SpellNumber(L24,BB24)</f>
        <v>INR  One Hundred &amp; Fifty Seven  and Paise Eighty Two Only</v>
      </c>
      <c r="IA24" s="21">
        <v>2.09</v>
      </c>
      <c r="IB24" s="21" t="s">
        <v>68</v>
      </c>
      <c r="ID24" s="21">
        <v>2</v>
      </c>
      <c r="IE24" s="22" t="s">
        <v>46</v>
      </c>
      <c r="IF24" s="22"/>
      <c r="IG24" s="22"/>
      <c r="IH24" s="22"/>
      <c r="II24" s="22"/>
    </row>
    <row r="25" spans="1:243" s="21" customFormat="1" ht="81" customHeight="1">
      <c r="A25" s="63">
        <v>2.1</v>
      </c>
      <c r="B25" s="61" t="s">
        <v>72</v>
      </c>
      <c r="C25" s="34"/>
      <c r="D25" s="98"/>
      <c r="E25" s="98"/>
      <c r="F25" s="98"/>
      <c r="G25" s="98"/>
      <c r="H25" s="98"/>
      <c r="I25" s="98"/>
      <c r="J25" s="98"/>
      <c r="K25" s="98"/>
      <c r="L25" s="98"/>
      <c r="M25" s="98"/>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IA25" s="21">
        <v>2.1</v>
      </c>
      <c r="IB25" s="21" t="s">
        <v>72</v>
      </c>
      <c r="IE25" s="22"/>
      <c r="IF25" s="22"/>
      <c r="IG25" s="22"/>
      <c r="IH25" s="22"/>
      <c r="II25" s="22"/>
    </row>
    <row r="26" spans="1:243" s="21" customFormat="1" ht="31.5" customHeight="1">
      <c r="A26" s="60">
        <v>2.11</v>
      </c>
      <c r="B26" s="61" t="s">
        <v>70</v>
      </c>
      <c r="C26" s="34"/>
      <c r="D26" s="34">
        <v>2</v>
      </c>
      <c r="E26" s="62" t="s">
        <v>46</v>
      </c>
      <c r="F26" s="64">
        <v>52.3</v>
      </c>
      <c r="G26" s="68"/>
      <c r="H26" s="69"/>
      <c r="I26" s="70" t="s">
        <v>33</v>
      </c>
      <c r="J26" s="71">
        <f t="shared" si="4"/>
        <v>1</v>
      </c>
      <c r="K26" s="69" t="s">
        <v>34</v>
      </c>
      <c r="L26" s="69" t="s">
        <v>4</v>
      </c>
      <c r="M26" s="72"/>
      <c r="N26" s="73"/>
      <c r="O26" s="73"/>
      <c r="P26" s="74"/>
      <c r="Q26" s="73"/>
      <c r="R26" s="73"/>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5">
        <f t="shared" si="5"/>
        <v>104.6</v>
      </c>
      <c r="BB26" s="76">
        <f t="shared" si="6"/>
        <v>104.6</v>
      </c>
      <c r="BC26" s="66" t="str">
        <f t="shared" si="7"/>
        <v>INR  One Hundred &amp; Four  and Paise Sixty Only</v>
      </c>
      <c r="IA26" s="21">
        <v>2.11</v>
      </c>
      <c r="IB26" s="21" t="s">
        <v>70</v>
      </c>
      <c r="ID26" s="21">
        <v>2</v>
      </c>
      <c r="IE26" s="22" t="s">
        <v>46</v>
      </c>
      <c r="IF26" s="22"/>
      <c r="IG26" s="22"/>
      <c r="IH26" s="22"/>
      <c r="II26" s="22"/>
    </row>
    <row r="27" spans="1:243" s="21" customFormat="1" ht="187.5" customHeight="1">
      <c r="A27" s="60">
        <v>2.12</v>
      </c>
      <c r="B27" s="61" t="s">
        <v>73</v>
      </c>
      <c r="C27" s="34"/>
      <c r="D27" s="98"/>
      <c r="E27" s="98"/>
      <c r="F27" s="98"/>
      <c r="G27" s="98"/>
      <c r="H27" s="98"/>
      <c r="I27" s="98"/>
      <c r="J27" s="98"/>
      <c r="K27" s="98"/>
      <c r="L27" s="98"/>
      <c r="M27" s="98"/>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IA27" s="21">
        <v>2.12</v>
      </c>
      <c r="IB27" s="21" t="s">
        <v>73</v>
      </c>
      <c r="IE27" s="22"/>
      <c r="IF27" s="22"/>
      <c r="IG27" s="22"/>
      <c r="IH27" s="22"/>
      <c r="II27" s="22"/>
    </row>
    <row r="28" spans="1:243" s="21" customFormat="1" ht="31.5" customHeight="1">
      <c r="A28" s="60">
        <v>2.13</v>
      </c>
      <c r="B28" s="61" t="s">
        <v>74</v>
      </c>
      <c r="C28" s="34"/>
      <c r="D28" s="34">
        <v>9</v>
      </c>
      <c r="E28" s="62" t="s">
        <v>44</v>
      </c>
      <c r="F28" s="64">
        <v>194.34</v>
      </c>
      <c r="G28" s="46"/>
      <c r="H28" s="40"/>
      <c r="I28" s="41" t="s">
        <v>33</v>
      </c>
      <c r="J28" s="42">
        <f t="shared" si="4"/>
        <v>1</v>
      </c>
      <c r="K28" s="40" t="s">
        <v>34</v>
      </c>
      <c r="L28" s="40" t="s">
        <v>4</v>
      </c>
      <c r="M28" s="43"/>
      <c r="N28" s="52"/>
      <c r="O28" s="52"/>
      <c r="P28" s="53"/>
      <c r="Q28" s="52"/>
      <c r="R28" s="52"/>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5">
        <f t="shared" si="5"/>
        <v>1749.06</v>
      </c>
      <c r="BB28" s="54">
        <f t="shared" si="6"/>
        <v>1749.06</v>
      </c>
      <c r="BC28" s="59" t="str">
        <f t="shared" si="7"/>
        <v>INR  One Thousand Seven Hundred &amp; Forty Nine  and Paise Six Only</v>
      </c>
      <c r="IA28" s="21">
        <v>2.13</v>
      </c>
      <c r="IB28" s="21" t="s">
        <v>74</v>
      </c>
      <c r="ID28" s="21">
        <v>9</v>
      </c>
      <c r="IE28" s="22" t="s">
        <v>44</v>
      </c>
      <c r="IF28" s="22"/>
      <c r="IG28" s="22"/>
      <c r="IH28" s="22"/>
      <c r="II28" s="22"/>
    </row>
    <row r="29" spans="1:243" s="21" customFormat="1" ht="18.75" customHeight="1">
      <c r="A29" s="63">
        <v>2.14</v>
      </c>
      <c r="B29" s="61" t="s">
        <v>75</v>
      </c>
      <c r="C29" s="34"/>
      <c r="D29" s="98"/>
      <c r="E29" s="98"/>
      <c r="F29" s="98"/>
      <c r="G29" s="98"/>
      <c r="H29" s="98"/>
      <c r="I29" s="98"/>
      <c r="J29" s="98"/>
      <c r="K29" s="98"/>
      <c r="L29" s="98"/>
      <c r="M29" s="98"/>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IA29" s="21">
        <v>2.14</v>
      </c>
      <c r="IB29" s="21" t="s">
        <v>75</v>
      </c>
      <c r="IE29" s="22"/>
      <c r="IF29" s="22"/>
      <c r="IG29" s="22"/>
      <c r="IH29" s="22"/>
      <c r="II29" s="22"/>
    </row>
    <row r="30" spans="1:243" s="21" customFormat="1" ht="229.5" customHeight="1">
      <c r="A30" s="60">
        <v>2.15</v>
      </c>
      <c r="B30" s="77" t="s">
        <v>76</v>
      </c>
      <c r="C30" s="34"/>
      <c r="D30" s="34">
        <v>3</v>
      </c>
      <c r="E30" s="62" t="s">
        <v>43</v>
      </c>
      <c r="F30" s="64">
        <v>1543.8</v>
      </c>
      <c r="G30" s="46"/>
      <c r="H30" s="40"/>
      <c r="I30" s="41" t="s">
        <v>33</v>
      </c>
      <c r="J30" s="42">
        <f t="shared" si="4"/>
        <v>1</v>
      </c>
      <c r="K30" s="40" t="s">
        <v>34</v>
      </c>
      <c r="L30" s="40" t="s">
        <v>4</v>
      </c>
      <c r="M30" s="43"/>
      <c r="N30" s="52"/>
      <c r="O30" s="52"/>
      <c r="P30" s="53"/>
      <c r="Q30" s="52"/>
      <c r="R30" s="52"/>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5">
        <f t="shared" si="5"/>
        <v>4631.4</v>
      </c>
      <c r="BB30" s="54">
        <f t="shared" si="6"/>
        <v>4631.4</v>
      </c>
      <c r="BC30" s="59" t="str">
        <f t="shared" si="7"/>
        <v>INR  Four Thousand Six Hundred &amp; Thirty One  and Paise Forty Only</v>
      </c>
      <c r="IA30" s="21">
        <v>2.15</v>
      </c>
      <c r="IB30" s="21" t="s">
        <v>76</v>
      </c>
      <c r="ID30" s="21">
        <v>3</v>
      </c>
      <c r="IE30" s="22" t="s">
        <v>43</v>
      </c>
      <c r="IF30" s="22"/>
      <c r="IG30" s="22"/>
      <c r="IH30" s="22"/>
      <c r="II30" s="22"/>
    </row>
    <row r="31" spans="1:243" s="21" customFormat="1" ht="21" customHeight="1">
      <c r="A31" s="60">
        <v>3</v>
      </c>
      <c r="B31" s="61" t="s">
        <v>77</v>
      </c>
      <c r="C31" s="34"/>
      <c r="D31" s="98"/>
      <c r="E31" s="98"/>
      <c r="F31" s="98"/>
      <c r="G31" s="98"/>
      <c r="H31" s="98"/>
      <c r="I31" s="98"/>
      <c r="J31" s="98"/>
      <c r="K31" s="98"/>
      <c r="L31" s="98"/>
      <c r="M31" s="98"/>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IA31" s="21">
        <v>3</v>
      </c>
      <c r="IB31" s="21" t="s">
        <v>77</v>
      </c>
      <c r="IE31" s="22"/>
      <c r="IF31" s="22"/>
      <c r="IG31" s="22"/>
      <c r="IH31" s="22"/>
      <c r="II31" s="22"/>
    </row>
    <row r="32" spans="1:243" s="21" customFormat="1" ht="78.75" customHeight="1">
      <c r="A32" s="60">
        <v>3.01</v>
      </c>
      <c r="B32" s="61" t="s">
        <v>78</v>
      </c>
      <c r="C32" s="34"/>
      <c r="D32" s="98"/>
      <c r="E32" s="98"/>
      <c r="F32" s="98"/>
      <c r="G32" s="98"/>
      <c r="H32" s="98"/>
      <c r="I32" s="98"/>
      <c r="J32" s="98"/>
      <c r="K32" s="98"/>
      <c r="L32" s="98"/>
      <c r="M32" s="98"/>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IA32" s="21">
        <v>3.01</v>
      </c>
      <c r="IB32" s="21" t="s">
        <v>78</v>
      </c>
      <c r="IE32" s="22"/>
      <c r="IF32" s="22"/>
      <c r="IG32" s="22"/>
      <c r="IH32" s="22"/>
      <c r="II32" s="22"/>
    </row>
    <row r="33" spans="1:243" s="21" customFormat="1" ht="31.5" customHeight="1">
      <c r="A33" s="60">
        <v>3.02</v>
      </c>
      <c r="B33" s="61" t="s">
        <v>79</v>
      </c>
      <c r="C33" s="34"/>
      <c r="D33" s="34">
        <v>20</v>
      </c>
      <c r="E33" s="62" t="s">
        <v>50</v>
      </c>
      <c r="F33" s="64">
        <v>114.86</v>
      </c>
      <c r="G33" s="46"/>
      <c r="H33" s="40"/>
      <c r="I33" s="41" t="s">
        <v>33</v>
      </c>
      <c r="J33" s="42">
        <f t="shared" si="4"/>
        <v>1</v>
      </c>
      <c r="K33" s="40" t="s">
        <v>34</v>
      </c>
      <c r="L33" s="40" t="s">
        <v>4</v>
      </c>
      <c r="M33" s="43"/>
      <c r="N33" s="52"/>
      <c r="O33" s="52"/>
      <c r="P33" s="53"/>
      <c r="Q33" s="52"/>
      <c r="R33" s="52"/>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5">
        <f t="shared" si="5"/>
        <v>2297.2</v>
      </c>
      <c r="BB33" s="54">
        <f t="shared" si="6"/>
        <v>2297.2</v>
      </c>
      <c r="BC33" s="59" t="str">
        <f t="shared" si="7"/>
        <v>INR  Two Thousand Two Hundred &amp; Ninety Seven  and Paise Twenty Only</v>
      </c>
      <c r="IA33" s="21">
        <v>3.02</v>
      </c>
      <c r="IB33" s="21" t="s">
        <v>79</v>
      </c>
      <c r="ID33" s="21">
        <v>20</v>
      </c>
      <c r="IE33" s="22" t="s">
        <v>50</v>
      </c>
      <c r="IF33" s="22"/>
      <c r="IG33" s="22"/>
      <c r="IH33" s="22"/>
      <c r="II33" s="22"/>
    </row>
    <row r="34" spans="1:243" s="21" customFormat="1" ht="15.75">
      <c r="A34" s="60">
        <v>4</v>
      </c>
      <c r="B34" s="61" t="s">
        <v>80</v>
      </c>
      <c r="C34" s="34"/>
      <c r="D34" s="98"/>
      <c r="E34" s="98"/>
      <c r="F34" s="98"/>
      <c r="G34" s="98"/>
      <c r="H34" s="98"/>
      <c r="I34" s="98"/>
      <c r="J34" s="98"/>
      <c r="K34" s="98"/>
      <c r="L34" s="98"/>
      <c r="M34" s="98"/>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IA34" s="21">
        <v>4</v>
      </c>
      <c r="IB34" s="21" t="s">
        <v>80</v>
      </c>
      <c r="IE34" s="22"/>
      <c r="IF34" s="22"/>
      <c r="IG34" s="22"/>
      <c r="IH34" s="22"/>
      <c r="II34" s="22"/>
    </row>
    <row r="35" spans="1:243" s="21" customFormat="1" ht="79.5" customHeight="1">
      <c r="A35" s="60">
        <v>4.01</v>
      </c>
      <c r="B35" s="61" t="s">
        <v>81</v>
      </c>
      <c r="C35" s="34"/>
      <c r="D35" s="98"/>
      <c r="E35" s="98"/>
      <c r="F35" s="98"/>
      <c r="G35" s="98"/>
      <c r="H35" s="98"/>
      <c r="I35" s="98"/>
      <c r="J35" s="98"/>
      <c r="K35" s="98"/>
      <c r="L35" s="98"/>
      <c r="M35" s="98"/>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IA35" s="21">
        <v>4.01</v>
      </c>
      <c r="IB35" s="21" t="s">
        <v>81</v>
      </c>
      <c r="IE35" s="22"/>
      <c r="IF35" s="22"/>
      <c r="IG35" s="22"/>
      <c r="IH35" s="22"/>
      <c r="II35" s="22"/>
    </row>
    <row r="36" spans="1:243" s="21" customFormat="1" ht="31.5" customHeight="1">
      <c r="A36" s="60">
        <v>4.02</v>
      </c>
      <c r="B36" s="61" t="s">
        <v>49</v>
      </c>
      <c r="C36" s="34"/>
      <c r="D36" s="34">
        <v>385</v>
      </c>
      <c r="E36" s="62" t="s">
        <v>43</v>
      </c>
      <c r="F36" s="64">
        <v>76.41</v>
      </c>
      <c r="G36" s="46"/>
      <c r="H36" s="40"/>
      <c r="I36" s="41" t="s">
        <v>33</v>
      </c>
      <c r="J36" s="42">
        <f t="shared" si="4"/>
        <v>1</v>
      </c>
      <c r="K36" s="40" t="s">
        <v>34</v>
      </c>
      <c r="L36" s="40" t="s">
        <v>4</v>
      </c>
      <c r="M36" s="43"/>
      <c r="N36" s="52"/>
      <c r="O36" s="52"/>
      <c r="P36" s="53"/>
      <c r="Q36" s="52"/>
      <c r="R36" s="52"/>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5">
        <f t="shared" si="5"/>
        <v>29417.85</v>
      </c>
      <c r="BB36" s="54">
        <f t="shared" si="6"/>
        <v>29417.85</v>
      </c>
      <c r="BC36" s="59" t="str">
        <f t="shared" si="7"/>
        <v>INR  Twenty Nine Thousand Four Hundred &amp; Seventeen  and Paise Eighty Five Only</v>
      </c>
      <c r="IA36" s="21">
        <v>4.02</v>
      </c>
      <c r="IB36" s="21" t="s">
        <v>49</v>
      </c>
      <c r="ID36" s="21">
        <v>385</v>
      </c>
      <c r="IE36" s="22" t="s">
        <v>43</v>
      </c>
      <c r="IF36" s="22"/>
      <c r="IG36" s="22"/>
      <c r="IH36" s="22"/>
      <c r="II36" s="22"/>
    </row>
    <row r="37" spans="1:243" s="21" customFormat="1" ht="78" customHeight="1">
      <c r="A37" s="60">
        <v>4.03</v>
      </c>
      <c r="B37" s="61" t="s">
        <v>53</v>
      </c>
      <c r="C37" s="34"/>
      <c r="D37" s="34">
        <v>160</v>
      </c>
      <c r="E37" s="62" t="s">
        <v>43</v>
      </c>
      <c r="F37" s="64">
        <v>100.96</v>
      </c>
      <c r="G37" s="46"/>
      <c r="H37" s="40"/>
      <c r="I37" s="41" t="s">
        <v>33</v>
      </c>
      <c r="J37" s="42">
        <f t="shared" si="4"/>
        <v>1</v>
      </c>
      <c r="K37" s="40" t="s">
        <v>34</v>
      </c>
      <c r="L37" s="40" t="s">
        <v>4</v>
      </c>
      <c r="M37" s="43"/>
      <c r="N37" s="52"/>
      <c r="O37" s="52"/>
      <c r="P37" s="53"/>
      <c r="Q37" s="52"/>
      <c r="R37" s="52"/>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5">
        <f t="shared" si="5"/>
        <v>16153.6</v>
      </c>
      <c r="BB37" s="54">
        <f t="shared" si="6"/>
        <v>16153.6</v>
      </c>
      <c r="BC37" s="59" t="str">
        <f t="shared" si="7"/>
        <v>INR  Sixteen Thousand One Hundred &amp; Fifty Three  and Paise Sixty Only</v>
      </c>
      <c r="IA37" s="21">
        <v>4.03</v>
      </c>
      <c r="IB37" s="21" t="s">
        <v>53</v>
      </c>
      <c r="ID37" s="21">
        <v>160</v>
      </c>
      <c r="IE37" s="22" t="s">
        <v>43</v>
      </c>
      <c r="IF37" s="22"/>
      <c r="IG37" s="22"/>
      <c r="IH37" s="22"/>
      <c r="II37" s="22"/>
    </row>
    <row r="38" spans="1:243" s="21" customFormat="1" ht="20.25" customHeight="1">
      <c r="A38" s="63">
        <v>4.04</v>
      </c>
      <c r="B38" s="61" t="s">
        <v>82</v>
      </c>
      <c r="C38" s="34"/>
      <c r="D38" s="98"/>
      <c r="E38" s="98"/>
      <c r="F38" s="98"/>
      <c r="G38" s="98"/>
      <c r="H38" s="98"/>
      <c r="I38" s="98"/>
      <c r="J38" s="98"/>
      <c r="K38" s="98"/>
      <c r="L38" s="98"/>
      <c r="M38" s="98"/>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IA38" s="21">
        <v>4.04</v>
      </c>
      <c r="IB38" s="21" t="s">
        <v>82</v>
      </c>
      <c r="IE38" s="22"/>
      <c r="IF38" s="22"/>
      <c r="IG38" s="22"/>
      <c r="IH38" s="22"/>
      <c r="II38" s="22"/>
    </row>
    <row r="39" spans="1:243" s="21" customFormat="1" ht="31.5" customHeight="1">
      <c r="A39" s="60">
        <v>4.05</v>
      </c>
      <c r="B39" s="61" t="s">
        <v>83</v>
      </c>
      <c r="C39" s="34"/>
      <c r="D39" s="34">
        <v>341</v>
      </c>
      <c r="E39" s="62" t="s">
        <v>43</v>
      </c>
      <c r="F39" s="64">
        <v>14.69</v>
      </c>
      <c r="G39" s="46"/>
      <c r="H39" s="40"/>
      <c r="I39" s="41" t="s">
        <v>33</v>
      </c>
      <c r="J39" s="42">
        <f t="shared" si="4"/>
        <v>1</v>
      </c>
      <c r="K39" s="40" t="s">
        <v>34</v>
      </c>
      <c r="L39" s="40" t="s">
        <v>4</v>
      </c>
      <c r="M39" s="43"/>
      <c r="N39" s="52"/>
      <c r="O39" s="52"/>
      <c r="P39" s="53"/>
      <c r="Q39" s="52"/>
      <c r="R39" s="52"/>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5">
        <f t="shared" si="5"/>
        <v>5009.29</v>
      </c>
      <c r="BB39" s="54">
        <f t="shared" si="6"/>
        <v>5009.29</v>
      </c>
      <c r="BC39" s="59" t="str">
        <f t="shared" si="7"/>
        <v>INR  Five Thousand  &amp;Nine  and Paise Twenty Nine Only</v>
      </c>
      <c r="IA39" s="21">
        <v>4.05</v>
      </c>
      <c r="IB39" s="21" t="s">
        <v>83</v>
      </c>
      <c r="ID39" s="21">
        <v>341</v>
      </c>
      <c r="IE39" s="22" t="s">
        <v>43</v>
      </c>
      <c r="IF39" s="22"/>
      <c r="IG39" s="22"/>
      <c r="IH39" s="22"/>
      <c r="II39" s="22"/>
    </row>
    <row r="40" spans="1:243" s="21" customFormat="1" ht="61.5" customHeight="1">
      <c r="A40" s="60">
        <v>4.06</v>
      </c>
      <c r="B40" s="61" t="s">
        <v>84</v>
      </c>
      <c r="C40" s="34"/>
      <c r="D40" s="98"/>
      <c r="E40" s="98"/>
      <c r="F40" s="98"/>
      <c r="G40" s="98"/>
      <c r="H40" s="98"/>
      <c r="I40" s="98"/>
      <c r="J40" s="98"/>
      <c r="K40" s="98"/>
      <c r="L40" s="98"/>
      <c r="M40" s="98"/>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IA40" s="21">
        <v>4.06</v>
      </c>
      <c r="IB40" s="21" t="s">
        <v>84</v>
      </c>
      <c r="IE40" s="22"/>
      <c r="IF40" s="22"/>
      <c r="IG40" s="22"/>
      <c r="IH40" s="22"/>
      <c r="II40" s="22"/>
    </row>
    <row r="41" spans="1:243" s="21" customFormat="1" ht="31.5" customHeight="1">
      <c r="A41" s="60">
        <v>4.07</v>
      </c>
      <c r="B41" s="61" t="s">
        <v>54</v>
      </c>
      <c r="C41" s="34"/>
      <c r="D41" s="34">
        <v>644</v>
      </c>
      <c r="E41" s="62" t="s">
        <v>43</v>
      </c>
      <c r="F41" s="64">
        <v>47.61</v>
      </c>
      <c r="G41" s="68"/>
      <c r="H41" s="69"/>
      <c r="I41" s="70" t="s">
        <v>33</v>
      </c>
      <c r="J41" s="71">
        <f t="shared" si="4"/>
        <v>1</v>
      </c>
      <c r="K41" s="69" t="s">
        <v>34</v>
      </c>
      <c r="L41" s="69" t="s">
        <v>4</v>
      </c>
      <c r="M41" s="72"/>
      <c r="N41" s="73"/>
      <c r="O41" s="73"/>
      <c r="P41" s="74"/>
      <c r="Q41" s="73"/>
      <c r="R41" s="73"/>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5">
        <f t="shared" si="5"/>
        <v>30660.84</v>
      </c>
      <c r="BB41" s="76">
        <f t="shared" si="6"/>
        <v>30660.84</v>
      </c>
      <c r="BC41" s="66" t="str">
        <f t="shared" si="7"/>
        <v>INR  Thirty Thousand Six Hundred &amp; Sixty  and Paise Eighty Four Only</v>
      </c>
      <c r="IA41" s="21">
        <v>4.07</v>
      </c>
      <c r="IB41" s="21" t="s">
        <v>54</v>
      </c>
      <c r="ID41" s="21">
        <v>644</v>
      </c>
      <c r="IE41" s="22" t="s">
        <v>43</v>
      </c>
      <c r="IF41" s="22"/>
      <c r="IG41" s="22"/>
      <c r="IH41" s="22"/>
      <c r="II41" s="22"/>
    </row>
    <row r="42" spans="1:243" s="21" customFormat="1" ht="81" customHeight="1">
      <c r="A42" s="78">
        <v>4.08</v>
      </c>
      <c r="B42" s="79" t="s">
        <v>55</v>
      </c>
      <c r="C42" s="80"/>
      <c r="D42" s="80">
        <v>160</v>
      </c>
      <c r="E42" s="81" t="s">
        <v>43</v>
      </c>
      <c r="F42" s="82">
        <v>16</v>
      </c>
      <c r="G42" s="83"/>
      <c r="H42" s="84"/>
      <c r="I42" s="85" t="s">
        <v>33</v>
      </c>
      <c r="J42" s="86">
        <f t="shared" si="4"/>
        <v>1</v>
      </c>
      <c r="K42" s="84" t="s">
        <v>34</v>
      </c>
      <c r="L42" s="84" t="s">
        <v>4</v>
      </c>
      <c r="M42" s="87"/>
      <c r="N42" s="88"/>
      <c r="O42" s="88"/>
      <c r="P42" s="89"/>
      <c r="Q42" s="88"/>
      <c r="R42" s="88"/>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90">
        <f t="shared" si="5"/>
        <v>2560</v>
      </c>
      <c r="BB42" s="91">
        <f t="shared" si="6"/>
        <v>2560</v>
      </c>
      <c r="BC42" s="92" t="str">
        <f t="shared" si="7"/>
        <v>INR  Two Thousand Five Hundred &amp; Sixty  Only</v>
      </c>
      <c r="IA42" s="21">
        <v>4.08</v>
      </c>
      <c r="IB42" s="21" t="s">
        <v>55</v>
      </c>
      <c r="ID42" s="21">
        <v>160</v>
      </c>
      <c r="IE42" s="22" t="s">
        <v>43</v>
      </c>
      <c r="IF42" s="22"/>
      <c r="IG42" s="22"/>
      <c r="IH42" s="22"/>
      <c r="II42" s="22"/>
    </row>
    <row r="43" spans="1:243" s="21" customFormat="1" ht="48" customHeight="1">
      <c r="A43" s="60">
        <v>4.09</v>
      </c>
      <c r="B43" s="61" t="s">
        <v>85</v>
      </c>
      <c r="C43" s="34"/>
      <c r="D43" s="98"/>
      <c r="E43" s="98"/>
      <c r="F43" s="98"/>
      <c r="G43" s="98"/>
      <c r="H43" s="98"/>
      <c r="I43" s="98"/>
      <c r="J43" s="98"/>
      <c r="K43" s="98"/>
      <c r="L43" s="98"/>
      <c r="M43" s="98"/>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IA43" s="21">
        <v>4.09</v>
      </c>
      <c r="IB43" s="21" t="s">
        <v>85</v>
      </c>
      <c r="IE43" s="22"/>
      <c r="IF43" s="22"/>
      <c r="IG43" s="22"/>
      <c r="IH43" s="22"/>
      <c r="II43" s="22"/>
    </row>
    <row r="44" spans="1:243" s="21" customFormat="1" ht="31.5" customHeight="1">
      <c r="A44" s="63">
        <v>4.1</v>
      </c>
      <c r="B44" s="61" t="s">
        <v>56</v>
      </c>
      <c r="C44" s="34"/>
      <c r="D44" s="34">
        <v>335</v>
      </c>
      <c r="E44" s="62" t="s">
        <v>43</v>
      </c>
      <c r="F44" s="64">
        <v>70.1</v>
      </c>
      <c r="G44" s="46"/>
      <c r="H44" s="40"/>
      <c r="I44" s="41" t="s">
        <v>33</v>
      </c>
      <c r="J44" s="42">
        <f t="shared" si="4"/>
        <v>1</v>
      </c>
      <c r="K44" s="40" t="s">
        <v>34</v>
      </c>
      <c r="L44" s="40" t="s">
        <v>4</v>
      </c>
      <c r="M44" s="43"/>
      <c r="N44" s="52"/>
      <c r="O44" s="52"/>
      <c r="P44" s="53"/>
      <c r="Q44" s="52"/>
      <c r="R44" s="52"/>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5">
        <f t="shared" si="5"/>
        <v>23483.5</v>
      </c>
      <c r="BB44" s="54">
        <f t="shared" si="6"/>
        <v>23483.5</v>
      </c>
      <c r="BC44" s="59" t="str">
        <f t="shared" si="7"/>
        <v>INR  Twenty Three Thousand Four Hundred &amp; Eighty Three  and Paise Fifty Only</v>
      </c>
      <c r="IA44" s="21">
        <v>4.1</v>
      </c>
      <c r="IB44" s="21" t="s">
        <v>56</v>
      </c>
      <c r="ID44" s="21">
        <v>335</v>
      </c>
      <c r="IE44" s="22" t="s">
        <v>43</v>
      </c>
      <c r="IF44" s="22"/>
      <c r="IG44" s="22"/>
      <c r="IH44" s="22"/>
      <c r="II44" s="22"/>
    </row>
    <row r="45" spans="1:243" s="21" customFormat="1" ht="54" customHeight="1">
      <c r="A45" s="60">
        <v>4.11</v>
      </c>
      <c r="B45" s="61" t="s">
        <v>86</v>
      </c>
      <c r="C45" s="34"/>
      <c r="D45" s="98"/>
      <c r="E45" s="98"/>
      <c r="F45" s="98"/>
      <c r="G45" s="98"/>
      <c r="H45" s="98"/>
      <c r="I45" s="98"/>
      <c r="J45" s="98"/>
      <c r="K45" s="98"/>
      <c r="L45" s="98"/>
      <c r="M45" s="98"/>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IA45" s="21">
        <v>4.11</v>
      </c>
      <c r="IB45" s="21" t="s">
        <v>86</v>
      </c>
      <c r="IE45" s="22"/>
      <c r="IF45" s="22"/>
      <c r="IG45" s="22"/>
      <c r="IH45" s="22"/>
      <c r="II45" s="22"/>
    </row>
    <row r="46" spans="1:243" s="21" customFormat="1" ht="34.5" customHeight="1">
      <c r="A46" s="60">
        <v>4.12</v>
      </c>
      <c r="B46" s="61" t="s">
        <v>57</v>
      </c>
      <c r="C46" s="34"/>
      <c r="D46" s="34">
        <v>75</v>
      </c>
      <c r="E46" s="62" t="s">
        <v>43</v>
      </c>
      <c r="F46" s="64">
        <v>85.71</v>
      </c>
      <c r="G46" s="46"/>
      <c r="H46" s="40"/>
      <c r="I46" s="41" t="s">
        <v>33</v>
      </c>
      <c r="J46" s="42">
        <f t="shared" si="4"/>
        <v>1</v>
      </c>
      <c r="K46" s="40" t="s">
        <v>34</v>
      </c>
      <c r="L46" s="40" t="s">
        <v>4</v>
      </c>
      <c r="M46" s="43"/>
      <c r="N46" s="52"/>
      <c r="O46" s="52"/>
      <c r="P46" s="53"/>
      <c r="Q46" s="52"/>
      <c r="R46" s="52"/>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5">
        <f t="shared" si="5"/>
        <v>6428.25</v>
      </c>
      <c r="BB46" s="54">
        <f t="shared" si="6"/>
        <v>6428.25</v>
      </c>
      <c r="BC46" s="59" t="str">
        <f t="shared" si="7"/>
        <v>INR  Six Thousand Four Hundred &amp; Twenty Eight  and Paise Twenty Five Only</v>
      </c>
      <c r="IA46" s="21">
        <v>4.12</v>
      </c>
      <c r="IB46" s="21" t="s">
        <v>57</v>
      </c>
      <c r="ID46" s="21">
        <v>75</v>
      </c>
      <c r="IE46" s="22" t="s">
        <v>43</v>
      </c>
      <c r="IF46" s="22"/>
      <c r="IG46" s="22"/>
      <c r="IH46" s="22"/>
      <c r="II46" s="22"/>
    </row>
    <row r="47" spans="1:243" s="21" customFormat="1" ht="15.75">
      <c r="A47" s="60">
        <v>5</v>
      </c>
      <c r="B47" s="61" t="s">
        <v>87</v>
      </c>
      <c r="C47" s="34"/>
      <c r="D47" s="98"/>
      <c r="E47" s="98"/>
      <c r="F47" s="98"/>
      <c r="G47" s="98"/>
      <c r="H47" s="98"/>
      <c r="I47" s="98"/>
      <c r="J47" s="98"/>
      <c r="K47" s="98"/>
      <c r="L47" s="98"/>
      <c r="M47" s="98"/>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IA47" s="21">
        <v>5</v>
      </c>
      <c r="IB47" s="21" t="s">
        <v>87</v>
      </c>
      <c r="IE47" s="22"/>
      <c r="IF47" s="22"/>
      <c r="IG47" s="22"/>
      <c r="IH47" s="22"/>
      <c r="II47" s="22"/>
    </row>
    <row r="48" spans="1:243" s="21" customFormat="1" ht="111" customHeight="1">
      <c r="A48" s="60">
        <v>5.01</v>
      </c>
      <c r="B48" s="61" t="s">
        <v>88</v>
      </c>
      <c r="C48" s="34"/>
      <c r="D48" s="98"/>
      <c r="E48" s="98"/>
      <c r="F48" s="98"/>
      <c r="G48" s="98"/>
      <c r="H48" s="98"/>
      <c r="I48" s="98"/>
      <c r="J48" s="98"/>
      <c r="K48" s="98"/>
      <c r="L48" s="98"/>
      <c r="M48" s="98"/>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IA48" s="21">
        <v>5.01</v>
      </c>
      <c r="IB48" s="21" t="s">
        <v>88</v>
      </c>
      <c r="IE48" s="22"/>
      <c r="IF48" s="22"/>
      <c r="IG48" s="22"/>
      <c r="IH48" s="22"/>
      <c r="II48" s="22"/>
    </row>
    <row r="49" spans="1:243" s="21" customFormat="1" ht="33.75" customHeight="1">
      <c r="A49" s="60">
        <v>5.02</v>
      </c>
      <c r="B49" s="61" t="s">
        <v>58</v>
      </c>
      <c r="C49" s="34"/>
      <c r="D49" s="34">
        <v>10</v>
      </c>
      <c r="E49" s="62" t="s">
        <v>43</v>
      </c>
      <c r="F49" s="64">
        <v>376.68</v>
      </c>
      <c r="G49" s="46"/>
      <c r="H49" s="40"/>
      <c r="I49" s="41" t="s">
        <v>33</v>
      </c>
      <c r="J49" s="42">
        <f t="shared" si="4"/>
        <v>1</v>
      </c>
      <c r="K49" s="40" t="s">
        <v>34</v>
      </c>
      <c r="L49" s="40" t="s">
        <v>4</v>
      </c>
      <c r="M49" s="43"/>
      <c r="N49" s="52"/>
      <c r="O49" s="52"/>
      <c r="P49" s="53"/>
      <c r="Q49" s="52"/>
      <c r="R49" s="52"/>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5">
        <f t="shared" si="5"/>
        <v>3766.8</v>
      </c>
      <c r="BB49" s="54">
        <f t="shared" si="6"/>
        <v>3766.8</v>
      </c>
      <c r="BC49" s="59" t="str">
        <f t="shared" si="7"/>
        <v>INR  Three Thousand Seven Hundred &amp; Sixty Six  and Paise Eighty Only</v>
      </c>
      <c r="IA49" s="21">
        <v>5.02</v>
      </c>
      <c r="IB49" s="21" t="s">
        <v>58</v>
      </c>
      <c r="ID49" s="21">
        <v>10</v>
      </c>
      <c r="IE49" s="22" t="s">
        <v>43</v>
      </c>
      <c r="IF49" s="22"/>
      <c r="IG49" s="22"/>
      <c r="IH49" s="22"/>
      <c r="II49" s="22"/>
    </row>
    <row r="50" spans="1:243" s="21" customFormat="1" ht="15.75">
      <c r="A50" s="60">
        <v>6</v>
      </c>
      <c r="B50" s="61" t="s">
        <v>89</v>
      </c>
      <c r="C50" s="34"/>
      <c r="D50" s="98"/>
      <c r="E50" s="98"/>
      <c r="F50" s="98"/>
      <c r="G50" s="98"/>
      <c r="H50" s="98"/>
      <c r="I50" s="98"/>
      <c r="J50" s="98"/>
      <c r="K50" s="98"/>
      <c r="L50" s="98"/>
      <c r="M50" s="98"/>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IA50" s="21">
        <v>6</v>
      </c>
      <c r="IB50" s="21" t="s">
        <v>89</v>
      </c>
      <c r="IE50" s="22"/>
      <c r="IF50" s="22"/>
      <c r="IG50" s="22"/>
      <c r="IH50" s="22"/>
      <c r="II50" s="22"/>
    </row>
    <row r="51" spans="1:243" s="21" customFormat="1" ht="48" customHeight="1">
      <c r="A51" s="60">
        <v>6.01</v>
      </c>
      <c r="B51" s="61" t="s">
        <v>90</v>
      </c>
      <c r="C51" s="34"/>
      <c r="D51" s="98"/>
      <c r="E51" s="98"/>
      <c r="F51" s="98"/>
      <c r="G51" s="98"/>
      <c r="H51" s="98"/>
      <c r="I51" s="98"/>
      <c r="J51" s="98"/>
      <c r="K51" s="98"/>
      <c r="L51" s="98"/>
      <c r="M51" s="98"/>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IA51" s="21">
        <v>6.01</v>
      </c>
      <c r="IB51" s="21" t="s">
        <v>90</v>
      </c>
      <c r="IE51" s="22"/>
      <c r="IF51" s="22"/>
      <c r="IG51" s="22"/>
      <c r="IH51" s="22"/>
      <c r="II51" s="22"/>
    </row>
    <row r="52" spans="1:243" s="21" customFormat="1" ht="28.5">
      <c r="A52" s="60">
        <v>6.02</v>
      </c>
      <c r="B52" s="61" t="s">
        <v>59</v>
      </c>
      <c r="C52" s="34"/>
      <c r="D52" s="34">
        <v>3</v>
      </c>
      <c r="E52" s="62" t="s">
        <v>46</v>
      </c>
      <c r="F52" s="64">
        <v>93.42</v>
      </c>
      <c r="G52" s="46"/>
      <c r="H52" s="40"/>
      <c r="I52" s="41" t="s">
        <v>33</v>
      </c>
      <c r="J52" s="42">
        <f t="shared" si="4"/>
        <v>1</v>
      </c>
      <c r="K52" s="40" t="s">
        <v>34</v>
      </c>
      <c r="L52" s="40" t="s">
        <v>4</v>
      </c>
      <c r="M52" s="43"/>
      <c r="N52" s="52"/>
      <c r="O52" s="52"/>
      <c r="P52" s="53"/>
      <c r="Q52" s="52"/>
      <c r="R52" s="52"/>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5">
        <f t="shared" si="5"/>
        <v>280.26</v>
      </c>
      <c r="BB52" s="54">
        <f t="shared" si="6"/>
        <v>280.26</v>
      </c>
      <c r="BC52" s="59" t="str">
        <f t="shared" si="7"/>
        <v>INR  Two Hundred &amp; Eighty  and Paise Twenty Six Only</v>
      </c>
      <c r="IA52" s="21">
        <v>6.02</v>
      </c>
      <c r="IB52" s="21" t="s">
        <v>59</v>
      </c>
      <c r="ID52" s="21">
        <v>3</v>
      </c>
      <c r="IE52" s="22" t="s">
        <v>46</v>
      </c>
      <c r="IF52" s="22"/>
      <c r="IG52" s="22"/>
      <c r="IH52" s="22"/>
      <c r="II52" s="22"/>
    </row>
    <row r="53" spans="1:243" s="21" customFormat="1" ht="78.75">
      <c r="A53" s="60">
        <v>6.03</v>
      </c>
      <c r="B53" s="61" t="s">
        <v>60</v>
      </c>
      <c r="C53" s="34"/>
      <c r="D53" s="34">
        <v>5</v>
      </c>
      <c r="E53" s="62" t="s">
        <v>43</v>
      </c>
      <c r="F53" s="64">
        <v>34.2</v>
      </c>
      <c r="G53" s="46"/>
      <c r="H53" s="40"/>
      <c r="I53" s="41" t="s">
        <v>33</v>
      </c>
      <c r="J53" s="42">
        <f t="shared" si="4"/>
        <v>1</v>
      </c>
      <c r="K53" s="40" t="s">
        <v>34</v>
      </c>
      <c r="L53" s="40" t="s">
        <v>4</v>
      </c>
      <c r="M53" s="43"/>
      <c r="N53" s="52"/>
      <c r="O53" s="52"/>
      <c r="P53" s="53"/>
      <c r="Q53" s="52"/>
      <c r="R53" s="52"/>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5">
        <f t="shared" si="5"/>
        <v>171</v>
      </c>
      <c r="BB53" s="54">
        <f t="shared" si="6"/>
        <v>171</v>
      </c>
      <c r="BC53" s="59" t="str">
        <f t="shared" si="7"/>
        <v>INR  One Hundred &amp; Seventy One  Only</v>
      </c>
      <c r="IA53" s="21">
        <v>6.03</v>
      </c>
      <c r="IB53" s="21" t="s">
        <v>60</v>
      </c>
      <c r="ID53" s="21">
        <v>5</v>
      </c>
      <c r="IE53" s="22" t="s">
        <v>43</v>
      </c>
      <c r="IF53" s="22"/>
      <c r="IG53" s="22"/>
      <c r="IH53" s="22"/>
      <c r="II53" s="22"/>
    </row>
    <row r="54" spans="1:243" s="21" customFormat="1" ht="15" customHeight="1">
      <c r="A54" s="60">
        <v>7</v>
      </c>
      <c r="B54" s="61" t="s">
        <v>91</v>
      </c>
      <c r="C54" s="34"/>
      <c r="D54" s="98"/>
      <c r="E54" s="98"/>
      <c r="F54" s="98"/>
      <c r="G54" s="98"/>
      <c r="H54" s="98"/>
      <c r="I54" s="98"/>
      <c r="J54" s="98"/>
      <c r="K54" s="98"/>
      <c r="L54" s="98"/>
      <c r="M54" s="98"/>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IA54" s="21">
        <v>7</v>
      </c>
      <c r="IB54" s="21" t="s">
        <v>91</v>
      </c>
      <c r="IE54" s="22"/>
      <c r="IF54" s="22"/>
      <c r="IG54" s="22"/>
      <c r="IH54" s="22"/>
      <c r="II54" s="22"/>
    </row>
    <row r="55" spans="1:243" s="21" customFormat="1" ht="110.25">
      <c r="A55" s="60">
        <v>7.01</v>
      </c>
      <c r="B55" s="61" t="s">
        <v>92</v>
      </c>
      <c r="C55" s="34"/>
      <c r="D55" s="98"/>
      <c r="E55" s="98"/>
      <c r="F55" s="98"/>
      <c r="G55" s="98"/>
      <c r="H55" s="98"/>
      <c r="I55" s="98"/>
      <c r="J55" s="98"/>
      <c r="K55" s="98"/>
      <c r="L55" s="98"/>
      <c r="M55" s="98"/>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IA55" s="21">
        <v>7.01</v>
      </c>
      <c r="IB55" s="21" t="s">
        <v>92</v>
      </c>
      <c r="IE55" s="22"/>
      <c r="IF55" s="22"/>
      <c r="IG55" s="22"/>
      <c r="IH55" s="22"/>
      <c r="II55" s="22"/>
    </row>
    <row r="56" spans="1:243" s="21" customFormat="1" ht="42.75">
      <c r="A56" s="60">
        <v>7.02</v>
      </c>
      <c r="B56" s="61" t="s">
        <v>93</v>
      </c>
      <c r="C56" s="34"/>
      <c r="D56" s="34">
        <v>7.5</v>
      </c>
      <c r="E56" s="62" t="s">
        <v>44</v>
      </c>
      <c r="F56" s="64">
        <v>392.46</v>
      </c>
      <c r="G56" s="46"/>
      <c r="H56" s="40"/>
      <c r="I56" s="41" t="s">
        <v>33</v>
      </c>
      <c r="J56" s="42">
        <f t="shared" si="4"/>
        <v>1</v>
      </c>
      <c r="K56" s="40" t="s">
        <v>34</v>
      </c>
      <c r="L56" s="40" t="s">
        <v>4</v>
      </c>
      <c r="M56" s="43"/>
      <c r="N56" s="52"/>
      <c r="O56" s="52"/>
      <c r="P56" s="53"/>
      <c r="Q56" s="52"/>
      <c r="R56" s="52"/>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5">
        <f t="shared" si="5"/>
        <v>2943.45</v>
      </c>
      <c r="BB56" s="54">
        <f t="shared" si="6"/>
        <v>2943.45</v>
      </c>
      <c r="BC56" s="59" t="str">
        <f t="shared" si="7"/>
        <v>INR  Two Thousand Nine Hundred &amp; Forty Three  and Paise Forty Five Only</v>
      </c>
      <c r="IA56" s="21">
        <v>7.02</v>
      </c>
      <c r="IB56" s="21" t="s">
        <v>93</v>
      </c>
      <c r="ID56" s="21">
        <v>7.5</v>
      </c>
      <c r="IE56" s="22" t="s">
        <v>44</v>
      </c>
      <c r="IF56" s="22"/>
      <c r="IG56" s="22"/>
      <c r="IH56" s="22"/>
      <c r="II56" s="22"/>
    </row>
    <row r="57" spans="1:243" s="21" customFormat="1" ht="31.5">
      <c r="A57" s="60">
        <v>7.03</v>
      </c>
      <c r="B57" s="61" t="s">
        <v>94</v>
      </c>
      <c r="C57" s="34"/>
      <c r="D57" s="98"/>
      <c r="E57" s="98"/>
      <c r="F57" s="98"/>
      <c r="G57" s="98"/>
      <c r="H57" s="98"/>
      <c r="I57" s="98"/>
      <c r="J57" s="98"/>
      <c r="K57" s="98"/>
      <c r="L57" s="98"/>
      <c r="M57" s="98"/>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IA57" s="21">
        <v>7.03</v>
      </c>
      <c r="IB57" s="21" t="s">
        <v>94</v>
      </c>
      <c r="IE57" s="22"/>
      <c r="IF57" s="22"/>
      <c r="IG57" s="22"/>
      <c r="IH57" s="22"/>
      <c r="II57" s="22"/>
    </row>
    <row r="58" spans="1:243" s="21" customFormat="1" ht="15.75">
      <c r="A58" s="60">
        <v>7.04</v>
      </c>
      <c r="B58" s="61" t="s">
        <v>95</v>
      </c>
      <c r="C58" s="34"/>
      <c r="D58" s="98"/>
      <c r="E58" s="98"/>
      <c r="F58" s="98"/>
      <c r="G58" s="98"/>
      <c r="H58" s="98"/>
      <c r="I58" s="98"/>
      <c r="J58" s="98"/>
      <c r="K58" s="98"/>
      <c r="L58" s="98"/>
      <c r="M58" s="98"/>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IA58" s="21">
        <v>7.04</v>
      </c>
      <c r="IB58" s="21" t="s">
        <v>95</v>
      </c>
      <c r="IE58" s="22"/>
      <c r="IF58" s="22"/>
      <c r="IG58" s="22"/>
      <c r="IH58" s="22"/>
      <c r="II58" s="22"/>
    </row>
    <row r="59" spans="1:243" s="21" customFormat="1" ht="29.25" customHeight="1">
      <c r="A59" s="60">
        <v>7.05</v>
      </c>
      <c r="B59" s="61" t="s">
        <v>96</v>
      </c>
      <c r="C59" s="34"/>
      <c r="D59" s="34">
        <v>1</v>
      </c>
      <c r="E59" s="62" t="s">
        <v>46</v>
      </c>
      <c r="F59" s="64">
        <v>72.78</v>
      </c>
      <c r="G59" s="46"/>
      <c r="H59" s="40"/>
      <c r="I59" s="41" t="s">
        <v>33</v>
      </c>
      <c r="J59" s="42">
        <f t="shared" si="4"/>
        <v>1</v>
      </c>
      <c r="K59" s="40" t="s">
        <v>34</v>
      </c>
      <c r="L59" s="40" t="s">
        <v>4</v>
      </c>
      <c r="M59" s="43"/>
      <c r="N59" s="52"/>
      <c r="O59" s="52"/>
      <c r="P59" s="53"/>
      <c r="Q59" s="52"/>
      <c r="R59" s="52"/>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5">
        <f t="shared" si="5"/>
        <v>72.78</v>
      </c>
      <c r="BB59" s="54">
        <f t="shared" si="6"/>
        <v>72.78</v>
      </c>
      <c r="BC59" s="59" t="str">
        <f t="shared" si="7"/>
        <v>INR  Seventy Two and Paise Seventy Eight Only</v>
      </c>
      <c r="IA59" s="21">
        <v>7.05</v>
      </c>
      <c r="IB59" s="21" t="s">
        <v>96</v>
      </c>
      <c r="ID59" s="21">
        <v>1</v>
      </c>
      <c r="IE59" s="22" t="s">
        <v>46</v>
      </c>
      <c r="IF59" s="22"/>
      <c r="IG59" s="22"/>
      <c r="IH59" s="22"/>
      <c r="II59" s="22"/>
    </row>
    <row r="60" spans="1:243" s="21" customFormat="1" ht="110.25">
      <c r="A60" s="60">
        <v>7.06</v>
      </c>
      <c r="B60" s="61" t="s">
        <v>97</v>
      </c>
      <c r="C60" s="34"/>
      <c r="D60" s="98"/>
      <c r="E60" s="98"/>
      <c r="F60" s="98"/>
      <c r="G60" s="98"/>
      <c r="H60" s="98"/>
      <c r="I60" s="98"/>
      <c r="J60" s="98"/>
      <c r="K60" s="98"/>
      <c r="L60" s="98"/>
      <c r="M60" s="98"/>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IA60" s="21">
        <v>7.06</v>
      </c>
      <c r="IB60" s="21" t="s">
        <v>97</v>
      </c>
      <c r="IE60" s="22"/>
      <c r="IF60" s="22"/>
      <c r="IG60" s="22"/>
      <c r="IH60" s="22"/>
      <c r="II60" s="22"/>
    </row>
    <row r="61" spans="1:243" s="21" customFormat="1" ht="30" customHeight="1">
      <c r="A61" s="60">
        <v>7.07</v>
      </c>
      <c r="B61" s="61" t="s">
        <v>96</v>
      </c>
      <c r="C61" s="34"/>
      <c r="D61" s="34">
        <v>1</v>
      </c>
      <c r="E61" s="62" t="s">
        <v>46</v>
      </c>
      <c r="F61" s="64">
        <v>541.17</v>
      </c>
      <c r="G61" s="46"/>
      <c r="H61" s="40"/>
      <c r="I61" s="41" t="s">
        <v>33</v>
      </c>
      <c r="J61" s="42">
        <f t="shared" si="4"/>
        <v>1</v>
      </c>
      <c r="K61" s="40" t="s">
        <v>34</v>
      </c>
      <c r="L61" s="40" t="s">
        <v>4</v>
      </c>
      <c r="M61" s="43"/>
      <c r="N61" s="52"/>
      <c r="O61" s="52"/>
      <c r="P61" s="53"/>
      <c r="Q61" s="52"/>
      <c r="R61" s="52"/>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5">
        <f t="shared" si="5"/>
        <v>541.17</v>
      </c>
      <c r="BB61" s="54">
        <f t="shared" si="6"/>
        <v>541.17</v>
      </c>
      <c r="BC61" s="59" t="str">
        <f t="shared" si="7"/>
        <v>INR  Five Hundred &amp; Forty One  and Paise Seventeen Only</v>
      </c>
      <c r="IA61" s="21">
        <v>7.07</v>
      </c>
      <c r="IB61" s="21" t="s">
        <v>96</v>
      </c>
      <c r="ID61" s="21">
        <v>1</v>
      </c>
      <c r="IE61" s="22" t="s">
        <v>46</v>
      </c>
      <c r="IF61" s="22"/>
      <c r="IG61" s="22"/>
      <c r="IH61" s="22"/>
      <c r="II61" s="22"/>
    </row>
    <row r="62" spans="1:243" s="21" customFormat="1" ht="63">
      <c r="A62" s="60">
        <v>7.08</v>
      </c>
      <c r="B62" s="61" t="s">
        <v>98</v>
      </c>
      <c r="C62" s="34"/>
      <c r="D62" s="98"/>
      <c r="E62" s="98"/>
      <c r="F62" s="98"/>
      <c r="G62" s="98"/>
      <c r="H62" s="98"/>
      <c r="I62" s="98"/>
      <c r="J62" s="98"/>
      <c r="K62" s="98"/>
      <c r="L62" s="98"/>
      <c r="M62" s="98"/>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IA62" s="21">
        <v>7.08</v>
      </c>
      <c r="IB62" s="21" t="s">
        <v>98</v>
      </c>
      <c r="IE62" s="22"/>
      <c r="IF62" s="22"/>
      <c r="IG62" s="22"/>
      <c r="IH62" s="22"/>
      <c r="II62" s="22"/>
    </row>
    <row r="63" spans="1:243" s="21" customFormat="1" ht="31.5" customHeight="1">
      <c r="A63" s="60">
        <v>7.09</v>
      </c>
      <c r="B63" s="61" t="s">
        <v>96</v>
      </c>
      <c r="C63" s="34"/>
      <c r="D63" s="34">
        <v>1</v>
      </c>
      <c r="E63" s="62" t="s">
        <v>46</v>
      </c>
      <c r="F63" s="64">
        <v>484.31</v>
      </c>
      <c r="G63" s="46"/>
      <c r="H63" s="40"/>
      <c r="I63" s="41" t="s">
        <v>33</v>
      </c>
      <c r="J63" s="42">
        <f t="shared" si="4"/>
        <v>1</v>
      </c>
      <c r="K63" s="40" t="s">
        <v>34</v>
      </c>
      <c r="L63" s="40" t="s">
        <v>4</v>
      </c>
      <c r="M63" s="43"/>
      <c r="N63" s="52"/>
      <c r="O63" s="52"/>
      <c r="P63" s="53"/>
      <c r="Q63" s="52"/>
      <c r="R63" s="52"/>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5">
        <f t="shared" si="5"/>
        <v>484.31</v>
      </c>
      <c r="BB63" s="54">
        <f t="shared" si="6"/>
        <v>484.31</v>
      </c>
      <c r="BC63" s="59" t="str">
        <f t="shared" si="7"/>
        <v>INR  Four Hundred &amp; Eighty Four  and Paise Thirty One Only</v>
      </c>
      <c r="IA63" s="21">
        <v>7.09</v>
      </c>
      <c r="IB63" s="21" t="s">
        <v>96</v>
      </c>
      <c r="ID63" s="21">
        <v>1</v>
      </c>
      <c r="IE63" s="22" t="s">
        <v>46</v>
      </c>
      <c r="IF63" s="22"/>
      <c r="IG63" s="22"/>
      <c r="IH63" s="22"/>
      <c r="II63" s="22"/>
    </row>
    <row r="64" spans="1:243" s="21" customFormat="1" ht="63">
      <c r="A64" s="63">
        <v>7.1</v>
      </c>
      <c r="B64" s="61" t="s">
        <v>99</v>
      </c>
      <c r="C64" s="34"/>
      <c r="D64" s="98"/>
      <c r="E64" s="98"/>
      <c r="F64" s="98"/>
      <c r="G64" s="98"/>
      <c r="H64" s="98"/>
      <c r="I64" s="98"/>
      <c r="J64" s="98"/>
      <c r="K64" s="98"/>
      <c r="L64" s="98"/>
      <c r="M64" s="98"/>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99"/>
      <c r="BB64" s="99"/>
      <c r="BC64" s="99"/>
      <c r="IA64" s="21">
        <v>7.1</v>
      </c>
      <c r="IB64" s="21" t="s">
        <v>99</v>
      </c>
      <c r="IE64" s="22"/>
      <c r="IF64" s="22"/>
      <c r="IG64" s="22"/>
      <c r="IH64" s="22"/>
      <c r="II64" s="22"/>
    </row>
    <row r="65" spans="1:243" s="21" customFormat="1" ht="31.5" customHeight="1">
      <c r="A65" s="60">
        <v>7.11</v>
      </c>
      <c r="B65" s="61" t="s">
        <v>96</v>
      </c>
      <c r="C65" s="34"/>
      <c r="D65" s="34">
        <v>1</v>
      </c>
      <c r="E65" s="62" t="s">
        <v>46</v>
      </c>
      <c r="F65" s="64">
        <v>531.57</v>
      </c>
      <c r="G65" s="46"/>
      <c r="H65" s="40"/>
      <c r="I65" s="41" t="s">
        <v>33</v>
      </c>
      <c r="J65" s="42">
        <f t="shared" si="4"/>
        <v>1</v>
      </c>
      <c r="K65" s="40" t="s">
        <v>34</v>
      </c>
      <c r="L65" s="40" t="s">
        <v>4</v>
      </c>
      <c r="M65" s="43"/>
      <c r="N65" s="52"/>
      <c r="O65" s="52"/>
      <c r="P65" s="53"/>
      <c r="Q65" s="52"/>
      <c r="R65" s="52"/>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5">
        <f t="shared" si="5"/>
        <v>531.57</v>
      </c>
      <c r="BB65" s="54">
        <f t="shared" si="6"/>
        <v>531.57</v>
      </c>
      <c r="BC65" s="59" t="str">
        <f t="shared" si="7"/>
        <v>INR  Five Hundred &amp; Thirty One  and Paise Fifty Seven Only</v>
      </c>
      <c r="IA65" s="21">
        <v>7.11</v>
      </c>
      <c r="IB65" s="21" t="s">
        <v>96</v>
      </c>
      <c r="ID65" s="21">
        <v>1</v>
      </c>
      <c r="IE65" s="22" t="s">
        <v>46</v>
      </c>
      <c r="IF65" s="22"/>
      <c r="IG65" s="22"/>
      <c r="IH65" s="22"/>
      <c r="II65" s="22"/>
    </row>
    <row r="66" spans="1:243" s="21" customFormat="1" ht="63">
      <c r="A66" s="60">
        <v>7.12</v>
      </c>
      <c r="B66" s="61" t="s">
        <v>100</v>
      </c>
      <c r="C66" s="34"/>
      <c r="D66" s="98"/>
      <c r="E66" s="98"/>
      <c r="F66" s="98"/>
      <c r="G66" s="98"/>
      <c r="H66" s="98"/>
      <c r="I66" s="98"/>
      <c r="J66" s="98"/>
      <c r="K66" s="98"/>
      <c r="L66" s="98"/>
      <c r="M66" s="98"/>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IA66" s="21">
        <v>7.12</v>
      </c>
      <c r="IB66" s="21" t="s">
        <v>100</v>
      </c>
      <c r="IE66" s="22"/>
      <c r="IF66" s="22"/>
      <c r="IG66" s="22"/>
      <c r="IH66" s="22"/>
      <c r="II66" s="22"/>
    </row>
    <row r="67" spans="1:243" s="21" customFormat="1" ht="28.5">
      <c r="A67" s="60">
        <v>7.13</v>
      </c>
      <c r="B67" s="61" t="s">
        <v>101</v>
      </c>
      <c r="C67" s="34"/>
      <c r="D67" s="34">
        <v>2</v>
      </c>
      <c r="E67" s="62" t="s">
        <v>46</v>
      </c>
      <c r="F67" s="64">
        <v>466.46</v>
      </c>
      <c r="G67" s="46"/>
      <c r="H67" s="40"/>
      <c r="I67" s="41" t="s">
        <v>33</v>
      </c>
      <c r="J67" s="42">
        <f t="shared" si="4"/>
        <v>1</v>
      </c>
      <c r="K67" s="40" t="s">
        <v>34</v>
      </c>
      <c r="L67" s="40" t="s">
        <v>4</v>
      </c>
      <c r="M67" s="43"/>
      <c r="N67" s="52"/>
      <c r="O67" s="52"/>
      <c r="P67" s="53"/>
      <c r="Q67" s="52"/>
      <c r="R67" s="52"/>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5">
        <f t="shared" si="5"/>
        <v>932.92</v>
      </c>
      <c r="BB67" s="54">
        <f t="shared" si="6"/>
        <v>932.92</v>
      </c>
      <c r="BC67" s="59" t="str">
        <f t="shared" si="7"/>
        <v>INR  Nine Hundred &amp; Thirty Two  and Paise Ninety Two Only</v>
      </c>
      <c r="IA67" s="21">
        <v>7.13</v>
      </c>
      <c r="IB67" s="21" t="s">
        <v>101</v>
      </c>
      <c r="ID67" s="21">
        <v>2</v>
      </c>
      <c r="IE67" s="22" t="s">
        <v>46</v>
      </c>
      <c r="IF67" s="22"/>
      <c r="IG67" s="22"/>
      <c r="IH67" s="22"/>
      <c r="II67" s="22"/>
    </row>
    <row r="68" spans="1:243" s="21" customFormat="1" ht="31.5">
      <c r="A68" s="60">
        <v>8</v>
      </c>
      <c r="B68" s="61" t="s">
        <v>102</v>
      </c>
      <c r="C68" s="34"/>
      <c r="D68" s="98"/>
      <c r="E68" s="98"/>
      <c r="F68" s="98"/>
      <c r="G68" s="98"/>
      <c r="H68" s="98"/>
      <c r="I68" s="98"/>
      <c r="J68" s="98"/>
      <c r="K68" s="98"/>
      <c r="L68" s="98"/>
      <c r="M68" s="98"/>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c r="BC68" s="99"/>
      <c r="IA68" s="21">
        <v>8</v>
      </c>
      <c r="IB68" s="21" t="s">
        <v>102</v>
      </c>
      <c r="IE68" s="22"/>
      <c r="IF68" s="22"/>
      <c r="IG68" s="22"/>
      <c r="IH68" s="22"/>
      <c r="II68" s="22"/>
    </row>
    <row r="69" spans="1:243" s="21" customFormat="1" ht="94.5">
      <c r="A69" s="60">
        <v>8.01</v>
      </c>
      <c r="B69" s="61" t="s">
        <v>103</v>
      </c>
      <c r="C69" s="34"/>
      <c r="D69" s="98"/>
      <c r="E69" s="98"/>
      <c r="F69" s="98"/>
      <c r="G69" s="98"/>
      <c r="H69" s="98"/>
      <c r="I69" s="98"/>
      <c r="J69" s="98"/>
      <c r="K69" s="98"/>
      <c r="L69" s="98"/>
      <c r="M69" s="98"/>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s="99"/>
      <c r="BB69" s="99"/>
      <c r="BC69" s="99"/>
      <c r="IA69" s="21">
        <v>8.01</v>
      </c>
      <c r="IB69" s="21" t="s">
        <v>103</v>
      </c>
      <c r="IE69" s="22"/>
      <c r="IF69" s="22"/>
      <c r="IG69" s="22"/>
      <c r="IH69" s="22"/>
      <c r="II69" s="22"/>
    </row>
    <row r="70" spans="1:243" s="21" customFormat="1" ht="78.75">
      <c r="A70" s="60">
        <v>8.02</v>
      </c>
      <c r="B70" s="61" t="s">
        <v>104</v>
      </c>
      <c r="C70" s="34"/>
      <c r="D70" s="34">
        <v>3</v>
      </c>
      <c r="E70" s="62" t="s">
        <v>43</v>
      </c>
      <c r="F70" s="64">
        <v>102.85</v>
      </c>
      <c r="G70" s="46"/>
      <c r="H70" s="40"/>
      <c r="I70" s="41" t="s">
        <v>33</v>
      </c>
      <c r="J70" s="42">
        <f t="shared" si="4"/>
        <v>1</v>
      </c>
      <c r="K70" s="40" t="s">
        <v>34</v>
      </c>
      <c r="L70" s="40" t="s">
        <v>4</v>
      </c>
      <c r="M70" s="43"/>
      <c r="N70" s="52"/>
      <c r="O70" s="52"/>
      <c r="P70" s="53"/>
      <c r="Q70" s="52"/>
      <c r="R70" s="52"/>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5">
        <f t="shared" si="5"/>
        <v>308.55</v>
      </c>
      <c r="BB70" s="54">
        <f t="shared" si="6"/>
        <v>308.55</v>
      </c>
      <c r="BC70" s="59" t="str">
        <f t="shared" si="7"/>
        <v>INR  Three Hundred &amp; Eight  and Paise Fifty Five Only</v>
      </c>
      <c r="IA70" s="21">
        <v>8.02</v>
      </c>
      <c r="IB70" s="21" t="s">
        <v>104</v>
      </c>
      <c r="ID70" s="21">
        <v>3</v>
      </c>
      <c r="IE70" s="22" t="s">
        <v>43</v>
      </c>
      <c r="IF70" s="22"/>
      <c r="IG70" s="22"/>
      <c r="IH70" s="22"/>
      <c r="II70" s="22"/>
    </row>
    <row r="71" spans="1:243" s="21" customFormat="1" ht="110.25">
      <c r="A71" s="60">
        <v>8.03</v>
      </c>
      <c r="B71" s="61" t="s">
        <v>105</v>
      </c>
      <c r="C71" s="34"/>
      <c r="D71" s="98"/>
      <c r="E71" s="98"/>
      <c r="F71" s="98"/>
      <c r="G71" s="98"/>
      <c r="H71" s="98"/>
      <c r="I71" s="98"/>
      <c r="J71" s="98"/>
      <c r="K71" s="98"/>
      <c r="L71" s="98"/>
      <c r="M71" s="98"/>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c r="BC71" s="99"/>
      <c r="IA71" s="21">
        <v>8.03</v>
      </c>
      <c r="IB71" s="21" t="s">
        <v>105</v>
      </c>
      <c r="IE71" s="22"/>
      <c r="IF71" s="22"/>
      <c r="IG71" s="22"/>
      <c r="IH71" s="22"/>
      <c r="II71" s="22"/>
    </row>
    <row r="72" spans="1:243" s="21" customFormat="1" ht="42.75">
      <c r="A72" s="60">
        <v>8.04</v>
      </c>
      <c r="B72" s="61" t="s">
        <v>106</v>
      </c>
      <c r="C72" s="34"/>
      <c r="D72" s="34">
        <v>3</v>
      </c>
      <c r="E72" s="62" t="s">
        <v>43</v>
      </c>
      <c r="F72" s="64">
        <v>412.98</v>
      </c>
      <c r="G72" s="46"/>
      <c r="H72" s="40"/>
      <c r="I72" s="41" t="s">
        <v>33</v>
      </c>
      <c r="J72" s="42">
        <f t="shared" si="4"/>
        <v>1</v>
      </c>
      <c r="K72" s="40" t="s">
        <v>34</v>
      </c>
      <c r="L72" s="40" t="s">
        <v>4</v>
      </c>
      <c r="M72" s="43"/>
      <c r="N72" s="52"/>
      <c r="O72" s="52"/>
      <c r="P72" s="53"/>
      <c r="Q72" s="52"/>
      <c r="R72" s="52"/>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5">
        <f t="shared" si="5"/>
        <v>1238.94</v>
      </c>
      <c r="BB72" s="54">
        <f t="shared" si="6"/>
        <v>1238.94</v>
      </c>
      <c r="BC72" s="59" t="str">
        <f t="shared" si="7"/>
        <v>INR  One Thousand Two Hundred &amp; Thirty Eight  and Paise Ninety Four Only</v>
      </c>
      <c r="IA72" s="21">
        <v>8.04</v>
      </c>
      <c r="IB72" s="21" t="s">
        <v>106</v>
      </c>
      <c r="ID72" s="21">
        <v>3</v>
      </c>
      <c r="IE72" s="22" t="s">
        <v>43</v>
      </c>
      <c r="IF72" s="22"/>
      <c r="IG72" s="22"/>
      <c r="IH72" s="22"/>
      <c r="II72" s="22"/>
    </row>
    <row r="73" spans="1:243" s="21" customFormat="1" ht="15.75">
      <c r="A73" s="60">
        <v>9</v>
      </c>
      <c r="B73" s="61" t="s">
        <v>107</v>
      </c>
      <c r="C73" s="34"/>
      <c r="D73" s="98"/>
      <c r="E73" s="98"/>
      <c r="F73" s="98"/>
      <c r="G73" s="98"/>
      <c r="H73" s="98"/>
      <c r="I73" s="98"/>
      <c r="J73" s="98"/>
      <c r="K73" s="98"/>
      <c r="L73" s="98"/>
      <c r="M73" s="98"/>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c r="BC73" s="99"/>
      <c r="IA73" s="21">
        <v>9</v>
      </c>
      <c r="IB73" s="21" t="s">
        <v>107</v>
      </c>
      <c r="IE73" s="22"/>
      <c r="IF73" s="22"/>
      <c r="IG73" s="22"/>
      <c r="IH73" s="22"/>
      <c r="II73" s="22"/>
    </row>
    <row r="74" spans="1:243" s="21" customFormat="1" ht="31.5">
      <c r="A74" s="60">
        <v>9.01</v>
      </c>
      <c r="B74" s="61" t="s">
        <v>108</v>
      </c>
      <c r="C74" s="34"/>
      <c r="D74" s="34">
        <v>4</v>
      </c>
      <c r="E74" s="62" t="s">
        <v>111</v>
      </c>
      <c r="F74" s="64">
        <v>29.33</v>
      </c>
      <c r="G74" s="46"/>
      <c r="H74" s="40"/>
      <c r="I74" s="41" t="s">
        <v>33</v>
      </c>
      <c r="J74" s="42">
        <f t="shared" si="4"/>
        <v>1</v>
      </c>
      <c r="K74" s="40" t="s">
        <v>34</v>
      </c>
      <c r="L74" s="40" t="s">
        <v>4</v>
      </c>
      <c r="M74" s="43"/>
      <c r="N74" s="52"/>
      <c r="O74" s="52"/>
      <c r="P74" s="53"/>
      <c r="Q74" s="52"/>
      <c r="R74" s="52"/>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5">
        <f t="shared" si="5"/>
        <v>117.32</v>
      </c>
      <c r="BB74" s="54">
        <f t="shared" si="6"/>
        <v>117.32</v>
      </c>
      <c r="BC74" s="59" t="str">
        <f t="shared" si="7"/>
        <v>INR  One Hundred &amp; Seventeen  and Paise Thirty Two Only</v>
      </c>
      <c r="IA74" s="21">
        <v>9.01</v>
      </c>
      <c r="IB74" s="21" t="s">
        <v>108</v>
      </c>
      <c r="ID74" s="21">
        <v>4</v>
      </c>
      <c r="IE74" s="22" t="s">
        <v>111</v>
      </c>
      <c r="IF74" s="22"/>
      <c r="IG74" s="22"/>
      <c r="IH74" s="22"/>
      <c r="II74" s="22"/>
    </row>
    <row r="75" spans="1:243" s="21" customFormat="1" ht="63">
      <c r="A75" s="60">
        <v>9.02</v>
      </c>
      <c r="B75" s="61" t="s">
        <v>109</v>
      </c>
      <c r="C75" s="34"/>
      <c r="D75" s="34">
        <v>1</v>
      </c>
      <c r="E75" s="62" t="s">
        <v>111</v>
      </c>
      <c r="F75" s="64">
        <v>504.44</v>
      </c>
      <c r="G75" s="46"/>
      <c r="H75" s="40"/>
      <c r="I75" s="41" t="s">
        <v>33</v>
      </c>
      <c r="J75" s="42">
        <f t="shared" si="4"/>
        <v>1</v>
      </c>
      <c r="K75" s="40" t="s">
        <v>34</v>
      </c>
      <c r="L75" s="40" t="s">
        <v>4</v>
      </c>
      <c r="M75" s="43"/>
      <c r="N75" s="52"/>
      <c r="O75" s="52"/>
      <c r="P75" s="53"/>
      <c r="Q75" s="52"/>
      <c r="R75" s="52"/>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5">
        <f t="shared" si="5"/>
        <v>504.44</v>
      </c>
      <c r="BB75" s="54">
        <f t="shared" si="6"/>
        <v>504.44</v>
      </c>
      <c r="BC75" s="59" t="str">
        <f t="shared" si="7"/>
        <v>INR  Five Hundred &amp; Four  and Paise Forty Four Only</v>
      </c>
      <c r="IA75" s="21">
        <v>9.02</v>
      </c>
      <c r="IB75" s="21" t="s">
        <v>109</v>
      </c>
      <c r="ID75" s="21">
        <v>1</v>
      </c>
      <c r="IE75" s="22" t="s">
        <v>111</v>
      </c>
      <c r="IF75" s="22"/>
      <c r="IG75" s="22"/>
      <c r="IH75" s="22"/>
      <c r="II75" s="22"/>
    </row>
    <row r="76" spans="1:243" s="21" customFormat="1" ht="131.25" customHeight="1">
      <c r="A76" s="60">
        <v>9.03</v>
      </c>
      <c r="B76" s="61" t="s">
        <v>110</v>
      </c>
      <c r="C76" s="34"/>
      <c r="D76" s="34">
        <v>1.6</v>
      </c>
      <c r="E76" s="62" t="s">
        <v>112</v>
      </c>
      <c r="F76" s="64">
        <v>1972.21</v>
      </c>
      <c r="G76" s="46"/>
      <c r="H76" s="40"/>
      <c r="I76" s="41" t="s">
        <v>33</v>
      </c>
      <c r="J76" s="42">
        <f t="shared" si="4"/>
        <v>1</v>
      </c>
      <c r="K76" s="40" t="s">
        <v>34</v>
      </c>
      <c r="L76" s="40" t="s">
        <v>4</v>
      </c>
      <c r="M76" s="43"/>
      <c r="N76" s="52"/>
      <c r="O76" s="52"/>
      <c r="P76" s="53"/>
      <c r="Q76" s="52"/>
      <c r="R76" s="52"/>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5">
        <f t="shared" si="5"/>
        <v>3155.54</v>
      </c>
      <c r="BB76" s="54">
        <f t="shared" si="6"/>
        <v>3155.54</v>
      </c>
      <c r="BC76" s="59" t="str">
        <f t="shared" si="7"/>
        <v>INR  Three Thousand One Hundred &amp; Fifty Five  and Paise Fifty Four Only</v>
      </c>
      <c r="IA76" s="21">
        <v>9.03</v>
      </c>
      <c r="IB76" s="65" t="s">
        <v>110</v>
      </c>
      <c r="ID76" s="21">
        <v>1.6</v>
      </c>
      <c r="IE76" s="22" t="s">
        <v>112</v>
      </c>
      <c r="IF76" s="22"/>
      <c r="IG76" s="22"/>
      <c r="IH76" s="22"/>
      <c r="II76" s="22"/>
    </row>
    <row r="77" spans="1:55" ht="57">
      <c r="A77" s="47" t="s">
        <v>35</v>
      </c>
      <c r="B77" s="48"/>
      <c r="C77" s="49"/>
      <c r="D77" s="35"/>
      <c r="E77" s="35"/>
      <c r="F77" s="35"/>
      <c r="G77" s="35"/>
      <c r="H77" s="50"/>
      <c r="I77" s="50"/>
      <c r="J77" s="50"/>
      <c r="K77" s="50"/>
      <c r="L77" s="5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58">
        <f>SUM(BA13:BA76)</f>
        <v>142528.71</v>
      </c>
      <c r="BB77" s="58">
        <f>SUM(BB13:BB76)</f>
        <v>142528.71</v>
      </c>
      <c r="BC77" s="66" t="str">
        <f>SpellNumber($E$2,BB77)</f>
        <v>INR  One Lakh Forty Two Thousand Five Hundred &amp; Twenty Eight  and Paise Seventy One Only</v>
      </c>
    </row>
    <row r="78" spans="1:55" ht="46.5" customHeight="1">
      <c r="A78" s="24" t="s">
        <v>36</v>
      </c>
      <c r="B78" s="25"/>
      <c r="C78" s="26"/>
      <c r="D78" s="27"/>
      <c r="E78" s="36" t="s">
        <v>45</v>
      </c>
      <c r="F78" s="37"/>
      <c r="G78" s="28"/>
      <c r="H78" s="29"/>
      <c r="I78" s="29"/>
      <c r="J78" s="29"/>
      <c r="K78" s="30"/>
      <c r="L78" s="31"/>
      <c r="M78" s="32"/>
      <c r="N78" s="33"/>
      <c r="O78" s="21"/>
      <c r="P78" s="21"/>
      <c r="Q78" s="21"/>
      <c r="R78" s="21"/>
      <c r="S78" s="21"/>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56">
        <f>IF(ISBLANK(F78),0,IF(E78="Excess (+)",ROUND(BA77+(BA77*F78),2),IF(E78="Less (-)",ROUND(BA77+(BA77*F78*(-1)),2),IF(E78="At Par",BA77,0))))</f>
        <v>0</v>
      </c>
      <c r="BB78" s="57">
        <f>ROUND(BA78,0)</f>
        <v>0</v>
      </c>
      <c r="BC78" s="39" t="str">
        <f>SpellNumber($E$2,BB78)</f>
        <v>INR Zero Only</v>
      </c>
    </row>
    <row r="79" spans="1:55" ht="45.75" customHeight="1">
      <c r="A79" s="23" t="s">
        <v>37</v>
      </c>
      <c r="B79" s="23"/>
      <c r="C79" s="93" t="str">
        <f>SpellNumber($E$2,BB78)</f>
        <v>INR Zero Only</v>
      </c>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3"/>
      <c r="AZ79" s="93"/>
      <c r="BA79" s="93"/>
      <c r="BB79" s="93"/>
      <c r="BC79" s="93"/>
    </row>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6" ht="15"/>
    <row r="2027" ht="15"/>
    <row r="2028"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4" ht="15"/>
    <row r="2095" ht="15"/>
    <row r="2096" ht="15"/>
    <row r="2097" ht="15"/>
    <row r="2098" ht="15"/>
    <row r="2099" ht="15"/>
    <row r="2100" ht="15"/>
    <row r="2101" ht="15"/>
    <row r="2102" ht="15"/>
    <row r="2103" ht="15"/>
    <row r="2104" ht="15"/>
    <row r="2105" ht="15"/>
    <row r="2106" ht="15"/>
    <row r="2107" ht="15"/>
    <row r="2108" ht="15"/>
  </sheetData>
  <sheetProtection password="8F23" sheet="1"/>
  <mergeCells count="41">
    <mergeCell ref="D73:BC73"/>
    <mergeCell ref="D62:BC62"/>
    <mergeCell ref="D64:BC64"/>
    <mergeCell ref="D66:BC66"/>
    <mergeCell ref="D68:BC68"/>
    <mergeCell ref="D69:BC69"/>
    <mergeCell ref="D71:BC71"/>
    <mergeCell ref="D51:BC51"/>
    <mergeCell ref="D54:BC54"/>
    <mergeCell ref="D55:BC55"/>
    <mergeCell ref="D57:BC57"/>
    <mergeCell ref="D58:BC58"/>
    <mergeCell ref="D60:BC60"/>
    <mergeCell ref="D40:BC40"/>
    <mergeCell ref="D43:BC43"/>
    <mergeCell ref="D45:BC45"/>
    <mergeCell ref="D47:BC47"/>
    <mergeCell ref="D48:BC48"/>
    <mergeCell ref="D50:BC50"/>
    <mergeCell ref="D29:BC29"/>
    <mergeCell ref="D31:BC31"/>
    <mergeCell ref="D32:BC32"/>
    <mergeCell ref="D34:BC34"/>
    <mergeCell ref="D35:BC35"/>
    <mergeCell ref="D38:BC38"/>
    <mergeCell ref="D16:BC16"/>
    <mergeCell ref="D18:BC18"/>
    <mergeCell ref="D21:BC21"/>
    <mergeCell ref="D23:BC23"/>
    <mergeCell ref="D25:BC25"/>
    <mergeCell ref="D27:BC27"/>
    <mergeCell ref="C79:BC79"/>
    <mergeCell ref="A1:L1"/>
    <mergeCell ref="A4:BC4"/>
    <mergeCell ref="A5:BC5"/>
    <mergeCell ref="A6:BC6"/>
    <mergeCell ref="A7:BC7"/>
    <mergeCell ref="A9:BC9"/>
    <mergeCell ref="D13:BC13"/>
    <mergeCell ref="B8:BC8"/>
    <mergeCell ref="D15:BC15"/>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8">
      <formula1>IF(E78="Select",-1,IF(E78="At Par",0,0))</formula1>
      <formula2>IF(E78="Select",-1,IF(E78="At Par",0,0.99))</formula2>
    </dataValidation>
    <dataValidation type="list" allowBlank="1" showErrorMessage="1" sqref="E7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8">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8">
      <formula1>0</formula1>
      <formula2>IF(#REF!&lt;&gt;"Select",99.9,0)</formula2>
    </dataValidation>
    <dataValidation allowBlank="1" showInputMessage="1" showErrorMessage="1" promptTitle="Units" prompt="Please enter Units in text" sqref="D33:E33 D36:E37 D39:E39 D41:E42 D44:E44 D46:E46 D49:E49 D52:E53 D56:E56 D59:E59 D61:E61 D63:E63 D65:E65 D67:E67 D70:E70 D72:E72 D74:E76 D14:E14 D17:E17 D19:E20 D22:E22 D24:E24 D26:E26 D28:E28 D30:E30">
      <formula1>0</formula1>
      <formula2>0</formula2>
    </dataValidation>
    <dataValidation type="decimal" allowBlank="1" showInputMessage="1" showErrorMessage="1" promptTitle="Quantity" prompt="Please enter the Quantity for this item. " errorTitle="Invalid Entry" error="Only Numeric Values are allowed. " sqref="F33 F36:F37 F39 F41:F42 F44 F46 F49 F52:F53 F56 F59 F61 F63 F65 F67 F70 F72 F74:F76 F14 F17 F19:F20 F22 F24 F26 F28 F30">
      <formula1>0</formula1>
      <formula2>999999999999999</formula2>
    </dataValidation>
    <dataValidation type="list" allowBlank="1" showErrorMessage="1" sqref="D31:D32 K33 D34:D35 K36:K37 D38 K39 D40 K41:K42 D43 K44 D45 K46 D47:D48 K49 D50:D51 K52:K53 D54:D55 K56 D57:D58 K59 D60 K61 D62 K63 D64 K65 D66 K67 D68:D69 K70 D71 K72 K74:K76 D73 D13 K14 D15:D16 K17 D18 K19:K20 D21 K22 D23 K24 D25 K26 D27 K28 D29 K30">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33:H33 G36:H37 G39:H39 G41:H42 G44:H44 G46:H46 G49:H49 G52:H53 G56:H56 G59:H59 G61:H61 G63:H63 G65:H65 G67:H67 G70:H70 G72:H72 G74:H76 G14:H14 G17:H17 G19:H20 G22:H22 G24:H24 G26:H26 G28:H28 G30:H30">
      <formula1>0</formula1>
      <formula2>999999999999999</formula2>
    </dataValidation>
    <dataValidation allowBlank="1" showInputMessage="1" showErrorMessage="1" promptTitle="Addition / Deduction" prompt="Please Choose the correct One" sqref="J33 J36:J37 J39 J41:J42 J44 J46 J49 J52:J53 J56 J59 J61 J63 J65 J67 J70 J72 J74:J76 J14 J17 J19:J20 J22 J24 J26 J28 J30">
      <formula1>0</formula1>
      <formula2>0</formula2>
    </dataValidation>
    <dataValidation type="list" showErrorMessage="1" sqref="I33 I36:I37 I39 I41:I42 I44 I46 I49 I52:I53 I56 I59 I61 I63 I65 I67 I70 I72 I74:I76 I14 I17 I19:I20 I22 I24 I26 I28 I3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33:O33 N36:O37 N39:O39 N41:O42 N44:O44 N46:O46 N49:O49 N52:O53 N56:O56 N59:O59 N61:O61 N63:O63 N65:O65 N67:O67 N70:O70 N72:O72 N74:O76 N14:O14 N17:O17 N19:O20 N22:O22 N24:O24 N26:O26 N28:O28 N30:O3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33 R36:R37 R39 R41:R42 R44 R46 R49 R52:R53 R56 R59 R61 R63 R65 R67 R70 R72 R74:R76 R14 R17 R19:R20 R22 R24 R26 R28 R3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33 Q36:Q37 Q39 Q41:Q42 Q44 Q46 Q49 Q52:Q53 Q56 Q59 Q61 Q63 Q65 Q67 Q70 Q72 Q74:Q76 Q14 Q17 Q19:Q20 Q22 Q24 Q26 Q28 Q3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33 M36:M37 M39 M41:M42 M44 M46 M49 M52:M53 M56 M59 M61 M63 M65 M67 M70 M72 M74:M76 M14 M17 M19:M20 M22 M24 M26 M28 M30">
      <formula1>0</formula1>
      <formula2>999999999999999</formula2>
    </dataValidation>
    <dataValidation type="list" allowBlank="1" showInputMessage="1" showErrorMessage="1" sqref="L70 L71 L72 L73 L74 L13 L14 L15 L16 L17 L18 L19 L20 L21 L22 L23 L24 L25 L26 L27 L28 L29 L30 L31 L32 L33 L34 L35 L36 L37 L38 L39 L40 L41 L42 L43 L44 L45 L46 L47 L48 L49 L50 L51 L52 L53 L54 L55 L56 L57 L58 L59 L60 L61 L62 L63 L64 L65 L66 L67 L68 L69 L76 L75">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76">
      <formula1>0</formula1>
      <formula2>0</formula2>
    </dataValidation>
    <dataValidation type="decimal" allowBlank="1" showErrorMessage="1" errorTitle="Invalid Entry" error="Only Numeric Values are allowed. " sqref="A13:A76">
      <formula1>0</formula1>
      <formula2>999999999999999</formula2>
    </dataValidation>
  </dataValidations>
  <printOptions/>
  <pageMargins left="0.4330708661417323" right="0.1968503937007874" top="0.7480314960629921" bottom="0.7480314960629921" header="0.5118110236220472" footer="0.5118110236220472"/>
  <pageSetup horizontalDpi="300" verticalDpi="300" orientation="landscape" paperSize="9" r:id="rId4"/>
  <rowBreaks count="2" manualBreakCount="2">
    <brk id="41" max="54" man="1"/>
    <brk id="49"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101" t="s">
        <v>38</v>
      </c>
      <c r="F6" s="101"/>
      <c r="G6" s="101"/>
      <c r="H6" s="101"/>
      <c r="I6" s="101"/>
      <c r="J6" s="101"/>
      <c r="K6" s="101"/>
    </row>
    <row r="7" spans="5:11" ht="14.25">
      <c r="E7" s="102"/>
      <c r="F7" s="102"/>
      <c r="G7" s="102"/>
      <c r="H7" s="102"/>
      <c r="I7" s="102"/>
      <c r="J7" s="102"/>
      <c r="K7" s="102"/>
    </row>
    <row r="8" spans="5:11" ht="14.25">
      <c r="E8" s="102"/>
      <c r="F8" s="102"/>
      <c r="G8" s="102"/>
      <c r="H8" s="102"/>
      <c r="I8" s="102"/>
      <c r="J8" s="102"/>
      <c r="K8" s="102"/>
    </row>
    <row r="9" spans="5:11" ht="14.25">
      <c r="E9" s="102"/>
      <c r="F9" s="102"/>
      <c r="G9" s="102"/>
      <c r="H9" s="102"/>
      <c r="I9" s="102"/>
      <c r="J9" s="102"/>
      <c r="K9" s="102"/>
    </row>
    <row r="10" spans="5:11" ht="14.25">
      <c r="E10" s="102"/>
      <c r="F10" s="102"/>
      <c r="G10" s="102"/>
      <c r="H10" s="102"/>
      <c r="I10" s="102"/>
      <c r="J10" s="102"/>
      <c r="K10" s="102"/>
    </row>
    <row r="11" spans="5:11" ht="14.25">
      <c r="E11" s="102"/>
      <c r="F11" s="102"/>
      <c r="G11" s="102"/>
      <c r="H11" s="102"/>
      <c r="I11" s="102"/>
      <c r="J11" s="102"/>
      <c r="K11" s="102"/>
    </row>
    <row r="12" spans="5:11" ht="14.25">
      <c r="E12" s="102"/>
      <c r="F12" s="102"/>
      <c r="G12" s="102"/>
      <c r="H12" s="102"/>
      <c r="I12" s="102"/>
      <c r="J12" s="102"/>
      <c r="K12" s="102"/>
    </row>
    <row r="13" spans="5:11" ht="14.25">
      <c r="E13" s="102"/>
      <c r="F13" s="102"/>
      <c r="G13" s="102"/>
      <c r="H13" s="102"/>
      <c r="I13" s="102"/>
      <c r="J13" s="102"/>
      <c r="K13" s="102"/>
    </row>
    <row r="14" spans="5:11" ht="14.25">
      <c r="E14" s="102"/>
      <c r="F14" s="102"/>
      <c r="G14" s="102"/>
      <c r="H14" s="102"/>
      <c r="I14" s="102"/>
      <c r="J14" s="102"/>
      <c r="K14" s="10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2021-08-10T04:43:56Z</cp:lastPrinted>
  <dcterms:created xsi:type="dcterms:W3CDTF">2009-01-30T06:42:42Z</dcterms:created>
  <dcterms:modified xsi:type="dcterms:W3CDTF">2021-08-10T06:12:35Z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