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<sst xmlns="http://schemas.openxmlformats.org/spreadsheetml/2006/main" count="191" uniqueCount="70">
  <si>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</si>
  <si>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</si>
  <si>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</si>
  <si>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</si>
  <si>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</si>
  <si>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</si>
  <si>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</si>
  <si>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</si>
  <si>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</si>
  <si>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</si>
  <si>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</si>
  <si>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</si>
  <si>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</si>
  <si>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</si>
  <si>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</si>
  <si>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</si>
  <si>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</si>
  <si>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</si>
  <si>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</si>
  <si>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</si>
  <si>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</si>
  <si>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</si>
  <si>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</si>
  <si>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</si>
  <si>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</si>
  <si>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</si>
  <si>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</si>
  <si>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</si>
  <si>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</si>
  <si>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</si>
  <si>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</si>
  <si>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</si>
  <si>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</si>
  <si>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</si>
  <si>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</si>
  <si>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</si>
  <si>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</si>
  <si>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</si>
  <si>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</si>
  <si>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</si>
  <si>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</si>
  <si>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</si>
  <si>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</si>
  <si>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</si>
  <si>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</si>
  <si>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</si>
  <si>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</si>
  <si>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</si>
  <si>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</si>
  <si>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</si>
  <si>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</si>
  <si>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</si>
  <si>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</si>
  <si>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With cement mortar 1:4 (1cement: 4 coarse sand)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</si>
  <si>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</si>
  <si>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</si>
  <si>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09/C/D3/2021-22/01</t>
  </si>
  <si>
    <t>Name of Work:Rectification of seepage problam from roof of house no. 216,280 and V.F.A. A-6</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</si>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</sst>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2" fontId="57" fillId="0" borderId="15" xfId="0" applyNumberFormat="1" applyFont="1" applyFill="1" applyBorder="1" applyAlignment="1">
      <alignment horizontal="right" vertical="top"/>
    </xf>
    <xf numFmtId="0" fontId="57" fillId="0" borderId="15" xfId="0" applyFont="1" applyFill="1" applyBorder="1" applyAlignment="1">
      <alignment vertical="top"/>
    </xf>
    <xf numFmtId="0" fontId="4" fillId="0" borderId="15" xfId="59" applyNumberFormat="1" applyFont="1" applyFill="1" applyBorder="1" applyAlignment="1">
      <alignment horizontal="justify"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view="pageBreakPreview" zoomScaleNormal="85" zoomScaleSheetLayoutView="100" zoomScalePageLayoutView="0" workbookViewId="0" topLeftCell="A1">
      <selection activeCell="BA33" sqref="BA3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57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56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47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58</v>
      </c>
      <c r="C13" s="34"/>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58</v>
      </c>
      <c r="IE13" s="22"/>
      <c r="IF13" s="22"/>
      <c r="IG13" s="22"/>
      <c r="IH13" s="22"/>
      <c r="II13" s="22"/>
    </row>
    <row r="14" spans="1:243" s="21" customFormat="1" ht="15.75">
      <c r="A14" s="60">
        <v>1.01</v>
      </c>
      <c r="B14" s="61" t="s">
        <v>59</v>
      </c>
      <c r="C14" s="34"/>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59</v>
      </c>
      <c r="IE14" s="22"/>
      <c r="IF14" s="22"/>
      <c r="IG14" s="22"/>
      <c r="IH14" s="22"/>
      <c r="II14" s="22"/>
    </row>
    <row r="15" spans="1:243" s="21" customFormat="1" ht="42.75">
      <c r="A15" s="60">
        <v>1.02</v>
      </c>
      <c r="B15" s="61" t="s">
        <v>46</v>
      </c>
      <c r="C15" s="34"/>
      <c r="D15" s="65">
        <v>10</v>
      </c>
      <c r="E15" s="62" t="s">
        <v>43</v>
      </c>
      <c r="F15" s="66">
        <v>231.08</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2310.8</v>
      </c>
      <c r="BB15" s="54">
        <f>BA15+SUM(N15:AZ15)</f>
        <v>2310.8</v>
      </c>
      <c r="BC15" s="59" t="str">
        <f>SpellNumber(L15,BB15)</f>
        <v>INR  Two Thousand Three Hundred &amp; Ten  and Paise Eighty Only</v>
      </c>
      <c r="IA15" s="21">
        <v>1.02</v>
      </c>
      <c r="IB15" s="21" t="s">
        <v>46</v>
      </c>
      <c r="ID15" s="21">
        <v>10</v>
      </c>
      <c r="IE15" s="22" t="s">
        <v>43</v>
      </c>
      <c r="IF15" s="22"/>
      <c r="IG15" s="22"/>
      <c r="IH15" s="22"/>
      <c r="II15" s="22"/>
    </row>
    <row r="16" spans="1:243" s="21" customFormat="1" ht="31.5">
      <c r="A16" s="60">
        <v>1.03</v>
      </c>
      <c r="B16" s="61" t="s">
        <v>60</v>
      </c>
      <c r="C16" s="34"/>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1.03</v>
      </c>
      <c r="IB16" s="21" t="s">
        <v>60</v>
      </c>
      <c r="IE16" s="22"/>
      <c r="IF16" s="22"/>
      <c r="IG16" s="22"/>
      <c r="IH16" s="22"/>
      <c r="II16" s="22"/>
    </row>
    <row r="17" spans="1:243" s="21" customFormat="1" ht="42.75">
      <c r="A17" s="60">
        <v>1.04</v>
      </c>
      <c r="B17" s="61" t="s">
        <v>46</v>
      </c>
      <c r="C17" s="34"/>
      <c r="D17" s="65">
        <v>10</v>
      </c>
      <c r="E17" s="62" t="s">
        <v>43</v>
      </c>
      <c r="F17" s="66">
        <v>266.46</v>
      </c>
      <c r="G17" s="46"/>
      <c r="H17" s="40"/>
      <c r="I17" s="41" t="s">
        <v>33</v>
      </c>
      <c r="J17" s="42">
        <f aca="true" t="shared" si="0" ref="J17:J22">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aca="true" t="shared" si="1" ref="BA17:BA22">total_amount_ba($B$2,$D$2,D17,F17,J17,K17,M17)</f>
        <v>2664.6</v>
      </c>
      <c r="BB17" s="54">
        <f aca="true" t="shared" si="2" ref="BB17:BB22">BA17+SUM(N17:AZ17)</f>
        <v>2664.6</v>
      </c>
      <c r="BC17" s="59" t="str">
        <f aca="true" t="shared" si="3" ref="BC17:BC22">SpellNumber(L17,BB17)</f>
        <v>INR  Two Thousand Six Hundred &amp; Sixty Four  and Paise Sixty Only</v>
      </c>
      <c r="IA17" s="21">
        <v>1.04</v>
      </c>
      <c r="IB17" s="21" t="s">
        <v>46</v>
      </c>
      <c r="ID17" s="21">
        <v>10</v>
      </c>
      <c r="IE17" s="22" t="s">
        <v>43</v>
      </c>
      <c r="IF17" s="22"/>
      <c r="IG17" s="22"/>
      <c r="IH17" s="22"/>
      <c r="II17" s="22"/>
    </row>
    <row r="18" spans="1:243" s="21" customFormat="1" ht="64.5" customHeight="1">
      <c r="A18" s="60">
        <v>1.05</v>
      </c>
      <c r="B18" s="61" t="s">
        <v>61</v>
      </c>
      <c r="C18" s="34"/>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A18" s="21">
        <v>1.05</v>
      </c>
      <c r="IB18" s="21" t="s">
        <v>61</v>
      </c>
      <c r="IE18" s="22"/>
      <c r="IF18" s="22"/>
      <c r="IG18" s="22"/>
      <c r="IH18" s="22"/>
      <c r="II18" s="22"/>
    </row>
    <row r="19" spans="1:243" s="21" customFormat="1" ht="29.25" customHeight="1">
      <c r="A19" s="60">
        <v>1.06</v>
      </c>
      <c r="B19" s="61" t="s">
        <v>49</v>
      </c>
      <c r="C19" s="34"/>
      <c r="D19" s="65">
        <v>60</v>
      </c>
      <c r="E19" s="62" t="s">
        <v>43</v>
      </c>
      <c r="F19" s="66">
        <v>76.41</v>
      </c>
      <c r="G19" s="46"/>
      <c r="H19" s="40"/>
      <c r="I19" s="41" t="s">
        <v>33</v>
      </c>
      <c r="J19" s="42">
        <f t="shared" si="0"/>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4584.6</v>
      </c>
      <c r="BB19" s="54">
        <f t="shared" si="2"/>
        <v>4584.6</v>
      </c>
      <c r="BC19" s="59" t="str">
        <f t="shared" si="3"/>
        <v>INR  Four Thousand Five Hundred &amp; Eighty Four  and Paise Sixty Only</v>
      </c>
      <c r="IA19" s="21">
        <v>1.06</v>
      </c>
      <c r="IB19" s="21" t="s">
        <v>49</v>
      </c>
      <c r="ID19" s="21">
        <v>60</v>
      </c>
      <c r="IE19" s="22" t="s">
        <v>43</v>
      </c>
      <c r="IF19" s="22"/>
      <c r="IG19" s="22"/>
      <c r="IH19" s="22"/>
      <c r="II19" s="22"/>
    </row>
    <row r="20" spans="1:243" s="21" customFormat="1" ht="33" customHeight="1">
      <c r="A20" s="60">
        <v>1.07</v>
      </c>
      <c r="B20" s="61" t="s">
        <v>50</v>
      </c>
      <c r="C20" s="34"/>
      <c r="D20" s="65">
        <v>60</v>
      </c>
      <c r="E20" s="62" t="s">
        <v>43</v>
      </c>
      <c r="F20" s="66">
        <v>100.96</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6057.6</v>
      </c>
      <c r="BB20" s="54">
        <f t="shared" si="2"/>
        <v>6057.6</v>
      </c>
      <c r="BC20" s="59" t="str">
        <f t="shared" si="3"/>
        <v>INR  Six Thousand  &amp;Fifty Seven  and Paise Sixty Only</v>
      </c>
      <c r="IA20" s="21">
        <v>1.07</v>
      </c>
      <c r="IB20" s="21" t="s">
        <v>50</v>
      </c>
      <c r="ID20" s="21">
        <v>60</v>
      </c>
      <c r="IE20" s="22" t="s">
        <v>43</v>
      </c>
      <c r="IF20" s="22"/>
      <c r="IG20" s="22"/>
      <c r="IH20" s="22"/>
      <c r="II20" s="22"/>
    </row>
    <row r="21" spans="1:243" s="21" customFormat="1" ht="21" customHeight="1">
      <c r="A21" s="60">
        <v>1.08</v>
      </c>
      <c r="B21" s="61" t="s">
        <v>62</v>
      </c>
      <c r="C21" s="34"/>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A21" s="21">
        <v>1.08</v>
      </c>
      <c r="IB21" s="21" t="s">
        <v>62</v>
      </c>
      <c r="IE21" s="22"/>
      <c r="IF21" s="22"/>
      <c r="IG21" s="22"/>
      <c r="IH21" s="22"/>
      <c r="II21" s="22"/>
    </row>
    <row r="22" spans="1:243" s="21" customFormat="1" ht="18" customHeight="1">
      <c r="A22" s="60">
        <v>1.09</v>
      </c>
      <c r="B22" s="61" t="s">
        <v>63</v>
      </c>
      <c r="C22" s="34"/>
      <c r="D22" s="65">
        <v>50</v>
      </c>
      <c r="E22" s="62" t="s">
        <v>43</v>
      </c>
      <c r="F22" s="66">
        <v>14.69</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734.5</v>
      </c>
      <c r="BB22" s="54">
        <f t="shared" si="2"/>
        <v>734.5</v>
      </c>
      <c r="BC22" s="59" t="str">
        <f t="shared" si="3"/>
        <v>INR  Seven Hundred &amp; Thirty Four  and Paise Fifty Only</v>
      </c>
      <c r="IA22" s="21">
        <v>1.09</v>
      </c>
      <c r="IB22" s="21" t="s">
        <v>63</v>
      </c>
      <c r="ID22" s="21">
        <v>50</v>
      </c>
      <c r="IE22" s="22" t="s">
        <v>43</v>
      </c>
      <c r="IF22" s="22"/>
      <c r="IG22" s="22"/>
      <c r="IH22" s="22"/>
      <c r="II22" s="22"/>
    </row>
    <row r="23" spans="1:243" s="21" customFormat="1" ht="30.75" customHeight="1">
      <c r="A23" s="64">
        <v>1.1</v>
      </c>
      <c r="B23" s="61" t="s">
        <v>64</v>
      </c>
      <c r="C23" s="34"/>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IA23" s="21">
        <v>1.1</v>
      </c>
      <c r="IB23" s="21" t="s">
        <v>64</v>
      </c>
      <c r="IE23" s="22"/>
      <c r="IF23" s="22"/>
      <c r="IG23" s="22"/>
      <c r="IH23" s="22"/>
      <c r="II23" s="22"/>
    </row>
    <row r="24" spans="1:243" s="21" customFormat="1" ht="30.75" customHeight="1">
      <c r="A24" s="60">
        <v>1.11</v>
      </c>
      <c r="B24" s="61" t="s">
        <v>51</v>
      </c>
      <c r="C24" s="34"/>
      <c r="D24" s="65">
        <v>100</v>
      </c>
      <c r="E24" s="62" t="s">
        <v>43</v>
      </c>
      <c r="F24" s="66">
        <v>47.61</v>
      </c>
      <c r="G24" s="46"/>
      <c r="H24" s="40"/>
      <c r="I24" s="41" t="s">
        <v>33</v>
      </c>
      <c r="J24" s="42">
        <f aca="true" t="shared" si="4" ref="J24:J33">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5" ref="BA24:BA33">total_amount_ba($B$2,$D$2,D24,F24,J24,K24,M24)</f>
        <v>4761</v>
      </c>
      <c r="BB24" s="54">
        <f aca="true" t="shared" si="6" ref="BB24:BB33">BA24+SUM(N24:AZ24)</f>
        <v>4761</v>
      </c>
      <c r="BC24" s="59" t="str">
        <f aca="true" t="shared" si="7" ref="BC24:BC33">SpellNumber(L24,BB24)</f>
        <v>INR  Four Thousand Seven Hundred &amp; Sixty One  Only</v>
      </c>
      <c r="IA24" s="21">
        <v>1.11</v>
      </c>
      <c r="IB24" s="21" t="s">
        <v>51</v>
      </c>
      <c r="ID24" s="21">
        <v>100</v>
      </c>
      <c r="IE24" s="22" t="s">
        <v>43</v>
      </c>
      <c r="IF24" s="22"/>
      <c r="IG24" s="22"/>
      <c r="IH24" s="22"/>
      <c r="II24" s="22"/>
    </row>
    <row r="25" spans="1:243" s="21" customFormat="1" ht="31.5" customHeight="1">
      <c r="A25" s="60">
        <v>1.12</v>
      </c>
      <c r="B25" s="61" t="s">
        <v>52</v>
      </c>
      <c r="C25" s="34"/>
      <c r="D25" s="65">
        <v>35</v>
      </c>
      <c r="E25" s="62" t="s">
        <v>43</v>
      </c>
      <c r="F25" s="63">
        <v>16</v>
      </c>
      <c r="G25" s="46"/>
      <c r="H25" s="40"/>
      <c r="I25" s="41" t="s">
        <v>33</v>
      </c>
      <c r="J25" s="42">
        <f t="shared" si="4"/>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t="shared" si="5"/>
        <v>560</v>
      </c>
      <c r="BB25" s="54">
        <f t="shared" si="6"/>
        <v>560</v>
      </c>
      <c r="BC25" s="59" t="str">
        <f t="shared" si="7"/>
        <v>INR  Five Hundred &amp; Sixty  Only</v>
      </c>
      <c r="IA25" s="21">
        <v>1.12</v>
      </c>
      <c r="IB25" s="21" t="s">
        <v>52</v>
      </c>
      <c r="ID25" s="21">
        <v>35</v>
      </c>
      <c r="IE25" s="22" t="s">
        <v>43</v>
      </c>
      <c r="IF25" s="22"/>
      <c r="IG25" s="22"/>
      <c r="IH25" s="22"/>
      <c r="II25" s="22"/>
    </row>
    <row r="26" spans="1:243" s="21" customFormat="1" ht="31.5" customHeight="1">
      <c r="A26" s="60">
        <v>2</v>
      </c>
      <c r="B26" s="61" t="s">
        <v>65</v>
      </c>
      <c r="C26" s="34"/>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2</v>
      </c>
      <c r="IB26" s="21" t="s">
        <v>65</v>
      </c>
      <c r="IE26" s="22"/>
      <c r="IF26" s="22"/>
      <c r="IG26" s="22"/>
      <c r="IH26" s="22"/>
      <c r="II26" s="22"/>
    </row>
    <row r="27" spans="1:243" s="21" customFormat="1" ht="31.5" customHeight="1">
      <c r="A27" s="60">
        <v>2.01</v>
      </c>
      <c r="B27" s="61" t="s">
        <v>66</v>
      </c>
      <c r="C27" s="34"/>
      <c r="D27" s="68"/>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IA27" s="21">
        <v>2.01</v>
      </c>
      <c r="IB27" s="21" t="s">
        <v>66</v>
      </c>
      <c r="IE27" s="22"/>
      <c r="IF27" s="22"/>
      <c r="IG27" s="22"/>
      <c r="IH27" s="22"/>
      <c r="II27" s="22"/>
    </row>
    <row r="28" spans="1:243" s="21" customFormat="1" ht="31.5" customHeight="1">
      <c r="A28" s="60">
        <v>2.02</v>
      </c>
      <c r="B28" s="61" t="s">
        <v>53</v>
      </c>
      <c r="C28" s="34"/>
      <c r="D28" s="65">
        <v>5</v>
      </c>
      <c r="E28" s="62" t="s">
        <v>43</v>
      </c>
      <c r="F28" s="66">
        <v>376.68</v>
      </c>
      <c r="G28" s="46"/>
      <c r="H28" s="40"/>
      <c r="I28" s="41" t="s">
        <v>33</v>
      </c>
      <c r="J28" s="42">
        <f t="shared" si="4"/>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5"/>
        <v>1883.4</v>
      </c>
      <c r="BB28" s="54">
        <f t="shared" si="6"/>
        <v>1883.4</v>
      </c>
      <c r="BC28" s="59" t="str">
        <f t="shared" si="7"/>
        <v>INR  One Thousand Eight Hundred &amp; Eighty Three  and Paise Forty Only</v>
      </c>
      <c r="IA28" s="21">
        <v>2.02</v>
      </c>
      <c r="IB28" s="21" t="s">
        <v>53</v>
      </c>
      <c r="ID28" s="21">
        <v>5</v>
      </c>
      <c r="IE28" s="22" t="s">
        <v>43</v>
      </c>
      <c r="IF28" s="22"/>
      <c r="IG28" s="22"/>
      <c r="IH28" s="22"/>
      <c r="II28" s="22"/>
    </row>
    <row r="29" spans="1:243" s="21" customFormat="1" ht="18" customHeight="1">
      <c r="A29" s="64">
        <v>3</v>
      </c>
      <c r="B29" s="61" t="s">
        <v>67</v>
      </c>
      <c r="C29" s="34"/>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3</v>
      </c>
      <c r="IB29" s="21" t="s">
        <v>67</v>
      </c>
      <c r="IE29" s="22"/>
      <c r="IF29" s="22"/>
      <c r="IG29" s="22"/>
      <c r="IH29" s="22"/>
      <c r="II29" s="22"/>
    </row>
    <row r="30" spans="1:243" s="21" customFormat="1" ht="31.5" customHeight="1">
      <c r="A30" s="60">
        <v>3.01</v>
      </c>
      <c r="B30" s="61" t="s">
        <v>54</v>
      </c>
      <c r="C30" s="34"/>
      <c r="D30" s="65">
        <v>20</v>
      </c>
      <c r="E30" s="62" t="s">
        <v>43</v>
      </c>
      <c r="F30" s="63">
        <v>34.2</v>
      </c>
      <c r="G30" s="46"/>
      <c r="H30" s="40"/>
      <c r="I30" s="41" t="s">
        <v>33</v>
      </c>
      <c r="J30" s="42">
        <f t="shared" si="4"/>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5"/>
        <v>684</v>
      </c>
      <c r="BB30" s="54">
        <f t="shared" si="6"/>
        <v>684</v>
      </c>
      <c r="BC30" s="59" t="str">
        <f t="shared" si="7"/>
        <v>INR  Six Hundred &amp; Eighty Four  Only</v>
      </c>
      <c r="IA30" s="21">
        <v>3.01</v>
      </c>
      <c r="IB30" s="21" t="s">
        <v>54</v>
      </c>
      <c r="ID30" s="21">
        <v>20</v>
      </c>
      <c r="IE30" s="22" t="s">
        <v>43</v>
      </c>
      <c r="IF30" s="22"/>
      <c r="IG30" s="22"/>
      <c r="IH30" s="22"/>
      <c r="II30" s="22"/>
    </row>
    <row r="31" spans="1:243" s="21" customFormat="1" ht="31.5" customHeight="1">
      <c r="A31" s="60">
        <v>3.02</v>
      </c>
      <c r="B31" s="61" t="s">
        <v>55</v>
      </c>
      <c r="C31" s="34"/>
      <c r="D31" s="65">
        <v>0.5</v>
      </c>
      <c r="E31" s="62" t="s">
        <v>45</v>
      </c>
      <c r="F31" s="66">
        <v>121.74</v>
      </c>
      <c r="G31" s="46"/>
      <c r="H31" s="40"/>
      <c r="I31" s="41" t="s">
        <v>33</v>
      </c>
      <c r="J31" s="42">
        <f t="shared" si="4"/>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5"/>
        <v>60.87</v>
      </c>
      <c r="BB31" s="54">
        <f t="shared" si="6"/>
        <v>60.87</v>
      </c>
      <c r="BC31" s="59" t="str">
        <f t="shared" si="7"/>
        <v>INR  Sixty and Paise Eighty Seven Only</v>
      </c>
      <c r="IA31" s="21">
        <v>3.02</v>
      </c>
      <c r="IB31" s="21" t="s">
        <v>55</v>
      </c>
      <c r="ID31" s="21">
        <v>0.5</v>
      </c>
      <c r="IE31" s="22" t="s">
        <v>45</v>
      </c>
      <c r="IF31" s="22"/>
      <c r="IG31" s="22"/>
      <c r="IH31" s="22"/>
      <c r="II31" s="22"/>
    </row>
    <row r="32" spans="1:243" s="21" customFormat="1" ht="18" customHeight="1">
      <c r="A32" s="60">
        <v>4</v>
      </c>
      <c r="B32" s="61" t="s">
        <v>68</v>
      </c>
      <c r="C32" s="34"/>
      <c r="D32" s="68"/>
      <c r="E32" s="68"/>
      <c r="F32" s="68"/>
      <c r="G32" s="68"/>
      <c r="H32" s="68"/>
      <c r="I32" s="68"/>
      <c r="J32" s="68"/>
      <c r="K32" s="68"/>
      <c r="L32" s="68"/>
      <c r="M32" s="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IA32" s="21">
        <v>4</v>
      </c>
      <c r="IB32" s="21" t="s">
        <v>68</v>
      </c>
      <c r="IE32" s="22"/>
      <c r="IF32" s="22"/>
      <c r="IG32" s="22"/>
      <c r="IH32" s="22"/>
      <c r="II32" s="22"/>
    </row>
    <row r="33" spans="1:243" s="21" customFormat="1" ht="158.25" customHeight="1">
      <c r="A33" s="60">
        <v>4.01</v>
      </c>
      <c r="B33" s="61" t="s">
        <v>69</v>
      </c>
      <c r="C33" s="34"/>
      <c r="D33" s="65">
        <v>300</v>
      </c>
      <c r="E33" s="62" t="s">
        <v>43</v>
      </c>
      <c r="F33" s="66">
        <v>364.45</v>
      </c>
      <c r="G33" s="46"/>
      <c r="H33" s="40"/>
      <c r="I33" s="41" t="s">
        <v>33</v>
      </c>
      <c r="J33" s="42">
        <f t="shared" si="4"/>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5"/>
        <v>109335</v>
      </c>
      <c r="BB33" s="54">
        <f t="shared" si="6"/>
        <v>109335</v>
      </c>
      <c r="BC33" s="59" t="str">
        <f t="shared" si="7"/>
        <v>INR  One Lakh Nine Thousand Three Hundred &amp; Thirty Five  Only</v>
      </c>
      <c r="IA33" s="21">
        <v>4.01</v>
      </c>
      <c r="IB33" s="21" t="s">
        <v>69</v>
      </c>
      <c r="ID33" s="21">
        <v>300</v>
      </c>
      <c r="IE33" s="22" t="s">
        <v>43</v>
      </c>
      <c r="IF33" s="22"/>
      <c r="IG33" s="22"/>
      <c r="IH33" s="22"/>
      <c r="II33" s="22"/>
    </row>
    <row r="34" spans="1:55" ht="42.75">
      <c r="A34" s="47" t="s">
        <v>35</v>
      </c>
      <c r="B34" s="48"/>
      <c r="C34" s="49"/>
      <c r="D34" s="35"/>
      <c r="E34" s="35"/>
      <c r="F34" s="35"/>
      <c r="G34" s="35"/>
      <c r="H34" s="50"/>
      <c r="I34" s="50"/>
      <c r="J34" s="50"/>
      <c r="K34" s="50"/>
      <c r="L34" s="5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58">
        <f>SUM(BA13:BA33)</f>
        <v>133636.37</v>
      </c>
      <c r="BB34" s="58">
        <f>SUM(BB13:BB33)</f>
        <v>133636.37</v>
      </c>
      <c r="BC34" s="67" t="str">
        <f>SpellNumber($E$2,BB34)</f>
        <v>INR  One Lakh Thirty Three Thousand Six Hundred &amp; Thirty Six  and Paise Thirty Seven Only</v>
      </c>
    </row>
    <row r="35" spans="1:55" ht="46.5" customHeight="1">
      <c r="A35" s="24" t="s">
        <v>36</v>
      </c>
      <c r="B35" s="25"/>
      <c r="C35" s="26"/>
      <c r="D35" s="27"/>
      <c r="E35" s="36" t="s">
        <v>44</v>
      </c>
      <c r="F35" s="37"/>
      <c r="G35" s="28"/>
      <c r="H35" s="29"/>
      <c r="I35" s="29"/>
      <c r="J35" s="29"/>
      <c r="K35" s="30"/>
      <c r="L35" s="31"/>
      <c r="M35" s="32"/>
      <c r="N35" s="33"/>
      <c r="O35" s="21"/>
      <c r="P35" s="21"/>
      <c r="Q35" s="21"/>
      <c r="R35" s="21"/>
      <c r="S35" s="21"/>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56">
        <f>IF(ISBLANK(F35),0,IF(E35="Excess (+)",ROUND(BA34+(BA34*F35),2),IF(E35="Less (-)",ROUND(BA34+(BA34*F35*(-1)),2),IF(E35="At Par",BA34,0))))</f>
        <v>0</v>
      </c>
      <c r="BB35" s="57">
        <f>ROUND(BA35,0)</f>
        <v>0</v>
      </c>
      <c r="BC35" s="39" t="str">
        <f>SpellNumber($E$2,BB35)</f>
        <v>INR Zero Only</v>
      </c>
    </row>
    <row r="36" spans="1:55" ht="45.75" customHeight="1">
      <c r="A36" s="23" t="s">
        <v>37</v>
      </c>
      <c r="B36" s="23"/>
      <c r="C36" s="70" t="str">
        <f>SpellNumber($E$2,BB35)</f>
        <v>INR Zero Only</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3" ht="15"/>
  </sheetData>
  <sheetProtection password="8F23" sheet="1"/>
  <mergeCells count="18">
    <mergeCell ref="C36:BC36"/>
    <mergeCell ref="A1:L1"/>
    <mergeCell ref="A4:BC4"/>
    <mergeCell ref="A5:BC5"/>
    <mergeCell ref="A6:BC6"/>
    <mergeCell ref="A7:BC7"/>
    <mergeCell ref="A9:BC9"/>
    <mergeCell ref="D13:BC13"/>
    <mergeCell ref="B8:BC8"/>
    <mergeCell ref="D14:BC14"/>
    <mergeCell ref="D29:BC29"/>
    <mergeCell ref="D32:BC32"/>
    <mergeCell ref="D16:BC16"/>
    <mergeCell ref="D18:BC18"/>
    <mergeCell ref="D21:BC21"/>
    <mergeCell ref="D23:BC23"/>
    <mergeCell ref="D26:BC26"/>
    <mergeCell ref="D27:BC2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IF(#REF!&lt;&gt;"Select",99.9,0)</formula2>
    </dataValidation>
    <dataValidation allowBlank="1" showInputMessage="1" showErrorMessage="1" promptTitle="Units" prompt="Please enter Units in text" sqref="D15:E15 D17:E17 D19:E20 D22:E22 D24:E25 D28:E28 D30:E31 D33:E33">
      <formula1>0</formula1>
      <formula2>0</formula2>
    </dataValidation>
    <dataValidation type="decimal" allowBlank="1" showInputMessage="1" showErrorMessage="1" promptTitle="Quantity" prompt="Please enter the Quantity for this item. " errorTitle="Invalid Entry" error="Only Numeric Values are allowed. " sqref="F15 F17 F19:F20 F22 F24:F25 F28 F30:F31 F33">
      <formula1>0</formula1>
      <formula2>999999999999999</formula2>
    </dataValidation>
    <dataValidation type="list" allowBlank="1" showErrorMessage="1" sqref="D13:D14 K15 D16 K17 D18 K19:K20 D21 K22 D23 K24:K25 D26:D27 K28 D29 K30:K31 K33 D3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20 G22:H22 G24:H25 G28:H28 G30:H31 G33:H33">
      <formula1>0</formula1>
      <formula2>999999999999999</formula2>
    </dataValidation>
    <dataValidation allowBlank="1" showInputMessage="1" showErrorMessage="1" promptTitle="Addition / Deduction" prompt="Please Choose the correct One" sqref="J15 J17 J19:J20 J22 J24:J25 J28 J30:J31 J33">
      <formula1>0</formula1>
      <formula2>0</formula2>
    </dataValidation>
    <dataValidation type="list" showErrorMessage="1" sqref="I15 I17 I19:I20 I22 I24:I25 I28 I30:I31 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20 N22:O22 N24:O25 N28:O28 N30:O31 N3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0 R22 R24:R25 R28 R30:R31 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0 Q22 Q24:Q25 Q28 Q30:Q31 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0 M22 M24:M25 M28 M30:M31 M33">
      <formula1>0</formula1>
      <formula2>999999999999999</formula2>
    </dataValidation>
    <dataValidation type="list" allowBlank="1" showInputMessage="1" showErrorMessage="1" sqref="L31 L13 L14 L15 L16 L17 L18 L19 L20 L21 L22 L23 L24 L25 L26 L27 L28 L29 L30 L33 L3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3">
      <formula1>0</formula1>
      <formula2>0</formula2>
    </dataValidation>
    <dataValidation type="decimal" allowBlank="1" showErrorMessage="1" errorTitle="Invalid Entry" error="Only Numeric Values are allowed. " sqref="A13:A33">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2021-08-02T06:51:07Z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