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<sst xmlns="http://schemas.openxmlformats.org/spreadsheetml/2006/main" count="400" uniqueCount="138">
  <si>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</si>
  <si>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</si>
  <si>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</si>
  <si>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</si>
  <si>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</si>
  <si>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</si>
  <si>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</si>
  <si>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</si>
  <si>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</si>
  <si>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</si>
  <si>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</si>
  <si>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</si>
  <si>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</si>
  <si>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</si>
  <si>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</si>
  <si>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</si>
  <si>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</si>
  <si>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</si>
  <si>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</si>
  <si>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</si>
  <si>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</si>
  <si>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</si>
  <si>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</si>
  <si>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</si>
  <si>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</si>
  <si>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</si>
  <si>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</si>
  <si>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</si>
  <si>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</si>
  <si>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</si>
  <si>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</si>
  <si>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</si>
  <si>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</si>
  <si>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</si>
  <si>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</si>
  <si>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</si>
  <si>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</si>
  <si>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</si>
  <si>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</si>
  <si>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</si>
  <si>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</si>
  <si>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</si>
  <si>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</si>
  <si>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</si>
  <si>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</si>
  <si>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</si>
  <si>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</si>
  <si>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</si>
  <si>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</si>
  <si>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</si>
  <si>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</si>
  <si>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</si>
  <si>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</si>
  <si>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</si>
  <si>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</si>
  <si>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</si>
  <si>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</si>
  <si>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</si>
  <si>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</si>
  <si>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</si>
  <si>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</si>
  <si>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</si>
  <si>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</si>
  <si>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</si>
  <si>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each</t>
  </si>
  <si>
    <r>
      <t xml:space="preserve">TOTAL AMOUNT  
           in
     </t>
    </r>
    <r>
      <rPr>
        <b/>
        <sz val="11"/>
        <color indexed="10"/>
        <rFont val="Arial"/>
        <family val="2"/>
      </rPr>
      <t xml:space="preserve"> Rs.      P</t>
    </r>
  </si>
  <si>
    <t>Tender Inviting Authority: Superintending Engineer, IWD, IIT, Kanpur</t>
  </si>
  <si>
    <t>Two or more coats on new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</si>
  <si>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</si>
  <si>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</si>
  <si>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</si>
  <si>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</si>
  <si>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</si>
  <si>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</si>
  <si>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</si>
  <si>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</si>
  <si>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</si>
  <si>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</si>
  <si>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</si>
  <si>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</si>
  <si>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</si>
  <si>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</si>
  <si>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</si>
  <si>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</si>
  <si>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</si>
  <si>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</si>
  <si>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</si>
  <si>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</si>
  <si>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</si>
  <si>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</si>
  <si>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</si>
  <si>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</si>
  <si>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</si>
  <si>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</si>
  <si>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</si>
  <si>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</si>
  <si>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</si>
  <si>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</si>
  <si>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</si>
  <si>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</si>
  <si>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</si>
  <si>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</si>
  <si>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</si>
  <si>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</si>
  <si>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</si>
  <si>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</si>
  <si>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</si>
  <si>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</si>
  <si>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</si>
  <si>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Removing white or colour wash by scrapping and sand papering and preparing the surface smooth including necessary repairs to scratches etc. complete</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</si>
  <si>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</si>
  <si>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</si>
  <si>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</si>
  <si>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</si>
  <si>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</si>
  <si>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</si>
  <si>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uplasticised PVC connection pipe with brass unions :</t>
  </si>
  <si>
    <t>45 cm length</t>
  </si>
  <si>
    <t>Providing and fixing C.P. brass bib cock of approved quality conforming to IS:8931 :</t>
  </si>
  <si>
    <t xml:space="preserve">Providing and fixing C.P basin mixer of 15 mm nominal bore (L&amp;K) make for one piece only
</t>
  </si>
  <si>
    <t>Each</t>
  </si>
  <si>
    <t>White washing with lime to give an even shade :</t>
  </si>
  <si>
    <t>Old work (two or more coats)</t>
  </si>
  <si>
    <t>Finishing walls with Acrylic Smooth exterior paint of required shade :</t>
  </si>
  <si>
    <t>Old work (One or more coat applied @ 0.90 ltr/10 sqm).</t>
  </si>
  <si>
    <t>Providing and fixing C.P. brass angle valve for basin mixer and geyser points of approved quality conforming to IS:8931</t>
  </si>
  <si>
    <t>15mm nominal bore</t>
  </si>
  <si>
    <t>Minor Civil Maintenance work</t>
  </si>
  <si>
    <t xml:space="preserve">"""P/F C.P brass towel rod complete with two C.P.brass brackets fixed to wooden cleats with C.P. brass screws of approved quality size of 600 x 20 mm.""
"
</t>
  </si>
  <si>
    <t xml:space="preserve">"""Providing and fixing C.P. grating with or without hole for waste pipe for floor/ nahani trap 100 mm dia. weight not less than 100 grams.""
"
</t>
  </si>
  <si>
    <t xml:space="preserve">"""Providing and fixing C.P flange for C.P bib cock/C.P angle stop cock.
""
"
</t>
  </si>
  <si>
    <t xml:space="preserve">"""Providing and fixing C.P Brass shower rose with 15 mm or 20 mm inlet  (a) 75 mm dia fancy type.
""
"
</t>
  </si>
  <si>
    <t xml:space="preserve">"""Providing and fixing C.P. waste 32 mm dia for wash basin / sink. 
""
"
</t>
  </si>
  <si>
    <t xml:space="preserve">"Providind and fixing C.P. hand spray (heath faucet) with push button control and flexible hose connection with C.P hook of L&amp;K make or approved equivalent complete in all respects.
"
</t>
  </si>
  <si>
    <t>"Providing and fixing C.P waste 40 mm nominal bore for china sink or wash basin (L&amp;K) make.</t>
  </si>
  <si>
    <t xml:space="preserve">Providing and fixing aluminum door seal in door i/c necessary screw etc complete.
</t>
  </si>
  <si>
    <t>Name of Work: Setting right of vacant house no 3012.</t>
  </si>
  <si>
    <t>Contract No:   10/Civil/D2/2021-22/01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</si>
</sst>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5"/>
  <sheetViews>
    <sheetView showGridLines="0" zoomScale="85" zoomScaleNormal="85" zoomScalePageLayoutView="0" workbookViewId="0" topLeftCell="A20">
      <selection activeCell="BL17" sqref="BL1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66</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136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137</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65</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53</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53</v>
      </c>
      <c r="IC13" s="22" t="s">
        <v>55</v>
      </c>
      <c r="IE13" s="23"/>
      <c r="IF13" s="23" t="s">
        <v>34</v>
      </c>
      <c r="IG13" s="23" t="s">
        <v>35</v>
      </c>
      <c r="IH13" s="23">
        <v>10</v>
      </c>
      <c r="II13" s="23" t="s">
        <v>36</v>
      </c>
    </row>
    <row r="14" spans="1:243" s="22" customFormat="1" ht="85.5">
      <c r="A14" s="59">
        <v>1.01</v>
      </c>
      <c r="B14" s="64" t="s">
        <v>68</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68</v>
      </c>
      <c r="IC14" s="22" t="s">
        <v>56</v>
      </c>
      <c r="IE14" s="23"/>
      <c r="IF14" s="23" t="s">
        <v>40</v>
      </c>
      <c r="IG14" s="23" t="s">
        <v>35</v>
      </c>
      <c r="IH14" s="23">
        <v>123.223</v>
      </c>
      <c r="II14" s="23" t="s">
        <v>37</v>
      </c>
    </row>
    <row r="15" spans="1:243" s="22" customFormat="1" ht="28.5">
      <c r="A15" s="59">
        <v>1.02</v>
      </c>
      <c r="B15" s="60" t="s">
        <v>67</v>
      </c>
      <c r="C15" s="39" t="s">
        <v>57</v>
      </c>
      <c r="D15" s="61">
        <v>250</v>
      </c>
      <c r="E15" s="62" t="s">
        <v>52</v>
      </c>
      <c r="F15" s="63">
        <v>76.41</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19103</v>
      </c>
      <c r="BB15" s="54">
        <f aca="true" t="shared" si="2" ref="BB15:BB45">BA15+SUM(N15:AZ15)</f>
        <v>19103</v>
      </c>
      <c r="BC15" s="50" t="str">
        <f aca="true" t="shared" si="3" ref="BC15:BC45">SpellNumber(L15,BB15)</f>
        <v>INR  Nineteen Thousand One Hundred &amp; Three  Only</v>
      </c>
      <c r="IA15" s="22">
        <v>1.02</v>
      </c>
      <c r="IB15" s="22" t="s">
        <v>67</v>
      </c>
      <c r="IC15" s="22" t="s">
        <v>57</v>
      </c>
      <c r="ID15" s="22">
        <v>250</v>
      </c>
      <c r="IE15" s="23" t="s">
        <v>52</v>
      </c>
      <c r="IF15" s="23" t="s">
        <v>41</v>
      </c>
      <c r="IG15" s="23" t="s">
        <v>42</v>
      </c>
      <c r="IH15" s="23">
        <v>213</v>
      </c>
      <c r="II15" s="23" t="s">
        <v>37</v>
      </c>
    </row>
    <row r="16" spans="1:243" s="22" customFormat="1" ht="85.5">
      <c r="A16" s="59">
        <v>1.03</v>
      </c>
      <c r="B16" s="60" t="s">
        <v>70</v>
      </c>
      <c r="C16" s="39" t="s">
        <v>78</v>
      </c>
      <c r="D16" s="61">
        <v>80</v>
      </c>
      <c r="E16" s="62" t="s">
        <v>52</v>
      </c>
      <c r="F16" s="63">
        <v>100.96</v>
      </c>
      <c r="G16" s="40"/>
      <c r="H16" s="24"/>
      <c r="I16" s="47" t="s">
        <v>38</v>
      </c>
      <c r="J16" s="48">
        <f t="shared" si="0"/>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 t="shared" si="1"/>
        <v>8077</v>
      </c>
      <c r="BB16" s="54">
        <f t="shared" si="2"/>
        <v>8077</v>
      </c>
      <c r="BC16" s="50" t="str">
        <f t="shared" si="3"/>
        <v>INR  Eight Thousand  &amp;Seventy Seven  Only</v>
      </c>
      <c r="IA16" s="22">
        <v>1.03</v>
      </c>
      <c r="IB16" s="22" t="s">
        <v>70</v>
      </c>
      <c r="IC16" s="22" t="s">
        <v>78</v>
      </c>
      <c r="ID16" s="22">
        <v>80</v>
      </c>
      <c r="IE16" s="23" t="s">
        <v>52</v>
      </c>
      <c r="IF16" s="23"/>
      <c r="IG16" s="23"/>
      <c r="IH16" s="23"/>
      <c r="II16" s="23"/>
    </row>
    <row r="17" spans="1:243" s="22" customFormat="1" ht="28.5">
      <c r="A17" s="59">
        <v>1.04</v>
      </c>
      <c r="B17" s="60" t="s">
        <v>121</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1.04</v>
      </c>
      <c r="IB17" s="22" t="s">
        <v>121</v>
      </c>
      <c r="IC17" s="22" t="s">
        <v>58</v>
      </c>
      <c r="IE17" s="23"/>
      <c r="IF17" s="23"/>
      <c r="IG17" s="23"/>
      <c r="IH17" s="23"/>
      <c r="II17" s="23"/>
    </row>
    <row r="18" spans="1:243" s="22" customFormat="1" ht="28.5">
      <c r="A18" s="59">
        <v>1.05</v>
      </c>
      <c r="B18" s="60" t="s">
        <v>122</v>
      </c>
      <c r="C18" s="39" t="s">
        <v>79</v>
      </c>
      <c r="D18" s="61">
        <v>100</v>
      </c>
      <c r="E18" s="62" t="s">
        <v>52</v>
      </c>
      <c r="F18" s="63">
        <v>14.68</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1468</v>
      </c>
      <c r="BB18" s="54">
        <f t="shared" si="2"/>
        <v>1468</v>
      </c>
      <c r="BC18" s="50" t="str">
        <f t="shared" si="3"/>
        <v>INR  One Thousand Four Hundred &amp; Sixty Eight  Only</v>
      </c>
      <c r="IA18" s="22">
        <v>1.05</v>
      </c>
      <c r="IB18" s="22" t="s">
        <v>122</v>
      </c>
      <c r="IC18" s="22" t="s">
        <v>79</v>
      </c>
      <c r="ID18" s="22">
        <v>100</v>
      </c>
      <c r="IE18" s="23" t="s">
        <v>52</v>
      </c>
      <c r="IF18" s="23"/>
      <c r="IG18" s="23"/>
      <c r="IH18" s="23"/>
      <c r="II18" s="23"/>
    </row>
    <row r="19" spans="1:243" s="22" customFormat="1" ht="71.25">
      <c r="A19" s="59">
        <v>1.06</v>
      </c>
      <c r="B19" s="60" t="s">
        <v>109</v>
      </c>
      <c r="C19" s="39" t="s">
        <v>80</v>
      </c>
      <c r="D19" s="61">
        <v>100</v>
      </c>
      <c r="E19" s="62" t="s">
        <v>52</v>
      </c>
      <c r="F19" s="63">
        <v>12.45</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1245</v>
      </c>
      <c r="BB19" s="54">
        <f t="shared" si="2"/>
        <v>1245</v>
      </c>
      <c r="BC19" s="50" t="str">
        <f t="shared" si="3"/>
        <v>INR  One Thousand Two Hundred &amp; Forty Five  Only</v>
      </c>
      <c r="IA19" s="22">
        <v>1.06</v>
      </c>
      <c r="IB19" s="22" t="s">
        <v>109</v>
      </c>
      <c r="IC19" s="22" t="s">
        <v>80</v>
      </c>
      <c r="ID19" s="22">
        <v>100</v>
      </c>
      <c r="IE19" s="23" t="s">
        <v>52</v>
      </c>
      <c r="IF19" s="23"/>
      <c r="IG19" s="23"/>
      <c r="IH19" s="23"/>
      <c r="II19" s="23"/>
    </row>
    <row r="20" spans="1:243" s="22" customFormat="1" ht="30.75" customHeight="1">
      <c r="A20" s="59">
        <v>1.07</v>
      </c>
      <c r="B20" s="60" t="s">
        <v>71</v>
      </c>
      <c r="C20" s="39" t="s">
        <v>59</v>
      </c>
      <c r="D20" s="61">
        <v>80</v>
      </c>
      <c r="E20" s="62" t="s">
        <v>52</v>
      </c>
      <c r="F20" s="63">
        <v>16</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1280</v>
      </c>
      <c r="BB20" s="54">
        <f t="shared" si="2"/>
        <v>1280</v>
      </c>
      <c r="BC20" s="50" t="str">
        <f t="shared" si="3"/>
        <v>INR  One Thousand Two Hundred &amp; Eighty  Only</v>
      </c>
      <c r="IA20" s="22">
        <v>1.07</v>
      </c>
      <c r="IB20" s="22" t="s">
        <v>71</v>
      </c>
      <c r="IC20" s="22" t="s">
        <v>59</v>
      </c>
      <c r="ID20" s="22">
        <v>80</v>
      </c>
      <c r="IE20" s="23" t="s">
        <v>52</v>
      </c>
      <c r="IF20" s="23" t="s">
        <v>34</v>
      </c>
      <c r="IG20" s="23" t="s">
        <v>43</v>
      </c>
      <c r="IH20" s="23">
        <v>10</v>
      </c>
      <c r="II20" s="23" t="s">
        <v>37</v>
      </c>
    </row>
    <row r="21" spans="1:243" s="22" customFormat="1" ht="57">
      <c r="A21" s="59">
        <v>1.08</v>
      </c>
      <c r="B21" s="60" t="s">
        <v>69</v>
      </c>
      <c r="C21" s="39" t="s">
        <v>81</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1.08</v>
      </c>
      <c r="IB21" s="22" t="s">
        <v>69</v>
      </c>
      <c r="IC21" s="22" t="s">
        <v>81</v>
      </c>
      <c r="IE21" s="23"/>
      <c r="IF21" s="23"/>
      <c r="IG21" s="23"/>
      <c r="IH21" s="23"/>
      <c r="II21" s="23"/>
    </row>
    <row r="22" spans="1:243" s="22" customFormat="1" ht="28.5">
      <c r="A22" s="59">
        <v>1.09</v>
      </c>
      <c r="B22" s="60" t="s">
        <v>72</v>
      </c>
      <c r="C22" s="39" t="s">
        <v>60</v>
      </c>
      <c r="D22" s="61">
        <v>130</v>
      </c>
      <c r="E22" s="62" t="s">
        <v>52</v>
      </c>
      <c r="F22" s="63">
        <v>70.1</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9113</v>
      </c>
      <c r="BB22" s="54">
        <f t="shared" si="2"/>
        <v>9113</v>
      </c>
      <c r="BC22" s="50" t="str">
        <f t="shared" si="3"/>
        <v>INR  Nine Thousand One Hundred &amp; Thirteen  Only</v>
      </c>
      <c r="IA22" s="22">
        <v>1.09</v>
      </c>
      <c r="IB22" s="22" t="s">
        <v>72</v>
      </c>
      <c r="IC22" s="22" t="s">
        <v>60</v>
      </c>
      <c r="ID22" s="22">
        <v>130</v>
      </c>
      <c r="IE22" s="23" t="s">
        <v>52</v>
      </c>
      <c r="IF22" s="23" t="s">
        <v>40</v>
      </c>
      <c r="IG22" s="23" t="s">
        <v>35</v>
      </c>
      <c r="IH22" s="23">
        <v>123.223</v>
      </c>
      <c r="II22" s="23" t="s">
        <v>37</v>
      </c>
    </row>
    <row r="23" spans="1:243" s="22" customFormat="1" ht="28.5">
      <c r="A23" s="63">
        <v>1.1</v>
      </c>
      <c r="B23" s="60" t="s">
        <v>123</v>
      </c>
      <c r="C23" s="39" t="s">
        <v>82</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1.1</v>
      </c>
      <c r="IB23" s="22" t="s">
        <v>123</v>
      </c>
      <c r="IC23" s="22" t="s">
        <v>82</v>
      </c>
      <c r="IE23" s="23"/>
      <c r="IF23" s="23" t="s">
        <v>44</v>
      </c>
      <c r="IG23" s="23" t="s">
        <v>45</v>
      </c>
      <c r="IH23" s="23">
        <v>10</v>
      </c>
      <c r="II23" s="23" t="s">
        <v>37</v>
      </c>
    </row>
    <row r="24" spans="1:243" s="22" customFormat="1" ht="28.5">
      <c r="A24" s="59">
        <v>1.11</v>
      </c>
      <c r="B24" s="60" t="s">
        <v>124</v>
      </c>
      <c r="C24" s="39" t="s">
        <v>83</v>
      </c>
      <c r="D24" s="61">
        <v>25</v>
      </c>
      <c r="E24" s="62" t="s">
        <v>52</v>
      </c>
      <c r="F24" s="63">
        <v>59.05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1476</v>
      </c>
      <c r="BB24" s="54">
        <f t="shared" si="2"/>
        <v>1476</v>
      </c>
      <c r="BC24" s="50" t="str">
        <f t="shared" si="3"/>
        <v>INR  One Thousand Four Hundred &amp; Seventy Six  Only</v>
      </c>
      <c r="IA24" s="22">
        <v>1.11</v>
      </c>
      <c r="IB24" s="22" t="s">
        <v>124</v>
      </c>
      <c r="IC24" s="22" t="s">
        <v>83</v>
      </c>
      <c r="ID24" s="22">
        <v>25</v>
      </c>
      <c r="IE24" s="23" t="s">
        <v>52</v>
      </c>
      <c r="IF24" s="23"/>
      <c r="IG24" s="23"/>
      <c r="IH24" s="23"/>
      <c r="II24" s="23"/>
    </row>
    <row r="25" spans="1:243" s="22" customFormat="1" ht="15.75">
      <c r="A25" s="59">
        <v>2</v>
      </c>
      <c r="B25" s="60" t="s">
        <v>73</v>
      </c>
      <c r="C25" s="39" t="s">
        <v>84</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2</v>
      </c>
      <c r="IB25" s="22" t="s">
        <v>73</v>
      </c>
      <c r="IC25" s="22" t="s">
        <v>84</v>
      </c>
      <c r="IE25" s="23"/>
      <c r="IF25" s="23" t="s">
        <v>41</v>
      </c>
      <c r="IG25" s="23" t="s">
        <v>42</v>
      </c>
      <c r="IH25" s="23">
        <v>213</v>
      </c>
      <c r="II25" s="23" t="s">
        <v>37</v>
      </c>
    </row>
    <row r="26" spans="1:243" s="22" customFormat="1" ht="128.25" customHeight="1">
      <c r="A26" s="59">
        <v>2.01</v>
      </c>
      <c r="B26" s="60" t="s">
        <v>110</v>
      </c>
      <c r="C26" s="39" t="s">
        <v>85</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2.01</v>
      </c>
      <c r="IB26" s="22" t="s">
        <v>110</v>
      </c>
      <c r="IC26" s="22" t="s">
        <v>85</v>
      </c>
      <c r="IE26" s="23"/>
      <c r="IF26" s="23"/>
      <c r="IG26" s="23"/>
      <c r="IH26" s="23"/>
      <c r="II26" s="23"/>
    </row>
    <row r="27" spans="1:243" s="22" customFormat="1" ht="28.5">
      <c r="A27" s="59">
        <v>2.02</v>
      </c>
      <c r="B27" s="60" t="s">
        <v>111</v>
      </c>
      <c r="C27" s="39" t="s">
        <v>86</v>
      </c>
      <c r="D27" s="61">
        <v>2</v>
      </c>
      <c r="E27" s="62" t="s">
        <v>64</v>
      </c>
      <c r="F27" s="63">
        <v>4612.84</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9226</v>
      </c>
      <c r="BB27" s="54">
        <f t="shared" si="2"/>
        <v>9226</v>
      </c>
      <c r="BC27" s="50" t="str">
        <f t="shared" si="3"/>
        <v>INR  Nine Thousand Two Hundred &amp; Twenty Six  Only</v>
      </c>
      <c r="IA27" s="22">
        <v>2.02</v>
      </c>
      <c r="IB27" s="22" t="s">
        <v>111</v>
      </c>
      <c r="IC27" s="22" t="s">
        <v>86</v>
      </c>
      <c r="ID27" s="22">
        <v>2</v>
      </c>
      <c r="IE27" s="23" t="s">
        <v>64</v>
      </c>
      <c r="IF27" s="23"/>
      <c r="IG27" s="23"/>
      <c r="IH27" s="23"/>
      <c r="II27" s="23"/>
    </row>
    <row r="28" spans="1:243" s="22" customFormat="1" ht="46.5" customHeight="1">
      <c r="A28" s="59">
        <v>2.03</v>
      </c>
      <c r="B28" s="60" t="s">
        <v>112</v>
      </c>
      <c r="C28" s="39" t="s">
        <v>87</v>
      </c>
      <c r="D28" s="61">
        <v>2</v>
      </c>
      <c r="E28" s="62" t="s">
        <v>64</v>
      </c>
      <c r="F28" s="63">
        <v>774.26</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1549</v>
      </c>
      <c r="BB28" s="54">
        <f t="shared" si="2"/>
        <v>1549</v>
      </c>
      <c r="BC28" s="50" t="str">
        <f t="shared" si="3"/>
        <v>INR  One Thousand Five Hundred &amp; Forty Nine  Only</v>
      </c>
      <c r="IA28" s="22">
        <v>2.03</v>
      </c>
      <c r="IB28" s="22" t="s">
        <v>112</v>
      </c>
      <c r="IC28" s="22" t="s">
        <v>87</v>
      </c>
      <c r="ID28" s="22">
        <v>2</v>
      </c>
      <c r="IE28" s="23" t="s">
        <v>64</v>
      </c>
      <c r="IF28" s="23"/>
      <c r="IG28" s="23"/>
      <c r="IH28" s="23"/>
      <c r="II28" s="23"/>
    </row>
    <row r="29" spans="1:243" s="22" customFormat="1" ht="57">
      <c r="A29" s="59">
        <v>2.04</v>
      </c>
      <c r="B29" s="60" t="s">
        <v>113</v>
      </c>
      <c r="C29" s="39" t="s">
        <v>88</v>
      </c>
      <c r="D29" s="61">
        <v>2</v>
      </c>
      <c r="E29" s="62" t="s">
        <v>64</v>
      </c>
      <c r="F29" s="63">
        <v>5360.45</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10721</v>
      </c>
      <c r="BB29" s="54">
        <f t="shared" si="2"/>
        <v>10721</v>
      </c>
      <c r="BC29" s="50" t="str">
        <f t="shared" si="3"/>
        <v>INR  Ten Thousand Seven Hundred &amp; Twenty One  Only</v>
      </c>
      <c r="IA29" s="22">
        <v>2.04</v>
      </c>
      <c r="IB29" s="22" t="s">
        <v>113</v>
      </c>
      <c r="IC29" s="22" t="s">
        <v>88</v>
      </c>
      <c r="ID29" s="22">
        <v>2</v>
      </c>
      <c r="IE29" s="23" t="s">
        <v>64</v>
      </c>
      <c r="IF29" s="23"/>
      <c r="IG29" s="23"/>
      <c r="IH29" s="23"/>
      <c r="II29" s="23"/>
    </row>
    <row r="30" spans="1:243" s="22" customFormat="1" ht="57">
      <c r="A30" s="59">
        <v>2.05</v>
      </c>
      <c r="B30" s="60" t="s">
        <v>114</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2.05</v>
      </c>
      <c r="IB30" s="22" t="s">
        <v>114</v>
      </c>
      <c r="IC30" s="22" t="s">
        <v>61</v>
      </c>
      <c r="IE30" s="23"/>
      <c r="IF30" s="23"/>
      <c r="IG30" s="23"/>
      <c r="IH30" s="23"/>
      <c r="II30" s="23"/>
    </row>
    <row r="31" spans="1:243" s="22" customFormat="1" ht="17.25" customHeight="1">
      <c r="A31" s="59">
        <v>2.06</v>
      </c>
      <c r="B31" s="60" t="s">
        <v>115</v>
      </c>
      <c r="C31" s="39" t="s">
        <v>89</v>
      </c>
      <c r="D31" s="61">
        <v>2</v>
      </c>
      <c r="E31" s="62" t="s">
        <v>64</v>
      </c>
      <c r="F31" s="63">
        <v>787.9</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1576</v>
      </c>
      <c r="BB31" s="54">
        <f t="shared" si="2"/>
        <v>1576</v>
      </c>
      <c r="BC31" s="50" t="str">
        <f t="shared" si="3"/>
        <v>INR  One Thousand Five Hundred &amp; Seventy Six  Only</v>
      </c>
      <c r="IA31" s="22">
        <v>2.06</v>
      </c>
      <c r="IB31" s="22" t="s">
        <v>115</v>
      </c>
      <c r="IC31" s="22" t="s">
        <v>89</v>
      </c>
      <c r="ID31" s="22">
        <v>2</v>
      </c>
      <c r="IE31" s="23" t="s">
        <v>64</v>
      </c>
      <c r="IF31" s="23"/>
      <c r="IG31" s="23"/>
      <c r="IH31" s="23"/>
      <c r="II31" s="23"/>
    </row>
    <row r="32" spans="1:243" s="22" customFormat="1" ht="71.25" customHeight="1">
      <c r="A32" s="59">
        <v>2.07</v>
      </c>
      <c r="B32" s="60" t="s">
        <v>74</v>
      </c>
      <c r="C32" s="39" t="s">
        <v>90</v>
      </c>
      <c r="D32" s="61">
        <v>2</v>
      </c>
      <c r="E32" s="62" t="s">
        <v>64</v>
      </c>
      <c r="F32" s="63">
        <v>1124.98</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2250</v>
      </c>
      <c r="BB32" s="54">
        <f t="shared" si="2"/>
        <v>2250</v>
      </c>
      <c r="BC32" s="50" t="str">
        <f t="shared" si="3"/>
        <v>INR  Two Thousand Two Hundred &amp; Fifty  Only</v>
      </c>
      <c r="IA32" s="22">
        <v>2.07</v>
      </c>
      <c r="IB32" s="22" t="s">
        <v>74</v>
      </c>
      <c r="IC32" s="22" t="s">
        <v>90</v>
      </c>
      <c r="ID32" s="22">
        <v>2</v>
      </c>
      <c r="IE32" s="23" t="s">
        <v>64</v>
      </c>
      <c r="IF32" s="23"/>
      <c r="IG32" s="23"/>
      <c r="IH32" s="23"/>
      <c r="II32" s="23"/>
    </row>
    <row r="33" spans="1:243" s="22" customFormat="1" ht="20.25" customHeight="1">
      <c r="A33" s="59">
        <v>3</v>
      </c>
      <c r="B33" s="60" t="s">
        <v>75</v>
      </c>
      <c r="C33" s="39" t="s">
        <v>91</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3</v>
      </c>
      <c r="IB33" s="22" t="s">
        <v>75</v>
      </c>
      <c r="IC33" s="22" t="s">
        <v>91</v>
      </c>
      <c r="IE33" s="23"/>
      <c r="IF33" s="23"/>
      <c r="IG33" s="23"/>
      <c r="IH33" s="23"/>
      <c r="II33" s="23"/>
    </row>
    <row r="34" spans="1:243" s="22" customFormat="1" ht="32.25" customHeight="1">
      <c r="A34" s="59">
        <v>3.01</v>
      </c>
      <c r="B34" s="60" t="s">
        <v>116</v>
      </c>
      <c r="C34" s="39" t="s">
        <v>92</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3.01</v>
      </c>
      <c r="IB34" s="22" t="s">
        <v>116</v>
      </c>
      <c r="IC34" s="22" t="s">
        <v>92</v>
      </c>
      <c r="IE34" s="23"/>
      <c r="IF34" s="23"/>
      <c r="IG34" s="23"/>
      <c r="IH34" s="23"/>
      <c r="II34" s="23"/>
    </row>
    <row r="35" spans="1:243" s="22" customFormat="1" ht="19.5" customHeight="1">
      <c r="A35" s="59">
        <v>3.02</v>
      </c>
      <c r="B35" s="60" t="s">
        <v>117</v>
      </c>
      <c r="C35" s="39" t="s">
        <v>93</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3.02</v>
      </c>
      <c r="IB35" s="22" t="s">
        <v>117</v>
      </c>
      <c r="IC35" s="22" t="s">
        <v>93</v>
      </c>
      <c r="IE35" s="23"/>
      <c r="IF35" s="23"/>
      <c r="IG35" s="23"/>
      <c r="IH35" s="23"/>
      <c r="II35" s="23"/>
    </row>
    <row r="36" spans="1:243" s="22" customFormat="1" ht="16.5" customHeight="1">
      <c r="A36" s="59">
        <v>3.03</v>
      </c>
      <c r="B36" s="60" t="s">
        <v>76</v>
      </c>
      <c r="C36" s="39" t="s">
        <v>94</v>
      </c>
      <c r="D36" s="61">
        <v>8</v>
      </c>
      <c r="E36" s="62" t="s">
        <v>64</v>
      </c>
      <c r="F36" s="63">
        <v>72.77</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582</v>
      </c>
      <c r="BB36" s="54">
        <f t="shared" si="2"/>
        <v>582</v>
      </c>
      <c r="BC36" s="50" t="str">
        <f t="shared" si="3"/>
        <v>INR  Five Hundred &amp; Eighty Two  Only</v>
      </c>
      <c r="IA36" s="22">
        <v>3.03</v>
      </c>
      <c r="IB36" s="22" t="s">
        <v>76</v>
      </c>
      <c r="IC36" s="22" t="s">
        <v>94</v>
      </c>
      <c r="ID36" s="22">
        <v>8</v>
      </c>
      <c r="IE36" s="23" t="s">
        <v>64</v>
      </c>
      <c r="IF36" s="23"/>
      <c r="IG36" s="23"/>
      <c r="IH36" s="23"/>
      <c r="II36" s="23"/>
    </row>
    <row r="37" spans="1:243" s="22" customFormat="1" ht="33.75" customHeight="1">
      <c r="A37" s="59">
        <v>3.04</v>
      </c>
      <c r="B37" s="60" t="s">
        <v>118</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3.04</v>
      </c>
      <c r="IB37" s="22" t="s">
        <v>118</v>
      </c>
      <c r="IC37" s="22" t="s">
        <v>62</v>
      </c>
      <c r="IE37" s="23"/>
      <c r="IF37" s="23"/>
      <c r="IG37" s="23"/>
      <c r="IH37" s="23"/>
      <c r="II37" s="23"/>
    </row>
    <row r="38" spans="1:243" s="22" customFormat="1" ht="28.5">
      <c r="A38" s="63">
        <v>3.05</v>
      </c>
      <c r="B38" s="60" t="s">
        <v>76</v>
      </c>
      <c r="C38" s="39" t="s">
        <v>63</v>
      </c>
      <c r="D38" s="61">
        <v>3</v>
      </c>
      <c r="E38" s="62" t="s">
        <v>64</v>
      </c>
      <c r="F38" s="63">
        <v>367.33</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1102</v>
      </c>
      <c r="BB38" s="54">
        <f t="shared" si="2"/>
        <v>1102</v>
      </c>
      <c r="BC38" s="50" t="str">
        <f t="shared" si="3"/>
        <v>INR  One Thousand One Hundred &amp; Two  Only</v>
      </c>
      <c r="IA38" s="22">
        <v>3.05</v>
      </c>
      <c r="IB38" s="22" t="s">
        <v>76</v>
      </c>
      <c r="IC38" s="22" t="s">
        <v>63</v>
      </c>
      <c r="ID38" s="22">
        <v>3</v>
      </c>
      <c r="IE38" s="23" t="s">
        <v>64</v>
      </c>
      <c r="IF38" s="23"/>
      <c r="IG38" s="23"/>
      <c r="IH38" s="23"/>
      <c r="II38" s="23"/>
    </row>
    <row r="39" spans="1:243" s="22" customFormat="1" ht="57">
      <c r="A39" s="59">
        <v>3.06</v>
      </c>
      <c r="B39" s="60" t="s">
        <v>77</v>
      </c>
      <c r="C39" s="39" t="s">
        <v>95</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4"/>
      <c r="IA39" s="22">
        <v>3.06</v>
      </c>
      <c r="IB39" s="22" t="s">
        <v>77</v>
      </c>
      <c r="IC39" s="22" t="s">
        <v>95</v>
      </c>
      <c r="IE39" s="23"/>
      <c r="IF39" s="23"/>
      <c r="IG39" s="23"/>
      <c r="IH39" s="23"/>
      <c r="II39" s="23"/>
    </row>
    <row r="40" spans="1:243" s="22" customFormat="1" ht="28.5">
      <c r="A40" s="59">
        <v>3.07</v>
      </c>
      <c r="B40" s="60" t="s">
        <v>76</v>
      </c>
      <c r="C40" s="39" t="s">
        <v>96</v>
      </c>
      <c r="D40" s="61">
        <v>1</v>
      </c>
      <c r="E40" s="62" t="s">
        <v>64</v>
      </c>
      <c r="F40" s="63">
        <v>484.3</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484</v>
      </c>
      <c r="BB40" s="54">
        <f t="shared" si="2"/>
        <v>484</v>
      </c>
      <c r="BC40" s="50" t="str">
        <f t="shared" si="3"/>
        <v>INR  Four Hundred &amp; Eighty Four  Only</v>
      </c>
      <c r="IA40" s="22">
        <v>3.07</v>
      </c>
      <c r="IB40" s="22" t="s">
        <v>76</v>
      </c>
      <c r="IC40" s="22" t="s">
        <v>96</v>
      </c>
      <c r="ID40" s="22">
        <v>1</v>
      </c>
      <c r="IE40" s="23" t="s">
        <v>64</v>
      </c>
      <c r="IF40" s="23"/>
      <c r="IG40" s="23"/>
      <c r="IH40" s="23"/>
      <c r="II40" s="23"/>
    </row>
    <row r="41" spans="1:243" s="22" customFormat="1" ht="45" customHeight="1">
      <c r="A41" s="59">
        <v>3.08</v>
      </c>
      <c r="B41" s="60" t="s">
        <v>125</v>
      </c>
      <c r="C41" s="39" t="s">
        <v>97</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3.08</v>
      </c>
      <c r="IB41" s="22" t="s">
        <v>125</v>
      </c>
      <c r="IC41" s="22" t="s">
        <v>97</v>
      </c>
      <c r="IE41" s="23"/>
      <c r="IF41" s="23"/>
      <c r="IG41" s="23"/>
      <c r="IH41" s="23"/>
      <c r="II41" s="23"/>
    </row>
    <row r="42" spans="1:243" s="22" customFormat="1" ht="28.5">
      <c r="A42" s="59">
        <v>3.09</v>
      </c>
      <c r="B42" s="60" t="s">
        <v>126</v>
      </c>
      <c r="C42" s="39" t="s">
        <v>98</v>
      </c>
      <c r="D42" s="61">
        <v>12</v>
      </c>
      <c r="E42" s="62" t="s">
        <v>64</v>
      </c>
      <c r="F42" s="63">
        <v>466.46</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5598</v>
      </c>
      <c r="BB42" s="54">
        <f t="shared" si="2"/>
        <v>5598</v>
      </c>
      <c r="BC42" s="50" t="str">
        <f t="shared" si="3"/>
        <v>INR  Five Thousand Five Hundred &amp; Ninety Eight  Only</v>
      </c>
      <c r="IA42" s="22">
        <v>3.09</v>
      </c>
      <c r="IB42" s="22" t="s">
        <v>126</v>
      </c>
      <c r="IC42" s="22" t="s">
        <v>98</v>
      </c>
      <c r="ID42" s="22">
        <v>12</v>
      </c>
      <c r="IE42" s="23" t="s">
        <v>64</v>
      </c>
      <c r="IF42" s="23"/>
      <c r="IG42" s="23"/>
      <c r="IH42" s="23"/>
      <c r="II42" s="23"/>
    </row>
    <row r="43" spans="1:243" s="22" customFormat="1" ht="15.75">
      <c r="A43" s="59">
        <v>4</v>
      </c>
      <c r="B43" s="60" t="s">
        <v>127</v>
      </c>
      <c r="C43" s="39" t="s">
        <v>99</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2">
        <v>4</v>
      </c>
      <c r="IB43" s="22" t="s">
        <v>127</v>
      </c>
      <c r="IC43" s="22" t="s">
        <v>99</v>
      </c>
      <c r="IE43" s="23"/>
      <c r="IF43" s="23"/>
      <c r="IG43" s="23"/>
      <c r="IH43" s="23"/>
      <c r="II43" s="23"/>
    </row>
    <row r="44" spans="1:243" s="22" customFormat="1" ht="60.75" customHeight="1">
      <c r="A44" s="59">
        <v>4.01</v>
      </c>
      <c r="B44" s="60" t="s">
        <v>128</v>
      </c>
      <c r="C44" s="39" t="s">
        <v>100</v>
      </c>
      <c r="D44" s="61">
        <v>2</v>
      </c>
      <c r="E44" s="62" t="s">
        <v>64</v>
      </c>
      <c r="F44" s="63">
        <v>422.32</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845</v>
      </c>
      <c r="BB44" s="54">
        <f t="shared" si="2"/>
        <v>845</v>
      </c>
      <c r="BC44" s="50" t="str">
        <f t="shared" si="3"/>
        <v>INR  Eight Hundred &amp; Forty Five  Only</v>
      </c>
      <c r="IA44" s="22">
        <v>4.01</v>
      </c>
      <c r="IB44" s="65" t="s">
        <v>128</v>
      </c>
      <c r="IC44" s="22" t="s">
        <v>100</v>
      </c>
      <c r="ID44" s="22">
        <v>2</v>
      </c>
      <c r="IE44" s="23" t="s">
        <v>64</v>
      </c>
      <c r="IF44" s="23"/>
      <c r="IG44" s="23"/>
      <c r="IH44" s="23"/>
      <c r="II44" s="23"/>
    </row>
    <row r="45" spans="1:243" s="22" customFormat="1" ht="64.5" customHeight="1">
      <c r="A45" s="63">
        <v>4.02</v>
      </c>
      <c r="B45" s="60" t="s">
        <v>129</v>
      </c>
      <c r="C45" s="39" t="s">
        <v>101</v>
      </c>
      <c r="D45" s="61">
        <v>5</v>
      </c>
      <c r="E45" s="62" t="s">
        <v>64</v>
      </c>
      <c r="F45" s="63">
        <v>58.65</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293</v>
      </c>
      <c r="BB45" s="54">
        <f t="shared" si="2"/>
        <v>293</v>
      </c>
      <c r="BC45" s="50" t="str">
        <f t="shared" si="3"/>
        <v>INR  Two Hundred &amp; Ninety Three  Only</v>
      </c>
      <c r="IA45" s="22">
        <v>4.02</v>
      </c>
      <c r="IB45" s="65" t="s">
        <v>129</v>
      </c>
      <c r="IC45" s="22" t="s">
        <v>101</v>
      </c>
      <c r="ID45" s="22">
        <v>5</v>
      </c>
      <c r="IE45" s="23" t="s">
        <v>64</v>
      </c>
      <c r="IF45" s="23"/>
      <c r="IG45" s="23"/>
      <c r="IH45" s="23"/>
      <c r="II45" s="23"/>
    </row>
    <row r="46" spans="1:243" s="22" customFormat="1" ht="32.25" customHeight="1">
      <c r="A46" s="59">
        <v>4.03</v>
      </c>
      <c r="B46" s="60" t="s">
        <v>130</v>
      </c>
      <c r="C46" s="39" t="s">
        <v>102</v>
      </c>
      <c r="D46" s="61">
        <v>14</v>
      </c>
      <c r="E46" s="62" t="s">
        <v>64</v>
      </c>
      <c r="F46" s="63">
        <v>29.32</v>
      </c>
      <c r="G46" s="40"/>
      <c r="H46" s="24"/>
      <c r="I46" s="47" t="s">
        <v>38</v>
      </c>
      <c r="J46" s="48">
        <f aca="true" t="shared" si="4" ref="J46:J52">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5" ref="BA46:BA52">ROUND(total_amount_ba($B$2,$D$2,D46,F46,J46,K46,M46),0)</f>
        <v>410</v>
      </c>
      <c r="BB46" s="54">
        <f aca="true" t="shared" si="6" ref="BB46:BB52">BA46+SUM(N46:AZ46)</f>
        <v>410</v>
      </c>
      <c r="BC46" s="50" t="str">
        <f aca="true" t="shared" si="7" ref="BC46:BC52">SpellNumber(L46,BB46)</f>
        <v>INR  Four Hundred &amp; Ten  Only</v>
      </c>
      <c r="IA46" s="22">
        <v>4.03</v>
      </c>
      <c r="IB46" s="65" t="s">
        <v>130</v>
      </c>
      <c r="IC46" s="22" t="s">
        <v>102</v>
      </c>
      <c r="ID46" s="22">
        <v>14</v>
      </c>
      <c r="IE46" s="23" t="s">
        <v>64</v>
      </c>
      <c r="IF46" s="23"/>
      <c r="IG46" s="23"/>
      <c r="IH46" s="23"/>
      <c r="II46" s="23"/>
    </row>
    <row r="47" spans="1:243" s="22" customFormat="1" ht="47.25" customHeight="1">
      <c r="A47" s="59">
        <v>4.04</v>
      </c>
      <c r="B47" s="60" t="s">
        <v>131</v>
      </c>
      <c r="C47" s="39" t="s">
        <v>103</v>
      </c>
      <c r="D47" s="61">
        <v>2</v>
      </c>
      <c r="E47" s="62" t="s">
        <v>64</v>
      </c>
      <c r="F47" s="63">
        <v>504.43</v>
      </c>
      <c r="G47" s="40"/>
      <c r="H47" s="24"/>
      <c r="I47" s="47" t="s">
        <v>38</v>
      </c>
      <c r="J47" s="48">
        <f t="shared" si="4"/>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t="shared" si="5"/>
        <v>1009</v>
      </c>
      <c r="BB47" s="54">
        <f t="shared" si="6"/>
        <v>1009</v>
      </c>
      <c r="BC47" s="50" t="str">
        <f t="shared" si="7"/>
        <v>INR  One Thousand  &amp;Nine  Only</v>
      </c>
      <c r="IA47" s="22">
        <v>4.04</v>
      </c>
      <c r="IB47" s="65" t="s">
        <v>131</v>
      </c>
      <c r="IC47" s="22" t="s">
        <v>103</v>
      </c>
      <c r="ID47" s="22">
        <v>2</v>
      </c>
      <c r="IE47" s="23" t="s">
        <v>64</v>
      </c>
      <c r="IF47" s="23"/>
      <c r="IG47" s="23"/>
      <c r="IH47" s="23"/>
      <c r="II47" s="23"/>
    </row>
    <row r="48" spans="1:243" s="22" customFormat="1" ht="38.25" customHeight="1">
      <c r="A48" s="59">
        <v>4.05</v>
      </c>
      <c r="B48" s="60" t="s">
        <v>132</v>
      </c>
      <c r="C48" s="39" t="s">
        <v>104</v>
      </c>
      <c r="D48" s="61">
        <v>2</v>
      </c>
      <c r="E48" s="62" t="s">
        <v>64</v>
      </c>
      <c r="F48" s="63">
        <v>281.45</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5"/>
        <v>563</v>
      </c>
      <c r="BB48" s="54">
        <f t="shared" si="6"/>
        <v>563</v>
      </c>
      <c r="BC48" s="50" t="str">
        <f t="shared" si="7"/>
        <v>INR  Five Hundred &amp; Sixty Three  Only</v>
      </c>
      <c r="IA48" s="22">
        <v>4.05</v>
      </c>
      <c r="IB48" s="65" t="s">
        <v>132</v>
      </c>
      <c r="IC48" s="22" t="s">
        <v>104</v>
      </c>
      <c r="ID48" s="22">
        <v>2</v>
      </c>
      <c r="IE48" s="23" t="s">
        <v>64</v>
      </c>
      <c r="IF48" s="23"/>
      <c r="IG48" s="23"/>
      <c r="IH48" s="23"/>
      <c r="II48" s="23"/>
    </row>
    <row r="49" spans="1:243" s="22" customFormat="1" ht="78.75" customHeight="1">
      <c r="A49" s="59">
        <v>4.06</v>
      </c>
      <c r="B49" s="60" t="s">
        <v>133</v>
      </c>
      <c r="C49" s="39" t="s">
        <v>105</v>
      </c>
      <c r="D49" s="61">
        <v>2</v>
      </c>
      <c r="E49" s="62" t="s">
        <v>64</v>
      </c>
      <c r="F49" s="63">
        <v>844.19</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1688</v>
      </c>
      <c r="BB49" s="54">
        <f t="shared" si="6"/>
        <v>1688</v>
      </c>
      <c r="BC49" s="50" t="str">
        <f t="shared" si="7"/>
        <v>INR  One Thousand Six Hundred &amp; Eighty Eight  Only</v>
      </c>
      <c r="IA49" s="22">
        <v>4.06</v>
      </c>
      <c r="IB49" s="65" t="s">
        <v>133</v>
      </c>
      <c r="IC49" s="22" t="s">
        <v>105</v>
      </c>
      <c r="ID49" s="22">
        <v>2</v>
      </c>
      <c r="IE49" s="23" t="s">
        <v>64</v>
      </c>
      <c r="IF49" s="23"/>
      <c r="IG49" s="23"/>
      <c r="IH49" s="23"/>
      <c r="II49" s="23"/>
    </row>
    <row r="50" spans="1:243" s="22" customFormat="1" ht="42.75">
      <c r="A50" s="59">
        <v>4.07</v>
      </c>
      <c r="B50" s="60" t="s">
        <v>134</v>
      </c>
      <c r="C50" s="39" t="s">
        <v>106</v>
      </c>
      <c r="D50" s="61">
        <v>1</v>
      </c>
      <c r="E50" s="62" t="s">
        <v>120</v>
      </c>
      <c r="F50" s="63">
        <v>293.29</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5"/>
        <v>293</v>
      </c>
      <c r="BB50" s="54">
        <f t="shared" si="6"/>
        <v>293</v>
      </c>
      <c r="BC50" s="50" t="str">
        <f t="shared" si="7"/>
        <v>INR  Two Hundred &amp; Ninety Three  Only</v>
      </c>
      <c r="IA50" s="22">
        <v>4.07</v>
      </c>
      <c r="IB50" s="22" t="s">
        <v>134</v>
      </c>
      <c r="IC50" s="22" t="s">
        <v>106</v>
      </c>
      <c r="ID50" s="22">
        <v>1</v>
      </c>
      <c r="IE50" s="23" t="s">
        <v>120</v>
      </c>
      <c r="IF50" s="23"/>
      <c r="IG50" s="23"/>
      <c r="IH50" s="23"/>
      <c r="II50" s="23"/>
    </row>
    <row r="51" spans="1:243" s="22" customFormat="1" ht="45" customHeight="1">
      <c r="A51" s="59">
        <v>4.08</v>
      </c>
      <c r="B51" s="60" t="s">
        <v>119</v>
      </c>
      <c r="C51" s="39" t="s">
        <v>107</v>
      </c>
      <c r="D51" s="61">
        <v>2</v>
      </c>
      <c r="E51" s="62" t="s">
        <v>120</v>
      </c>
      <c r="F51" s="63">
        <v>2053.04</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5"/>
        <v>4106</v>
      </c>
      <c r="BB51" s="54">
        <f t="shared" si="6"/>
        <v>4106</v>
      </c>
      <c r="BC51" s="50" t="str">
        <f t="shared" si="7"/>
        <v>INR  Four Thousand One Hundred &amp; Six  Only</v>
      </c>
      <c r="IA51" s="22">
        <v>4.08</v>
      </c>
      <c r="IB51" s="65" t="s">
        <v>119</v>
      </c>
      <c r="IC51" s="22" t="s">
        <v>107</v>
      </c>
      <c r="ID51" s="22">
        <v>2</v>
      </c>
      <c r="IE51" s="23" t="s">
        <v>120</v>
      </c>
      <c r="IF51" s="23"/>
      <c r="IG51" s="23"/>
      <c r="IH51" s="23"/>
      <c r="II51" s="23"/>
    </row>
    <row r="52" spans="1:243" s="22" customFormat="1" ht="33" customHeight="1">
      <c r="A52" s="59">
        <v>4.09</v>
      </c>
      <c r="B52" s="60" t="s">
        <v>135</v>
      </c>
      <c r="C52" s="39" t="s">
        <v>108</v>
      </c>
      <c r="D52" s="61">
        <v>2</v>
      </c>
      <c r="E52" s="62" t="s">
        <v>64</v>
      </c>
      <c r="F52" s="63">
        <v>185</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370</v>
      </c>
      <c r="BB52" s="54">
        <f t="shared" si="6"/>
        <v>370</v>
      </c>
      <c r="BC52" s="50" t="str">
        <f t="shared" si="7"/>
        <v>INR  Three Hundred &amp; Seventy  Only</v>
      </c>
      <c r="IA52" s="22">
        <v>4.09</v>
      </c>
      <c r="IB52" s="65" t="s">
        <v>135</v>
      </c>
      <c r="IC52" s="22" t="s">
        <v>108</v>
      </c>
      <c r="ID52" s="22">
        <v>2</v>
      </c>
      <c r="IE52" s="23" t="s">
        <v>64</v>
      </c>
      <c r="IF52" s="23"/>
      <c r="IG52" s="23"/>
      <c r="IH52" s="23"/>
      <c r="II52" s="23"/>
    </row>
    <row r="53" spans="1:55" ht="28.5">
      <c r="A53" s="25" t="s">
        <v>46</v>
      </c>
      <c r="B53" s="26"/>
      <c r="C53" s="27"/>
      <c r="D53" s="43"/>
      <c r="E53" s="43"/>
      <c r="F53" s="43"/>
      <c r="G53" s="43"/>
      <c r="H53" s="55"/>
      <c r="I53" s="55"/>
      <c r="J53" s="55"/>
      <c r="K53" s="55"/>
      <c r="L53" s="56"/>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57">
        <f>SUM(BA13:BA52)</f>
        <v>84427</v>
      </c>
      <c r="BB53" s="58">
        <f>SUM(BB13:BB52)</f>
        <v>84427</v>
      </c>
      <c r="BC53" s="50" t="str">
        <f>SpellNumber(L53,BB53)</f>
        <v>  Eighty Four Thousand Four Hundred &amp; Twenty Seven  Only</v>
      </c>
    </row>
    <row r="54" spans="1:55" ht="18">
      <c r="A54" s="26" t="s">
        <v>47</v>
      </c>
      <c r="B54" s="28"/>
      <c r="C54" s="29"/>
      <c r="D54" s="30"/>
      <c r="E54" s="44" t="s">
        <v>54</v>
      </c>
      <c r="F54" s="45"/>
      <c r="G54" s="31"/>
      <c r="H54" s="32"/>
      <c r="I54" s="32"/>
      <c r="J54" s="32"/>
      <c r="K54" s="33"/>
      <c r="L54" s="34"/>
      <c r="M54" s="35"/>
      <c r="N54" s="36"/>
      <c r="O54" s="22"/>
      <c r="P54" s="22"/>
      <c r="Q54" s="22"/>
      <c r="R54" s="22"/>
      <c r="S54" s="22"/>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7">
        <f>IF(ISBLANK(F54),0,IF(E54="Excess (+)",ROUND(BA53+(BA53*F54),2),IF(E54="Less (-)",ROUND(BA53+(BA53*F54*(-1)),2),IF(E54="At Par",BA53,0))))</f>
        <v>0</v>
      </c>
      <c r="BB54" s="38">
        <f>ROUND(BA54,0)</f>
        <v>0</v>
      </c>
      <c r="BC54" s="21" t="str">
        <f>SpellNumber($E$2,BB54)</f>
        <v>INR Zero Only</v>
      </c>
    </row>
    <row r="55" spans="1:55" ht="18">
      <c r="A55" s="25" t="s">
        <v>48</v>
      </c>
      <c r="B55" s="25"/>
      <c r="C55" s="67" t="str">
        <f>SpellNumber($E$2,BB54)</f>
        <v>INR Zero Only</v>
      </c>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row>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7" ht="15"/>
    <row r="268" ht="15"/>
    <row r="269" ht="15"/>
    <row r="270" ht="15"/>
    <row r="271"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7" ht="15"/>
    <row r="298" ht="15"/>
    <row r="299" ht="15"/>
    <row r="302" ht="15"/>
    <row r="303" ht="15"/>
    <row r="304" ht="15"/>
    <row r="305" ht="15"/>
    <row r="306" ht="15"/>
    <row r="307"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40" ht="15"/>
    <row r="341" ht="15"/>
    <row r="342" ht="15"/>
    <row r="344" ht="15"/>
    <row r="345" ht="15"/>
    <row r="346" ht="15"/>
    <row r="347" ht="15"/>
    <row r="349" ht="15"/>
    <row r="350" ht="15"/>
    <row r="351" ht="15"/>
    <row r="352" ht="15"/>
    <row r="353" ht="15"/>
    <row r="355" ht="15"/>
    <row r="356" ht="15"/>
    <row r="357" ht="15"/>
  </sheetData>
  <sheetProtection password="9E83" sheet="1"/>
  <autoFilter ref="A11:BC55"/>
  <mergeCells count="23">
    <mergeCell ref="D43:BC43"/>
    <mergeCell ref="D33:BC33"/>
    <mergeCell ref="D34:BC34"/>
    <mergeCell ref="D35:BC35"/>
    <mergeCell ref="D37:BC37"/>
    <mergeCell ref="D39:BC39"/>
    <mergeCell ref="D41:BC41"/>
    <mergeCell ref="D17:BC17"/>
    <mergeCell ref="D21:BC21"/>
    <mergeCell ref="D23:BC23"/>
    <mergeCell ref="D25:BC25"/>
    <mergeCell ref="D26:BC26"/>
    <mergeCell ref="D30:BC30"/>
    <mergeCell ref="A9:BC9"/>
    <mergeCell ref="C55:BC55"/>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4">
      <formula1>IF(E54="Select",-1,IF(E54="At Par",0,0))</formula1>
      <formula2>IF(E54="Select",-1,IF(E54="At Par",0,0.99))</formula2>
    </dataValidation>
    <dataValidation type="list" allowBlank="1" showErrorMessage="1" sqref="E5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4">
      <formula1>0</formula1>
      <formula2>99.9</formula2>
    </dataValidation>
    <dataValidation type="list" allowBlank="1" showErrorMessage="1" sqref="D13:D14 K15:K16 D17 K18:K20 D21 K22 D23 K24 D25:D26 K27:K29 D30 K31:K32 D33:D35 K36 D37 K38 D39 K40 D41 K42 K44:K52 D4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20 G22:H22 G24:H24 G27:H29 G31:H32 G36:H36 G38:H38 G40:H40 G42:H42 G44:H52">
      <formula1>0</formula1>
      <formula2>999999999999999</formula2>
    </dataValidation>
    <dataValidation allowBlank="1" showInputMessage="1" showErrorMessage="1" promptTitle="Addition / Deduction" prompt="Please Choose the correct One" sqref="J15:J16 J18:J20 J22 J24 J27:J29 J31:J32 J36 J38 J40 J42 J44:J52">
      <formula1>0</formula1>
      <formula2>0</formula2>
    </dataValidation>
    <dataValidation type="list" showErrorMessage="1" sqref="I15:I16 I18:I20 I22 I24 I27:I29 I31:I32 I36 I38 I40 I42 I44:I5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20 N22:O22 N24:O24 N27:O29 N31:O32 N36:O36 N38:O38 N40:O40 N42:O42 N44:O5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20 R22 R24 R27:R29 R31:R32 R36 R38 R40 R42 R44:R5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20 Q22 Q24 Q27:Q29 Q31:Q32 Q36 Q38 Q40 Q42 Q44:Q5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20 M22 M24 M27:M29 M31:M32 M36 M38 M40 M42 M44:M52">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20 D22 D24 D27:D29 D31:D32 D36 D38 D40 D42 D44:D5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20 F22 F24 F27:F29 F31:F32 F36 F38 F40 F42 F44:F52">
      <formula1>0</formula1>
      <formula2>999999999999999</formula2>
    </dataValidation>
    <dataValidation type="list" allowBlank="1" showInputMessage="1" showErrorMessage="1" sqref="L50 L13 L14 L15 L16 L17 L18 L19 L20 L21 L22 L23 L24 L25 L26 L27 L28 L29 L30 L31 L32 L33 L34 L35 L36 L37 L38 L39 L40 L41 L42 L43 L44 L45 L46 L47 L48 L49 L52 L51">
      <formula1>"INR"</formula1>
    </dataValidation>
    <dataValidation allowBlank="1" showInputMessage="1" showErrorMessage="1" promptTitle="Itemcode/Make" prompt="Please enter text" sqref="C13:C52">
      <formula1>0</formula1>
      <formula2>0</formula2>
    </dataValidation>
    <dataValidation type="decimal" allowBlank="1" showInputMessage="1" showErrorMessage="1" errorTitle="Invalid Entry" error="Only Numeric Values are allowed. " sqref="A13:A52">
      <formula1>0</formula1>
      <formula2>999999999999999</formula2>
    </dataValidation>
  </dataValidations>
  <printOptions/>
  <pageMargins left="0.7" right="0.2" top="0.75" bottom="0.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2021-08-06T06:40:31Z</cp:lastPrinted>
  <dcterms:created xsi:type="dcterms:W3CDTF">2009-01-30T06:42:42Z</dcterms:created>
  <dcterms:modified xsi:type="dcterms:W3CDTF">2021-08-10T09:24:04Z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