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<sst xmlns="http://schemas.openxmlformats.org/spreadsheetml/2006/main" count="209" uniqueCount="74">
  <si>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</si>
  <si>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</si>
  <si>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</si>
  <si>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</si>
  <si>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</si>
  <si>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</si>
  <si>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</si>
  <si>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</si>
  <si>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</si>
  <si>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</si>
  <si>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</si>
  <si>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</si>
  <si>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</si>
  <si>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</si>
  <si>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</si>
  <si>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</si>
  <si>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</si>
  <si>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</si>
  <si>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</si>
  <si>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</si>
  <si>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</si>
  <si>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</si>
  <si>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</si>
  <si>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</si>
  <si>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</si>
  <si>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</si>
  <si>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</si>
  <si>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</si>
  <si>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</si>
  <si>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</si>
  <si>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</si>
  <si>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</si>
  <si>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</si>
  <si>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</si>
  <si>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</si>
  <si>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</si>
  <si>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</si>
  <si>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</si>
  <si>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</si>
  <si>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</si>
  <si>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</si>
  <si>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</si>
  <si>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</si>
  <si>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</si>
  <si>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</si>
  <si>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</si>
  <si>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</si>
  <si>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</si>
  <si>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</si>
  <si>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1:4 (1 cement: 4 fine sand)</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</si>
  <si>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</si>
  <si>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</si>
  <si>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</si>
  <si>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</si>
  <si>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</si>
  <si>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</si>
  <si>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</si>
  <si>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20/C/D3/2021-22</t>
  </si>
  <si>
    <t>Name of Work: Rectification of seepage problem from roof of R-2 media lab</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</si>
  <si>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</si>
  <si>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</si>
  <si>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</si>
  <si>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FINISHING</t>
  </si>
  <si>
    <t>12 mm cement plaster finished with a floating coat of neat cement of mix :</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</si>
  <si>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</si>
  <si>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</si>
  <si>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</si>
  <si>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</si>
  <si>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</si>
  <si>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</si>
  <si>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</si>
  <si>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Dismantling aluminium/ Gypsum partitions, doors, windows, fixed glazing and false ceiling including disposal of unserviceable material and stacking of serviceable material with in 50 meters lead as directed by Engineer-in-charge.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</si>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</sst>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7" fillId="0" borderId="15" xfId="0"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view="pageBreakPreview" zoomScaleNormal="85" zoomScaleSheetLayoutView="100" zoomScalePageLayoutView="0" workbookViewId="0" topLeftCell="A17">
      <selection activeCell="B14" sqref="B14"/>
    </sheetView>
  </sheetViews>
  <sheetFormatPr defaultColWidth="9.140625" defaultRowHeight="15"/>
  <cols>
    <col min="1" max="1" width="8.8515625" style="1" customWidth="1"/>
    <col min="2" max="2" width="51.0039062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3.0039062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22.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24" customHeight="1">
      <c r="A5" s="66" t="s">
        <v>58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21.75" customHeight="1">
      <c r="A6" s="66" t="s">
        <v>57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42.75"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55.5" customHeight="1">
      <c r="A9" s="68" t="s">
        <v>46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16.5" customHeight="1">
      <c r="A13" s="60">
        <v>1</v>
      </c>
      <c r="B13" s="61" t="s">
        <v>59</v>
      </c>
      <c r="C13" s="34"/>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59</v>
      </c>
      <c r="IE13" s="22"/>
      <c r="IF13" s="22"/>
      <c r="IG13" s="22"/>
      <c r="IH13" s="22"/>
      <c r="II13" s="22"/>
    </row>
    <row r="14" spans="1:243" s="21" customFormat="1" ht="409.5" customHeight="1">
      <c r="A14" s="60">
        <v>1.01</v>
      </c>
      <c r="B14" s="61" t="s">
        <v>60</v>
      </c>
      <c r="C14" s="34"/>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60</v>
      </c>
      <c r="IE14" s="22"/>
      <c r="IF14" s="22"/>
      <c r="IG14" s="22"/>
      <c r="IH14" s="22"/>
      <c r="II14" s="22"/>
    </row>
    <row r="15" spans="1:243" s="21" customFormat="1" ht="47.25">
      <c r="A15" s="60">
        <v>1.02</v>
      </c>
      <c r="B15" s="61" t="s">
        <v>61</v>
      </c>
      <c r="C15" s="34"/>
      <c r="D15" s="34">
        <v>10</v>
      </c>
      <c r="E15" s="62" t="s">
        <v>43</v>
      </c>
      <c r="F15" s="74">
        <v>979.96</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9799.6</v>
      </c>
      <c r="BB15" s="54">
        <f>BA15+SUM(N15:AZ15)</f>
        <v>9799.6</v>
      </c>
      <c r="BC15" s="59" t="str">
        <f>SpellNumber(L15,BB15)</f>
        <v>INR  Nine Thousand Seven Hundred &amp; Ninety Nine  and Paise Sixty Only</v>
      </c>
      <c r="IA15" s="21">
        <v>1.02</v>
      </c>
      <c r="IB15" s="21" t="s">
        <v>61</v>
      </c>
      <c r="ID15" s="21">
        <v>10</v>
      </c>
      <c r="IE15" s="22" t="s">
        <v>43</v>
      </c>
      <c r="IF15" s="22"/>
      <c r="IG15" s="22"/>
      <c r="IH15" s="22"/>
      <c r="II15" s="22"/>
    </row>
    <row r="16" spans="1:243" s="21" customFormat="1" ht="15.75">
      <c r="A16" s="60">
        <v>2</v>
      </c>
      <c r="B16" s="61" t="s">
        <v>62</v>
      </c>
      <c r="C16" s="34"/>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2</v>
      </c>
      <c r="IB16" s="21" t="s">
        <v>62</v>
      </c>
      <c r="IE16" s="22"/>
      <c r="IF16" s="22"/>
      <c r="IG16" s="22"/>
      <c r="IH16" s="22"/>
      <c r="II16" s="22"/>
    </row>
    <row r="17" spans="1:243" s="21" customFormat="1" ht="31.5">
      <c r="A17" s="60">
        <v>2.01</v>
      </c>
      <c r="B17" s="61" t="s">
        <v>63</v>
      </c>
      <c r="C17" s="34"/>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2.01</v>
      </c>
      <c r="IB17" s="21" t="s">
        <v>63</v>
      </c>
      <c r="IE17" s="22"/>
      <c r="IF17" s="22"/>
      <c r="IG17" s="22"/>
      <c r="IH17" s="22"/>
      <c r="II17" s="22"/>
    </row>
    <row r="18" spans="1:243" s="21" customFormat="1" ht="27.75" customHeight="1">
      <c r="A18" s="60">
        <v>2.02</v>
      </c>
      <c r="B18" s="61" t="s">
        <v>49</v>
      </c>
      <c r="C18" s="34"/>
      <c r="D18" s="34">
        <v>5</v>
      </c>
      <c r="E18" s="62" t="s">
        <v>43</v>
      </c>
      <c r="F18" s="74">
        <v>287.81</v>
      </c>
      <c r="G18" s="46"/>
      <c r="H18" s="40"/>
      <c r="I18" s="41" t="s">
        <v>33</v>
      </c>
      <c r="J18" s="42">
        <f aca="true" t="shared" si="0" ref="J16:J23">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aca="true" t="shared" si="1" ref="BA16:BA23">total_amount_ba($B$2,$D$2,D18,F18,J18,K18,M18)</f>
        <v>1439.05</v>
      </c>
      <c r="BB18" s="54">
        <f aca="true" t="shared" si="2" ref="BB16:BB23">BA18+SUM(N18:AZ18)</f>
        <v>1439.05</v>
      </c>
      <c r="BC18" s="59" t="str">
        <f aca="true" t="shared" si="3" ref="BC16:BC23">SpellNumber(L18,BB18)</f>
        <v>INR  One Thousand Four Hundred &amp; Thirty Nine  and Paise Five Only</v>
      </c>
      <c r="IA18" s="21">
        <v>2.02</v>
      </c>
      <c r="IB18" s="21" t="s">
        <v>49</v>
      </c>
      <c r="ID18" s="21">
        <v>5</v>
      </c>
      <c r="IE18" s="22" t="s">
        <v>43</v>
      </c>
      <c r="IF18" s="22"/>
      <c r="IG18" s="22"/>
      <c r="IH18" s="22"/>
      <c r="II18" s="22"/>
    </row>
    <row r="19" spans="1:243" s="21" customFormat="1" ht="48" customHeight="1">
      <c r="A19" s="60">
        <v>2.03</v>
      </c>
      <c r="B19" s="61" t="s">
        <v>64</v>
      </c>
      <c r="C19" s="34"/>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2.03</v>
      </c>
      <c r="IB19" s="21" t="s">
        <v>64</v>
      </c>
      <c r="IE19" s="22"/>
      <c r="IF19" s="22"/>
      <c r="IG19" s="22"/>
      <c r="IH19" s="22"/>
      <c r="II19" s="22"/>
    </row>
    <row r="20" spans="1:243" s="21" customFormat="1" ht="33" customHeight="1">
      <c r="A20" s="60">
        <v>2.04</v>
      </c>
      <c r="B20" s="61" t="s">
        <v>49</v>
      </c>
      <c r="C20" s="34"/>
      <c r="D20" s="34">
        <v>5</v>
      </c>
      <c r="E20" s="62" t="s">
        <v>43</v>
      </c>
      <c r="F20" s="74">
        <v>323.81</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1619.05</v>
      </c>
      <c r="BB20" s="54">
        <f t="shared" si="2"/>
        <v>1619.05</v>
      </c>
      <c r="BC20" s="59" t="str">
        <f t="shared" si="3"/>
        <v>INR  One Thousand Six Hundred &amp; Nineteen  and Paise Five Only</v>
      </c>
      <c r="IA20" s="21">
        <v>2.04</v>
      </c>
      <c r="IB20" s="21" t="s">
        <v>49</v>
      </c>
      <c r="ID20" s="21">
        <v>5</v>
      </c>
      <c r="IE20" s="22" t="s">
        <v>43</v>
      </c>
      <c r="IF20" s="22"/>
      <c r="IG20" s="22"/>
      <c r="IH20" s="22"/>
      <c r="II20" s="22"/>
    </row>
    <row r="21" spans="1:243" s="21" customFormat="1" ht="79.5" customHeight="1">
      <c r="A21" s="60">
        <v>2.05</v>
      </c>
      <c r="B21" s="61" t="s">
        <v>65</v>
      </c>
      <c r="C21" s="34"/>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2.05</v>
      </c>
      <c r="IB21" s="21" t="s">
        <v>65</v>
      </c>
      <c r="IE21" s="22"/>
      <c r="IF21" s="22"/>
      <c r="IG21" s="22"/>
      <c r="IH21" s="22"/>
      <c r="II21" s="22"/>
    </row>
    <row r="22" spans="1:243" s="21" customFormat="1" ht="18" customHeight="1">
      <c r="A22" s="60">
        <v>2.06</v>
      </c>
      <c r="B22" s="61" t="s">
        <v>48</v>
      </c>
      <c r="C22" s="34"/>
      <c r="D22" s="34">
        <v>100</v>
      </c>
      <c r="E22" s="62" t="s">
        <v>43</v>
      </c>
      <c r="F22" s="74">
        <v>76.41</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7641</v>
      </c>
      <c r="BB22" s="54">
        <f t="shared" si="2"/>
        <v>7641</v>
      </c>
      <c r="BC22" s="59" t="str">
        <f t="shared" si="3"/>
        <v>INR  Seven Thousand Six Hundred &amp; Forty One  Only</v>
      </c>
      <c r="IA22" s="21">
        <v>2.06</v>
      </c>
      <c r="IB22" s="21" t="s">
        <v>48</v>
      </c>
      <c r="ID22" s="21">
        <v>100</v>
      </c>
      <c r="IE22" s="22" t="s">
        <v>43</v>
      </c>
      <c r="IF22" s="22"/>
      <c r="IG22" s="22"/>
      <c r="IH22" s="22"/>
      <c r="II22" s="22"/>
    </row>
    <row r="23" spans="1:243" s="21" customFormat="1" ht="63" customHeight="1">
      <c r="A23" s="60">
        <v>2.07</v>
      </c>
      <c r="B23" s="61" t="s">
        <v>50</v>
      </c>
      <c r="C23" s="34"/>
      <c r="D23" s="34">
        <v>100</v>
      </c>
      <c r="E23" s="62" t="s">
        <v>43</v>
      </c>
      <c r="F23" s="74">
        <v>100.96</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10096</v>
      </c>
      <c r="BB23" s="54">
        <f t="shared" si="2"/>
        <v>10096</v>
      </c>
      <c r="BC23" s="59" t="str">
        <f t="shared" si="3"/>
        <v>INR  Ten Thousand  &amp;Ninety Six  Only</v>
      </c>
      <c r="IA23" s="21">
        <v>2.07</v>
      </c>
      <c r="IB23" s="21" t="s">
        <v>50</v>
      </c>
      <c r="ID23" s="21">
        <v>100</v>
      </c>
      <c r="IE23" s="22" t="s">
        <v>43</v>
      </c>
      <c r="IF23" s="22"/>
      <c r="IG23" s="22"/>
      <c r="IH23" s="22"/>
      <c r="II23" s="22"/>
    </row>
    <row r="24" spans="1:243" s="21" customFormat="1" ht="49.5" customHeight="1">
      <c r="A24" s="60">
        <v>2.08</v>
      </c>
      <c r="B24" s="61" t="s">
        <v>66</v>
      </c>
      <c r="C24" s="34"/>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1">
        <v>2.08</v>
      </c>
      <c r="IB24" s="21" t="s">
        <v>66</v>
      </c>
      <c r="IE24" s="22"/>
      <c r="IF24" s="22"/>
      <c r="IG24" s="22"/>
      <c r="IH24" s="22"/>
      <c r="II24" s="22"/>
    </row>
    <row r="25" spans="1:243" s="21" customFormat="1" ht="31.5" customHeight="1">
      <c r="A25" s="60">
        <v>2.09</v>
      </c>
      <c r="B25" s="61" t="s">
        <v>51</v>
      </c>
      <c r="C25" s="34"/>
      <c r="D25" s="34">
        <v>100</v>
      </c>
      <c r="E25" s="62" t="s">
        <v>43</v>
      </c>
      <c r="F25" s="74">
        <v>47.61</v>
      </c>
      <c r="G25" s="46"/>
      <c r="H25" s="40"/>
      <c r="I25" s="41" t="s">
        <v>33</v>
      </c>
      <c r="J25" s="42">
        <f aca="true" t="shared" si="4" ref="J24:J37">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5" ref="BA24:BA37">total_amount_ba($B$2,$D$2,D25,F25,J25,K25,M25)</f>
        <v>4761</v>
      </c>
      <c r="BB25" s="54">
        <f aca="true" t="shared" si="6" ref="BB24:BB37">BA25+SUM(N25:AZ25)</f>
        <v>4761</v>
      </c>
      <c r="BC25" s="59" t="str">
        <f aca="true" t="shared" si="7" ref="BC24:BC37">SpellNumber(L25,BB25)</f>
        <v>INR  Four Thousand Seven Hundred &amp; Sixty One  Only</v>
      </c>
      <c r="IA25" s="21">
        <v>2.09</v>
      </c>
      <c r="IB25" s="21" t="s">
        <v>51</v>
      </c>
      <c r="ID25" s="21">
        <v>100</v>
      </c>
      <c r="IE25" s="22" t="s">
        <v>43</v>
      </c>
      <c r="IF25" s="22"/>
      <c r="IG25" s="22"/>
      <c r="IH25" s="22"/>
      <c r="II25" s="22"/>
    </row>
    <row r="26" spans="1:243" s="21" customFormat="1" ht="64.5" customHeight="1">
      <c r="A26" s="63">
        <v>2.1</v>
      </c>
      <c r="B26" s="61" t="s">
        <v>52</v>
      </c>
      <c r="C26" s="34"/>
      <c r="D26" s="34">
        <v>100</v>
      </c>
      <c r="E26" s="62" t="s">
        <v>43</v>
      </c>
      <c r="F26" s="74">
        <v>16</v>
      </c>
      <c r="G26" s="46"/>
      <c r="H26" s="40"/>
      <c r="I26" s="41" t="s">
        <v>33</v>
      </c>
      <c r="J26" s="42">
        <f>IF(I26="Less(-)",-1,1)</f>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total_amount_ba($B$2,$D$2,D26,F26,J26,K26,M26)</f>
        <v>1600</v>
      </c>
      <c r="BB26" s="54">
        <f>BA26+SUM(N26:AZ26)</f>
        <v>1600</v>
      </c>
      <c r="BC26" s="59" t="str">
        <f>SpellNumber(L26,BB26)</f>
        <v>INR  One Thousand Six Hundred    Only</v>
      </c>
      <c r="IA26" s="21">
        <v>2.1</v>
      </c>
      <c r="IB26" s="21" t="s">
        <v>52</v>
      </c>
      <c r="ID26" s="21">
        <v>100</v>
      </c>
      <c r="IE26" s="22" t="s">
        <v>43</v>
      </c>
      <c r="IF26" s="22"/>
      <c r="IG26" s="22"/>
      <c r="IH26" s="22"/>
      <c r="II26" s="22"/>
    </row>
    <row r="27" spans="1:243" s="21" customFormat="1" ht="47.25" customHeight="1">
      <c r="A27" s="60">
        <v>2.11</v>
      </c>
      <c r="B27" s="61" t="s">
        <v>67</v>
      </c>
      <c r="C27" s="34"/>
      <c r="D27" s="69"/>
      <c r="E27" s="69"/>
      <c r="F27" s="69"/>
      <c r="G27" s="69"/>
      <c r="H27" s="69"/>
      <c r="I27" s="69"/>
      <c r="J27" s="69"/>
      <c r="K27" s="69"/>
      <c r="L27" s="69"/>
      <c r="M27" s="69"/>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IA27" s="21">
        <v>2.11</v>
      </c>
      <c r="IB27" s="21" t="s">
        <v>67</v>
      </c>
      <c r="IE27" s="22"/>
      <c r="IF27" s="22"/>
      <c r="IG27" s="22"/>
      <c r="IH27" s="22"/>
      <c r="II27" s="22"/>
    </row>
    <row r="28" spans="1:243" s="21" customFormat="1" ht="31.5" customHeight="1">
      <c r="A28" s="60">
        <v>2.12</v>
      </c>
      <c r="B28" s="61" t="s">
        <v>53</v>
      </c>
      <c r="C28" s="34"/>
      <c r="D28" s="34">
        <v>2</v>
      </c>
      <c r="E28" s="62" t="s">
        <v>43</v>
      </c>
      <c r="F28" s="74">
        <v>70.1</v>
      </c>
      <c r="G28" s="46"/>
      <c r="H28" s="40"/>
      <c r="I28" s="41" t="s">
        <v>33</v>
      </c>
      <c r="J28" s="42">
        <f t="shared" si="4"/>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5"/>
        <v>140.2</v>
      </c>
      <c r="BB28" s="54">
        <f t="shared" si="6"/>
        <v>140.2</v>
      </c>
      <c r="BC28" s="59" t="str">
        <f t="shared" si="7"/>
        <v>INR  One Hundred &amp; Forty  and Paise Twenty Only</v>
      </c>
      <c r="IA28" s="21">
        <v>2.12</v>
      </c>
      <c r="IB28" s="21" t="s">
        <v>53</v>
      </c>
      <c r="ID28" s="21">
        <v>2</v>
      </c>
      <c r="IE28" s="22" t="s">
        <v>43</v>
      </c>
      <c r="IF28" s="22"/>
      <c r="IG28" s="22"/>
      <c r="IH28" s="22"/>
      <c r="II28" s="22"/>
    </row>
    <row r="29" spans="1:243" s="21" customFormat="1" ht="17.25" customHeight="1">
      <c r="A29" s="63">
        <v>3</v>
      </c>
      <c r="B29" s="61" t="s">
        <v>68</v>
      </c>
      <c r="C29" s="34"/>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3</v>
      </c>
      <c r="IB29" s="21" t="s">
        <v>68</v>
      </c>
      <c r="IE29" s="22"/>
      <c r="IF29" s="22"/>
      <c r="IG29" s="22"/>
      <c r="IH29" s="22"/>
      <c r="II29" s="22"/>
    </row>
    <row r="30" spans="1:243" s="21" customFormat="1" ht="111" customHeight="1">
      <c r="A30" s="60">
        <v>3.01</v>
      </c>
      <c r="B30" s="61" t="s">
        <v>69</v>
      </c>
      <c r="C30" s="34"/>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3.01</v>
      </c>
      <c r="IB30" s="21" t="s">
        <v>69</v>
      </c>
      <c r="IE30" s="22"/>
      <c r="IF30" s="22"/>
      <c r="IG30" s="22"/>
      <c r="IH30" s="22"/>
      <c r="II30" s="22"/>
    </row>
    <row r="31" spans="1:243" s="21" customFormat="1" ht="31.5" customHeight="1">
      <c r="A31" s="60">
        <v>3.02</v>
      </c>
      <c r="B31" s="61" t="s">
        <v>54</v>
      </c>
      <c r="C31" s="34"/>
      <c r="D31" s="34">
        <v>2</v>
      </c>
      <c r="E31" s="62" t="s">
        <v>43</v>
      </c>
      <c r="F31" s="74">
        <v>376.68</v>
      </c>
      <c r="G31" s="46"/>
      <c r="H31" s="40"/>
      <c r="I31" s="41" t="s">
        <v>33</v>
      </c>
      <c r="J31" s="42">
        <f t="shared" si="4"/>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5"/>
        <v>753.36</v>
      </c>
      <c r="BB31" s="54">
        <f t="shared" si="6"/>
        <v>753.36</v>
      </c>
      <c r="BC31" s="59" t="str">
        <f t="shared" si="7"/>
        <v>INR  Seven Hundred &amp; Fifty Three  and Paise Thirty Six Only</v>
      </c>
      <c r="IA31" s="21">
        <v>3.02</v>
      </c>
      <c r="IB31" s="21" t="s">
        <v>54</v>
      </c>
      <c r="ID31" s="21">
        <v>2</v>
      </c>
      <c r="IE31" s="22" t="s">
        <v>43</v>
      </c>
      <c r="IF31" s="22"/>
      <c r="IG31" s="22"/>
      <c r="IH31" s="22"/>
      <c r="II31" s="22"/>
    </row>
    <row r="32" spans="1:243" s="21" customFormat="1" ht="18" customHeight="1">
      <c r="A32" s="60">
        <v>4</v>
      </c>
      <c r="B32" s="61" t="s">
        <v>70</v>
      </c>
      <c r="C32" s="34"/>
      <c r="D32" s="69"/>
      <c r="E32" s="69"/>
      <c r="F32" s="69"/>
      <c r="G32" s="69"/>
      <c r="H32" s="69"/>
      <c r="I32" s="69"/>
      <c r="J32" s="69"/>
      <c r="K32" s="69"/>
      <c r="L32" s="69"/>
      <c r="M32" s="69"/>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IA32" s="21">
        <v>4</v>
      </c>
      <c r="IB32" s="21" t="s">
        <v>70</v>
      </c>
      <c r="IE32" s="22"/>
      <c r="IF32" s="22"/>
      <c r="IG32" s="22"/>
      <c r="IH32" s="22"/>
      <c r="II32" s="22"/>
    </row>
    <row r="33" spans="1:243" s="21" customFormat="1" ht="49.5" customHeight="1">
      <c r="A33" s="60">
        <v>4.01</v>
      </c>
      <c r="B33" s="61" t="s">
        <v>55</v>
      </c>
      <c r="C33" s="34"/>
      <c r="D33" s="34">
        <v>10</v>
      </c>
      <c r="E33" s="62" t="s">
        <v>43</v>
      </c>
      <c r="F33" s="74">
        <v>34.2</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342</v>
      </c>
      <c r="BB33" s="54">
        <f t="shared" si="6"/>
        <v>342</v>
      </c>
      <c r="BC33" s="59" t="str">
        <f t="shared" si="7"/>
        <v>INR  Three Hundred &amp; Forty Two  Only</v>
      </c>
      <c r="IA33" s="21">
        <v>4.01</v>
      </c>
      <c r="IB33" s="21" t="s">
        <v>55</v>
      </c>
      <c r="ID33" s="21">
        <v>10</v>
      </c>
      <c r="IE33" s="22" t="s">
        <v>43</v>
      </c>
      <c r="IF33" s="22"/>
      <c r="IG33" s="22"/>
      <c r="IH33" s="22"/>
      <c r="II33" s="22"/>
    </row>
    <row r="34" spans="1:243" s="21" customFormat="1" ht="79.5" customHeight="1">
      <c r="A34" s="60">
        <v>4.02</v>
      </c>
      <c r="B34" s="61" t="s">
        <v>71</v>
      </c>
      <c r="C34" s="34"/>
      <c r="D34" s="34">
        <v>10</v>
      </c>
      <c r="E34" s="62" t="s">
        <v>43</v>
      </c>
      <c r="F34" s="74">
        <v>36.83</v>
      </c>
      <c r="G34" s="46"/>
      <c r="H34" s="40"/>
      <c r="I34" s="41" t="s">
        <v>33</v>
      </c>
      <c r="J34" s="42">
        <f t="shared" si="4"/>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5"/>
        <v>368.3</v>
      </c>
      <c r="BB34" s="54">
        <f t="shared" si="6"/>
        <v>368.3</v>
      </c>
      <c r="BC34" s="59" t="str">
        <f t="shared" si="7"/>
        <v>INR  Three Hundred &amp; Sixty Eight  and Paise Thirty Only</v>
      </c>
      <c r="IA34" s="21">
        <v>4.02</v>
      </c>
      <c r="IB34" s="21" t="s">
        <v>71</v>
      </c>
      <c r="ID34" s="21">
        <v>10</v>
      </c>
      <c r="IE34" s="22" t="s">
        <v>43</v>
      </c>
      <c r="IF34" s="22"/>
      <c r="IG34" s="22"/>
      <c r="IH34" s="22"/>
      <c r="II34" s="22"/>
    </row>
    <row r="35" spans="1:243" s="21" customFormat="1" ht="97.5" customHeight="1">
      <c r="A35" s="60">
        <v>4.03</v>
      </c>
      <c r="B35" s="61" t="s">
        <v>56</v>
      </c>
      <c r="C35" s="34"/>
      <c r="D35" s="34">
        <v>0.5</v>
      </c>
      <c r="E35" s="62" t="s">
        <v>45</v>
      </c>
      <c r="F35" s="74">
        <v>121.74</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60.87</v>
      </c>
      <c r="BB35" s="54">
        <f t="shared" si="6"/>
        <v>60.87</v>
      </c>
      <c r="BC35" s="59" t="str">
        <f t="shared" si="7"/>
        <v>INR  Sixty and Paise Eighty Seven Only</v>
      </c>
      <c r="IA35" s="21">
        <v>4.03</v>
      </c>
      <c r="IB35" s="21" t="s">
        <v>56</v>
      </c>
      <c r="ID35" s="21">
        <v>0.5</v>
      </c>
      <c r="IE35" s="22" t="s">
        <v>45</v>
      </c>
      <c r="IF35" s="22"/>
      <c r="IG35" s="22"/>
      <c r="IH35" s="22"/>
      <c r="II35" s="22"/>
    </row>
    <row r="36" spans="1:243" s="21" customFormat="1" ht="15.75">
      <c r="A36" s="60">
        <v>5</v>
      </c>
      <c r="B36" s="61" t="s">
        <v>72</v>
      </c>
      <c r="C36" s="34"/>
      <c r="D36" s="69"/>
      <c r="E36" s="69"/>
      <c r="F36" s="69"/>
      <c r="G36" s="69"/>
      <c r="H36" s="69"/>
      <c r="I36" s="69"/>
      <c r="J36" s="69"/>
      <c r="K36" s="69"/>
      <c r="L36" s="69"/>
      <c r="M36" s="69"/>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1">
        <v>5</v>
      </c>
      <c r="IB36" s="21" t="s">
        <v>72</v>
      </c>
      <c r="IE36" s="22"/>
      <c r="IF36" s="22"/>
      <c r="IG36" s="22"/>
      <c r="IH36" s="22"/>
      <c r="II36" s="22"/>
    </row>
    <row r="37" spans="1:243" s="21" customFormat="1" ht="190.5" customHeight="1">
      <c r="A37" s="60">
        <v>5.01</v>
      </c>
      <c r="B37" s="61" t="s">
        <v>73</v>
      </c>
      <c r="C37" s="34"/>
      <c r="D37" s="34">
        <v>100</v>
      </c>
      <c r="E37" s="62" t="s">
        <v>43</v>
      </c>
      <c r="F37" s="74">
        <v>364.45</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36445</v>
      </c>
      <c r="BB37" s="54">
        <f t="shared" si="6"/>
        <v>36445</v>
      </c>
      <c r="BC37" s="59" t="str">
        <f t="shared" si="7"/>
        <v>INR  Thirty Six Thousand Four Hundred &amp; Forty Five  Only</v>
      </c>
      <c r="IA37" s="21">
        <v>5.01</v>
      </c>
      <c r="IB37" s="21" t="s">
        <v>73</v>
      </c>
      <c r="ID37" s="21">
        <v>100</v>
      </c>
      <c r="IE37" s="22" t="s">
        <v>43</v>
      </c>
      <c r="IF37" s="22"/>
      <c r="IG37" s="22"/>
      <c r="IH37" s="22"/>
      <c r="II37" s="22"/>
    </row>
    <row r="38" spans="1:55" ht="42.75">
      <c r="A38" s="47" t="s">
        <v>35</v>
      </c>
      <c r="B38" s="48"/>
      <c r="C38" s="49"/>
      <c r="D38" s="35"/>
      <c r="E38" s="35"/>
      <c r="F38" s="35"/>
      <c r="G38" s="35"/>
      <c r="H38" s="50"/>
      <c r="I38" s="50"/>
      <c r="J38" s="50"/>
      <c r="K38" s="50"/>
      <c r="L38" s="5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58">
        <f>SUM(BA13:BA37)</f>
        <v>75065.43</v>
      </c>
      <c r="BB38" s="58">
        <f>SUM(BB13:BB37)</f>
        <v>75065.43</v>
      </c>
      <c r="BC38" s="59" t="str">
        <f>SpellNumber($E$2,BB38)</f>
        <v>INR  Seventy Five Thousand  &amp;Sixty Five  and Paise Forty Three Only</v>
      </c>
    </row>
    <row r="39" spans="1:55" ht="46.5" customHeight="1">
      <c r="A39" s="24" t="s">
        <v>36</v>
      </c>
      <c r="B39" s="25"/>
      <c r="C39" s="26"/>
      <c r="D39" s="27"/>
      <c r="E39" s="36" t="s">
        <v>44</v>
      </c>
      <c r="F39" s="37"/>
      <c r="G39" s="28"/>
      <c r="H39" s="29"/>
      <c r="I39" s="29"/>
      <c r="J39" s="29"/>
      <c r="K39" s="30"/>
      <c r="L39" s="31"/>
      <c r="M39" s="32"/>
      <c r="N39" s="33"/>
      <c r="O39" s="21"/>
      <c r="P39" s="21"/>
      <c r="Q39" s="21"/>
      <c r="R39" s="21"/>
      <c r="S39" s="21"/>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56">
        <f>IF(ISBLANK(F39),0,IF(E39="Excess (+)",ROUND(BA38+(BA38*F39),2),IF(E39="Less (-)",ROUND(BA38+(BA38*F39*(-1)),2),IF(E39="At Par",BA38,0))))</f>
        <v>0</v>
      </c>
      <c r="BB39" s="57">
        <f>ROUND(BA39,0)</f>
        <v>0</v>
      </c>
      <c r="BC39" s="39" t="str">
        <f>SpellNumber($E$2,BB39)</f>
        <v>INR Zero Only</v>
      </c>
    </row>
    <row r="40" spans="1:55" ht="45.75" customHeight="1">
      <c r="A40" s="23" t="s">
        <v>37</v>
      </c>
      <c r="B40" s="23"/>
      <c r="C40" s="64" t="str">
        <f>SpellNumber($E$2,BB39)</f>
        <v>INR Zero Only</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1" ht="15"/>
    <row r="2112" ht="15"/>
    <row r="2113" ht="15"/>
    <row r="2114" ht="15"/>
    <row r="2116" ht="15"/>
    <row r="2117" ht="15"/>
    <row r="2118" ht="15"/>
    <row r="2119" ht="15"/>
    <row r="2120" ht="15"/>
    <row r="2121" ht="15"/>
    <row r="2122" ht="15"/>
    <row r="2124" ht="15"/>
    <row r="2126" ht="15"/>
  </sheetData>
  <sheetProtection password="8F23" sheet="1"/>
  <mergeCells count="20">
    <mergeCell ref="D30:BC30"/>
    <mergeCell ref="D29:BC29"/>
    <mergeCell ref="D32:BC32"/>
    <mergeCell ref="D27:BC27"/>
    <mergeCell ref="D36:BC36"/>
    <mergeCell ref="D17:BC17"/>
    <mergeCell ref="D16:BC16"/>
    <mergeCell ref="D19:BC19"/>
    <mergeCell ref="D21:BC21"/>
    <mergeCell ref="D24:BC24"/>
    <mergeCell ref="C40:BC4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E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IF(#REF!&lt;&gt;"Select",99.9,0)</formula2>
    </dataValidation>
    <dataValidation allowBlank="1" showInputMessage="1" showErrorMessage="1" promptTitle="Units" prompt="Please enter Units in text" sqref="D15:E15 D18:E18 D20:E20 D22:E23 D25:E26 D28:E28 D31:E31 D33:E35 D37:E37">
      <formula1>0</formula1>
      <formula2>0</formula2>
    </dataValidation>
    <dataValidation type="decimal" allowBlank="1" showInputMessage="1" showErrorMessage="1" promptTitle="Quantity" prompt="Please enter the Quantity for this item. " errorTitle="Invalid Entry" error="Only Numeric Values are allowed. " sqref="F15 F18 F20 F22:F23 F25:F26 F28 F31 F33:F35 F37">
      <formula1>0</formula1>
      <formula2>999999999999999</formula2>
    </dataValidation>
    <dataValidation type="list" allowBlank="1" showErrorMessage="1" sqref="D13:D14 D16:D17 K15 K18 D19 K20 D21 K22:K23 D24 K25:K26 D36 D29:D30 D32 K31 K28 K33:K35 K37 D2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3 G25:H26 G28:H28 G31:H31 G33:H35 G37:H37">
      <formula1>0</formula1>
      <formula2>999999999999999</formula2>
    </dataValidation>
    <dataValidation allowBlank="1" showInputMessage="1" showErrorMessage="1" promptTitle="Addition / Deduction" prompt="Please Choose the correct One" sqref="J15 J18 J20 J22:J23 J25:J26 J28 J31 J33:J35 J37">
      <formula1>0</formula1>
      <formula2>0</formula2>
    </dataValidation>
    <dataValidation type="list" showErrorMessage="1" sqref="I15 I18 I20 I22:I23 I25:I26 I28 I31 I33:I35 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3 N25:O26 N28:O28 N31:O31 N33:O35 N37: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R23 R25:R26 R28 R31 R33:R35 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Q23 Q25:Q26 Q28 Q31 Q33:Q35 Q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M23 M25:M26 M28 M31 M33:M35 M37">
      <formula1>0</formula1>
      <formula2>999999999999999</formula2>
    </dataValidation>
    <dataValidation type="list" allowBlank="1" showInputMessage="1" showErrorMessage="1" sqref="L33 L34 L35 L13 L14 L15 L16 L17 L18 L19 L20 L21 L22 L23 L24 L25 L26 L27 L28 L29 L30 L31 L32 L37 L3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7">
      <formula1>0</formula1>
      <formula2>0</formula2>
    </dataValidation>
    <dataValidation type="decimal" allowBlank="1" showErrorMessage="1" errorTitle="Invalid Entry" error="Only Numeric Values are allowed. " sqref="A13:A37">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2021-09-08T05:44:00Z</cp:lastPrinted>
  <dcterms:created xsi:type="dcterms:W3CDTF">2009-01-30T06:42:42Z</dcterms:created>
  <dcterms:modified xsi:type="dcterms:W3CDTF">2021-09-08T05:44:46Z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