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80" windowHeight="789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'BoQ1'!$A$11:$BC$26</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<sst xmlns="http://schemas.openxmlformats.org/spreadsheetml/2006/main" count="186" uniqueCount="80">
  <si>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</si>
  <si>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</si>
  <si>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</si>
  <si>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</si>
  <si>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</si>
  <si>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</si>
  <si>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</si>
  <si>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</si>
  <si>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</si>
  <si>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</si>
  <si>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</si>
  <si>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</si>
  <si>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</si>
  <si>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</si>
  <si>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</si>
  <si>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</si>
  <si>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</si>
  <si>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</si>
  <si>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</si>
  <si>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</si>
  <si>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</si>
  <si>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</si>
  <si>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</si>
  <si>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</si>
  <si>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</si>
  <si>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</si>
  <si>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</si>
  <si>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</si>
  <si>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</si>
  <si>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</si>
  <si>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</si>
  <si>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</si>
  <si>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</si>
  <si>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</si>
  <si>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</si>
  <si>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</si>
  <si>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</si>
  <si>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</si>
  <si>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</si>
  <si>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</si>
  <si>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</si>
  <si>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</si>
  <si>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</si>
  <si>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</si>
  <si>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</si>
  <si>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</si>
  <si>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</si>
  <si>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</si>
  <si>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</si>
  <si>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</si>
  <si>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</si>
  <si>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</si>
  <si>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FINISHING</t>
  </si>
  <si>
    <t>Select</t>
  </si>
  <si>
    <t>item no.1</t>
  </si>
  <si>
    <t>item no.2</t>
  </si>
  <si>
    <t>item no.3</t>
  </si>
  <si>
    <t>item no.5</t>
  </si>
  <si>
    <t>item no.8</t>
  </si>
  <si>
    <t>item no.10</t>
  </si>
  <si>
    <r>
      <t xml:space="preserve">TOTAL AMOUNT  
           in
     </t>
    </r>
    <r>
      <rPr>
        <b/>
        <sz val="11"/>
        <color indexed="10"/>
        <rFont val="Arial"/>
        <family val="2"/>
      </rPr>
      <t xml:space="preserve"> Rs.      P</t>
    </r>
  </si>
  <si>
    <t>Tender Inviting Authority: Superintending Engineer, IWD, IIT, Kanpur</t>
  </si>
  <si>
    <t>Two or more coats on new work</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</si>
  <si>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</si>
  <si>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</si>
  <si>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</si>
  <si>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</si>
  <si>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</si>
  <si>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Sqm</t>
  </si>
  <si>
    <t>item no.4</t>
  </si>
  <si>
    <t>item no.6</t>
  </si>
  <si>
    <t>item no.7</t>
  </si>
  <si>
    <t>item no.9</t>
  </si>
  <si>
    <t>item no.11</t>
  </si>
  <si>
    <t>Distempering with 1st quality acrylic distember (Ready mix) having VOC content less than 50 grams/ litre  of approved brand and manufacture to give an even shade :</t>
  </si>
  <si>
    <t>Old work (one or more coats)</t>
  </si>
  <si>
    <t>Finishing walls with Premium Acrylic Smooth exterior paint with Silicone additives of required shade</t>
  </si>
  <si>
    <t>Old work (one or more coats applied @ 0.83 ltr/10 sqm).</t>
  </si>
  <si>
    <t>Contract No:   25/Civil/D2/2021-22/01</t>
  </si>
  <si>
    <t>Name of Work: Setting right of vacant house no 506 type -2 Apartment.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</si>
</sst>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xf numFmtId="49" fontId="4" fillId="0" borderId="16" xfId="0" applyNumberFormat="1" applyFont="1" applyFill="1" applyBorder="1" applyAlignment="1">
      <alignment horizontal="center"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6"/>
  <sheetViews>
    <sheetView showGridLines="0" zoomScale="85" zoomScaleNormal="85" zoomScalePageLayoutView="0" workbookViewId="0" topLeftCell="A1">
      <selection activeCell="BP13" sqref="BP13"/>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6" t="str">
        <f>B2&amp;" BoQ"</f>
        <v>Percentage BoQ</v>
      </c>
      <c r="B1" s="66"/>
      <c r="C1" s="66"/>
      <c r="D1" s="66"/>
      <c r="E1" s="66"/>
      <c r="F1" s="66"/>
      <c r="G1" s="66"/>
      <c r="H1" s="66"/>
      <c r="I1" s="66"/>
      <c r="J1" s="66"/>
      <c r="K1" s="66"/>
      <c r="L1" s="6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7" t="s">
        <v>61</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10"/>
      <c r="IF4" s="10"/>
      <c r="IG4" s="10"/>
      <c r="IH4" s="10"/>
      <c r="II4" s="10"/>
    </row>
    <row r="5" spans="1:243" s="9" customFormat="1" ht="38.25" customHeight="1">
      <c r="A5" s="67" t="s">
        <v>79</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IE5" s="10"/>
      <c r="IF5" s="10"/>
      <c r="IG5" s="10"/>
      <c r="IH5" s="10"/>
      <c r="II5" s="10"/>
    </row>
    <row r="6" spans="1:243" s="9" customFormat="1" ht="30.75" customHeight="1">
      <c r="A6" s="67" t="s">
        <v>78</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IE6" s="10"/>
      <c r="IF6" s="10"/>
      <c r="IG6" s="10"/>
      <c r="IH6" s="10"/>
      <c r="II6" s="10"/>
    </row>
    <row r="7" spans="1:243" s="9" customFormat="1" ht="29.25" customHeight="1" hidden="1">
      <c r="A7" s="68" t="s">
        <v>7</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10"/>
      <c r="IF7" s="10"/>
      <c r="IG7" s="10"/>
      <c r="IH7" s="10"/>
      <c r="II7" s="10"/>
    </row>
    <row r="8" spans="1:243" s="12" customFormat="1" ht="58.5" customHeight="1">
      <c r="A8" s="11" t="s">
        <v>50</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IE8" s="13"/>
      <c r="IF8" s="13"/>
      <c r="IG8" s="13"/>
      <c r="IH8" s="13"/>
      <c r="II8" s="13"/>
    </row>
    <row r="9" spans="1:243" s="14" customFormat="1" ht="61.5" customHeight="1">
      <c r="A9" s="64" t="s">
        <v>8</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60</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3" t="s">
        <v>52</v>
      </c>
      <c r="C13" s="39" t="s">
        <v>54</v>
      </c>
      <c r="D13" s="70"/>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2"/>
      <c r="IA13" s="22">
        <v>1</v>
      </c>
      <c r="IB13" s="22" t="s">
        <v>52</v>
      </c>
      <c r="IC13" s="22" t="s">
        <v>54</v>
      </c>
      <c r="IE13" s="23"/>
      <c r="IF13" s="23" t="s">
        <v>34</v>
      </c>
      <c r="IG13" s="23" t="s">
        <v>35</v>
      </c>
      <c r="IH13" s="23">
        <v>10</v>
      </c>
      <c r="II13" s="23" t="s">
        <v>36</v>
      </c>
    </row>
    <row r="14" spans="1:243" s="22" customFormat="1" ht="85.5">
      <c r="A14" s="59">
        <v>1.01</v>
      </c>
      <c r="B14" s="63" t="s">
        <v>63</v>
      </c>
      <c r="C14" s="39" t="s">
        <v>55</v>
      </c>
      <c r="D14" s="70"/>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2"/>
      <c r="IA14" s="22">
        <v>1.01</v>
      </c>
      <c r="IB14" s="22" t="s">
        <v>63</v>
      </c>
      <c r="IC14" s="22" t="s">
        <v>55</v>
      </c>
      <c r="IE14" s="23"/>
      <c r="IF14" s="23" t="s">
        <v>40</v>
      </c>
      <c r="IG14" s="23" t="s">
        <v>35</v>
      </c>
      <c r="IH14" s="23">
        <v>123.223</v>
      </c>
      <c r="II14" s="23" t="s">
        <v>37</v>
      </c>
    </row>
    <row r="15" spans="1:243" s="22" customFormat="1" ht="28.5">
      <c r="A15" s="59">
        <v>1.02</v>
      </c>
      <c r="B15" s="60" t="s">
        <v>62</v>
      </c>
      <c r="C15" s="39" t="s">
        <v>56</v>
      </c>
      <c r="D15" s="61">
        <v>18.92</v>
      </c>
      <c r="E15" s="75" t="s">
        <v>68</v>
      </c>
      <c r="F15" s="62">
        <v>76.41</v>
      </c>
      <c r="G15" s="40"/>
      <c r="H15" s="24"/>
      <c r="I15" s="47" t="s">
        <v>38</v>
      </c>
      <c r="J15" s="48">
        <f aca="true" t="shared" si="0" ref="J14:J23">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4:BA23">ROUND(total_amount_ba($B$2,$D$2,D15,F15,J15,K15,M15),0)</f>
        <v>1446</v>
      </c>
      <c r="BB15" s="54">
        <f aca="true" t="shared" si="2" ref="BB14:BB23">BA15+SUM(N15:AZ15)</f>
        <v>1446</v>
      </c>
      <c r="BC15" s="50" t="str">
        <f aca="true" t="shared" si="3" ref="BC14:BC23">SpellNumber(L15,BB15)</f>
        <v>INR  One Thousand Four Hundred &amp; Forty Six  Only</v>
      </c>
      <c r="IA15" s="22">
        <v>1.02</v>
      </c>
      <c r="IB15" s="22" t="s">
        <v>62</v>
      </c>
      <c r="IC15" s="22" t="s">
        <v>56</v>
      </c>
      <c r="ID15" s="22">
        <v>18.92</v>
      </c>
      <c r="IE15" s="23" t="s">
        <v>68</v>
      </c>
      <c r="IF15" s="23" t="s">
        <v>41</v>
      </c>
      <c r="IG15" s="23" t="s">
        <v>42</v>
      </c>
      <c r="IH15" s="23">
        <v>213</v>
      </c>
      <c r="II15" s="23" t="s">
        <v>37</v>
      </c>
    </row>
    <row r="16" spans="1:243" s="22" customFormat="1" ht="85.5">
      <c r="A16" s="59">
        <v>1.03</v>
      </c>
      <c r="B16" s="60" t="s">
        <v>65</v>
      </c>
      <c r="C16" s="39" t="s">
        <v>69</v>
      </c>
      <c r="D16" s="61">
        <v>19</v>
      </c>
      <c r="E16" s="75" t="s">
        <v>68</v>
      </c>
      <c r="F16" s="62">
        <v>100.96</v>
      </c>
      <c r="G16" s="40"/>
      <c r="H16" s="24"/>
      <c r="I16" s="47" t="s">
        <v>38</v>
      </c>
      <c r="J16" s="48">
        <f t="shared" si="0"/>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 t="shared" si="1"/>
        <v>1918</v>
      </c>
      <c r="BB16" s="54">
        <f t="shared" si="2"/>
        <v>1918</v>
      </c>
      <c r="BC16" s="50" t="str">
        <f t="shared" si="3"/>
        <v>INR  One Thousand Nine Hundred &amp; Eighteen  Only</v>
      </c>
      <c r="IA16" s="22">
        <v>1.03</v>
      </c>
      <c r="IB16" s="22" t="s">
        <v>65</v>
      </c>
      <c r="IC16" s="22" t="s">
        <v>69</v>
      </c>
      <c r="ID16" s="22">
        <v>19</v>
      </c>
      <c r="IE16" s="23" t="s">
        <v>68</v>
      </c>
      <c r="IF16" s="23"/>
      <c r="IG16" s="23"/>
      <c r="IH16" s="23"/>
      <c r="II16" s="23"/>
    </row>
    <row r="17" spans="1:243" s="22" customFormat="1" ht="71.25">
      <c r="A17" s="59">
        <v>1.04</v>
      </c>
      <c r="B17" s="60" t="s">
        <v>74</v>
      </c>
      <c r="C17" s="39" t="s">
        <v>57</v>
      </c>
      <c r="D17" s="70"/>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2"/>
      <c r="IA17" s="22">
        <v>1.04</v>
      </c>
      <c r="IB17" s="22" t="s">
        <v>74</v>
      </c>
      <c r="IC17" s="22" t="s">
        <v>57</v>
      </c>
      <c r="IE17" s="23"/>
      <c r="IF17" s="23"/>
      <c r="IG17" s="23"/>
      <c r="IH17" s="23"/>
      <c r="II17" s="23"/>
    </row>
    <row r="18" spans="1:243" s="22" customFormat="1" ht="28.5">
      <c r="A18" s="59">
        <v>1.05</v>
      </c>
      <c r="B18" s="60" t="s">
        <v>75</v>
      </c>
      <c r="C18" s="39" t="s">
        <v>70</v>
      </c>
      <c r="D18" s="61">
        <v>205</v>
      </c>
      <c r="E18" s="75" t="s">
        <v>68</v>
      </c>
      <c r="F18" s="62">
        <v>47.61</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9760</v>
      </c>
      <c r="BB18" s="54">
        <f t="shared" si="2"/>
        <v>9760</v>
      </c>
      <c r="BC18" s="50" t="str">
        <f t="shared" si="3"/>
        <v>INR  Nine Thousand Seven Hundred &amp; Sixty  Only</v>
      </c>
      <c r="IA18" s="22">
        <v>1.05</v>
      </c>
      <c r="IB18" s="22" t="s">
        <v>75</v>
      </c>
      <c r="IC18" s="22" t="s">
        <v>70</v>
      </c>
      <c r="ID18" s="22">
        <v>205</v>
      </c>
      <c r="IE18" s="23" t="s">
        <v>68</v>
      </c>
      <c r="IF18" s="23"/>
      <c r="IG18" s="23"/>
      <c r="IH18" s="23"/>
      <c r="II18" s="23"/>
    </row>
    <row r="19" spans="1:243" s="22" customFormat="1" ht="74.25" customHeight="1">
      <c r="A19" s="59">
        <v>1.06</v>
      </c>
      <c r="B19" s="60" t="s">
        <v>66</v>
      </c>
      <c r="C19" s="39" t="s">
        <v>71</v>
      </c>
      <c r="D19" s="61">
        <v>19</v>
      </c>
      <c r="E19" s="75" t="s">
        <v>68</v>
      </c>
      <c r="F19" s="62">
        <v>16</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 t="shared" si="1"/>
        <v>304</v>
      </c>
      <c r="BB19" s="54">
        <f t="shared" si="2"/>
        <v>304</v>
      </c>
      <c r="BC19" s="50" t="str">
        <f t="shared" si="3"/>
        <v>INR  Three Hundred &amp; Four  Only</v>
      </c>
      <c r="IA19" s="22">
        <v>1.06</v>
      </c>
      <c r="IB19" s="22" t="s">
        <v>66</v>
      </c>
      <c r="IC19" s="22" t="s">
        <v>71</v>
      </c>
      <c r="ID19" s="22">
        <v>19</v>
      </c>
      <c r="IE19" s="23" t="s">
        <v>68</v>
      </c>
      <c r="IF19" s="23"/>
      <c r="IG19" s="23"/>
      <c r="IH19" s="23"/>
      <c r="II19" s="23"/>
    </row>
    <row r="20" spans="1:243" s="22" customFormat="1" ht="56.25" customHeight="1">
      <c r="A20" s="59">
        <v>1.07</v>
      </c>
      <c r="B20" s="60" t="s">
        <v>64</v>
      </c>
      <c r="C20" s="39" t="s">
        <v>58</v>
      </c>
      <c r="D20" s="70"/>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2"/>
      <c r="IA20" s="22">
        <v>1.07</v>
      </c>
      <c r="IB20" s="22" t="s">
        <v>64</v>
      </c>
      <c r="IC20" s="22" t="s">
        <v>58</v>
      </c>
      <c r="IE20" s="23"/>
      <c r="IF20" s="23" t="s">
        <v>34</v>
      </c>
      <c r="IG20" s="23" t="s">
        <v>43</v>
      </c>
      <c r="IH20" s="23">
        <v>10</v>
      </c>
      <c r="II20" s="23" t="s">
        <v>37</v>
      </c>
    </row>
    <row r="21" spans="1:243" s="22" customFormat="1" ht="28.5">
      <c r="A21" s="59">
        <v>1.08</v>
      </c>
      <c r="B21" s="60" t="s">
        <v>67</v>
      </c>
      <c r="C21" s="39" t="s">
        <v>72</v>
      </c>
      <c r="D21" s="61">
        <v>107</v>
      </c>
      <c r="E21" s="75" t="s">
        <v>68</v>
      </c>
      <c r="F21" s="62">
        <v>70.1</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7501</v>
      </c>
      <c r="BB21" s="54">
        <f t="shared" si="2"/>
        <v>7501</v>
      </c>
      <c r="BC21" s="50" t="str">
        <f t="shared" si="3"/>
        <v>INR  Seven Thousand Five Hundred &amp; One  Only</v>
      </c>
      <c r="IA21" s="22">
        <v>1.08</v>
      </c>
      <c r="IB21" s="22" t="s">
        <v>67</v>
      </c>
      <c r="IC21" s="22" t="s">
        <v>72</v>
      </c>
      <c r="ID21" s="22">
        <v>107</v>
      </c>
      <c r="IE21" s="23" t="s">
        <v>68</v>
      </c>
      <c r="IF21" s="23"/>
      <c r="IG21" s="23"/>
      <c r="IH21" s="23"/>
      <c r="II21" s="23"/>
    </row>
    <row r="22" spans="1:243" s="22" customFormat="1" ht="52.5" customHeight="1">
      <c r="A22" s="59">
        <v>1.09</v>
      </c>
      <c r="B22" s="60" t="s">
        <v>76</v>
      </c>
      <c r="C22" s="39" t="s">
        <v>59</v>
      </c>
      <c r="D22" s="70"/>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2"/>
      <c r="IA22" s="22">
        <v>1.09</v>
      </c>
      <c r="IB22" s="22" t="s">
        <v>76</v>
      </c>
      <c r="IC22" s="22" t="s">
        <v>59</v>
      </c>
      <c r="IE22" s="23"/>
      <c r="IF22" s="23" t="s">
        <v>40</v>
      </c>
      <c r="IG22" s="23" t="s">
        <v>35</v>
      </c>
      <c r="IH22" s="23">
        <v>123.223</v>
      </c>
      <c r="II22" s="23" t="s">
        <v>37</v>
      </c>
    </row>
    <row r="23" spans="1:243" s="22" customFormat="1" ht="39.75" customHeight="1">
      <c r="A23" s="59">
        <v>1.1</v>
      </c>
      <c r="B23" s="60" t="s">
        <v>77</v>
      </c>
      <c r="C23" s="39" t="s">
        <v>73</v>
      </c>
      <c r="D23" s="61">
        <v>41</v>
      </c>
      <c r="E23" s="75" t="s">
        <v>68</v>
      </c>
      <c r="F23" s="62">
        <v>58.7</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 t="shared" si="1"/>
        <v>2407</v>
      </c>
      <c r="BB23" s="54">
        <f t="shared" si="2"/>
        <v>2407</v>
      </c>
      <c r="BC23" s="50" t="str">
        <f t="shared" si="3"/>
        <v>INR  Two Thousand Four Hundred &amp; Seven  Only</v>
      </c>
      <c r="IA23" s="22">
        <v>1.1</v>
      </c>
      <c r="IB23" s="22" t="s">
        <v>77</v>
      </c>
      <c r="IC23" s="22" t="s">
        <v>73</v>
      </c>
      <c r="ID23" s="22">
        <v>41</v>
      </c>
      <c r="IE23" s="23" t="s">
        <v>68</v>
      </c>
      <c r="IF23" s="23" t="s">
        <v>44</v>
      </c>
      <c r="IG23" s="23" t="s">
        <v>45</v>
      </c>
      <c r="IH23" s="23">
        <v>10</v>
      </c>
      <c r="II23" s="23" t="s">
        <v>37</v>
      </c>
    </row>
    <row r="24" spans="1:55" ht="28.5">
      <c r="A24" s="25" t="s">
        <v>46</v>
      </c>
      <c r="B24" s="26"/>
      <c r="C24" s="27"/>
      <c r="D24" s="43"/>
      <c r="E24" s="75"/>
      <c r="F24" s="43"/>
      <c r="G24" s="43"/>
      <c r="H24" s="55"/>
      <c r="I24" s="55"/>
      <c r="J24" s="55"/>
      <c r="K24" s="55"/>
      <c r="L24" s="56"/>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57">
        <f>SUM(BA13:BA23)</f>
        <v>23336</v>
      </c>
      <c r="BB24" s="58">
        <f>SUM(BB13:BB23)</f>
        <v>23336</v>
      </c>
      <c r="BC24" s="50" t="str">
        <f>SpellNumber(L24,BB24)</f>
        <v>  Twenty Three Thousand Three Hundred &amp; Thirty Six  Only</v>
      </c>
    </row>
    <row r="25" spans="1:55" ht="54.75" customHeight="1">
      <c r="A25" s="26" t="s">
        <v>47</v>
      </c>
      <c r="B25" s="28"/>
      <c r="C25" s="29"/>
      <c r="D25" s="30"/>
      <c r="E25" s="44" t="s">
        <v>53</v>
      </c>
      <c r="F25" s="45"/>
      <c r="G25" s="31"/>
      <c r="H25" s="32"/>
      <c r="I25" s="32"/>
      <c r="J25" s="32"/>
      <c r="K25" s="33"/>
      <c r="L25" s="34"/>
      <c r="M25" s="35"/>
      <c r="N25" s="36"/>
      <c r="O25" s="22"/>
      <c r="P25" s="22"/>
      <c r="Q25" s="22"/>
      <c r="R25" s="22"/>
      <c r="S25" s="22"/>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7">
        <f>IF(ISBLANK(F25),0,IF(E25="Excess (+)",ROUND(BA24+(BA24*F25),2),IF(E25="Less (-)",ROUND(BA24+(BA24*F25*(-1)),2),IF(E25="At Par",BA24,0))))</f>
        <v>0</v>
      </c>
      <c r="BB25" s="38">
        <f>ROUND(BA25,0)</f>
        <v>0</v>
      </c>
      <c r="BC25" s="21" t="str">
        <f>SpellNumber($E$2,BB25)</f>
        <v>INR Zero Only</v>
      </c>
    </row>
    <row r="26" spans="1:55" ht="18">
      <c r="A26" s="25" t="s">
        <v>48</v>
      </c>
      <c r="B26" s="25"/>
      <c r="C26" s="65" t="str">
        <f>SpellNumber($E$2,BB25)</f>
        <v>INR Zero Only</v>
      </c>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row>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8" ht="15"/>
    <row r="309" ht="15"/>
    <row r="310" ht="15"/>
    <row r="311" ht="15"/>
    <row r="312" ht="15"/>
    <row r="314" ht="15"/>
    <row r="315" ht="15"/>
    <row r="316" ht="15"/>
    <row r="317" ht="15"/>
    <row r="319" ht="15"/>
    <row r="320" ht="15"/>
    <row r="321" ht="15"/>
    <row r="322" ht="15"/>
    <row r="323" ht="15"/>
    <row r="324" ht="15"/>
    <row r="325" ht="15"/>
    <row r="326" ht="15"/>
    <row r="327" ht="15"/>
    <row r="328" ht="15"/>
  </sheetData>
  <sheetProtection password="9E83" sheet="1"/>
  <autoFilter ref="A11:BC26"/>
  <mergeCells count="13">
    <mergeCell ref="D14:BC14"/>
    <mergeCell ref="D17:BC17"/>
    <mergeCell ref="D20:BC20"/>
    <mergeCell ref="D22:BC22"/>
    <mergeCell ref="A9:BC9"/>
    <mergeCell ref="C26:BC26"/>
    <mergeCell ref="A1:L1"/>
    <mergeCell ref="A4:BC4"/>
    <mergeCell ref="A5:BC5"/>
    <mergeCell ref="A6:BC6"/>
    <mergeCell ref="A7:BC7"/>
    <mergeCell ref="B8:BC8"/>
    <mergeCell ref="D13:BC13"/>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5">
      <formula1>IF(E25="Select",-1,IF(E25="At Par",0,0))</formula1>
      <formula2>IF(E25="Select",-1,IF(E25="At Par",0,0.99))</formula2>
    </dataValidation>
    <dataValidation type="list" allowBlank="1" showErrorMessage="1" sqref="E2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allowBlank="1" showErrorMessage="1" sqref="D13:D14 K15:K16 D17 K18:K19 D20 K21 K23 D2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6 G18:H19 G21:H21 G23:H23">
      <formula1>0</formula1>
      <formula2>999999999999999</formula2>
    </dataValidation>
    <dataValidation allowBlank="1" showInputMessage="1" showErrorMessage="1" promptTitle="Addition / Deduction" prompt="Please Choose the correct One" sqref="J15:J16 J18:J19 J21 J23">
      <formula1>0</formula1>
      <formula2>0</formula2>
    </dataValidation>
    <dataValidation type="list" showErrorMessage="1" sqref="I15:I16 I18:I19 I21 I2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9 N21:O21 N2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R19 R21 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Q19 Q21 Q2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M19 M21 M23">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6 D18:D19 D21 D2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6 F18:F19 F21 F23">
      <formula1>0</formula1>
      <formula2>999999999999999</formula2>
    </dataValidation>
    <dataValidation type="list" allowBlank="1" showInputMessage="1" showErrorMessage="1" sqref="L21 L13 L14 L15 L16 L17 L18 L19 L20 L23 L22">
      <formula1>"INR"</formula1>
    </dataValidation>
    <dataValidation allowBlank="1" showInputMessage="1" showErrorMessage="1" promptTitle="Itemcode/Make" prompt="Please enter text" sqref="C13:C23">
      <formula1>0</formula1>
      <formula2>0</formula2>
    </dataValidation>
    <dataValidation type="decimal" allowBlank="1" showInputMessage="1" showErrorMessage="1" errorTitle="Invalid Entry" error="Only Numeric Values are allowed. " sqref="A13:A23">
      <formula1>0</formula1>
      <formula2>999999999999999</formula2>
    </dataValidation>
  </dataValidations>
  <printOptions/>
  <pageMargins left="0.7" right="0.2" top="0.5" bottom="0.7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3" t="s">
        <v>49</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2021-10-09T06:15:53Z</cp:lastPrinted>
  <dcterms:created xsi:type="dcterms:W3CDTF">2009-01-30T06:42:42Z</dcterms:created>
  <dcterms:modified xsi:type="dcterms:W3CDTF">2021-10-09T06:41:56Z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