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<sst xmlns="http://schemas.openxmlformats.org/spreadsheetml/2006/main" count="474" uniqueCount="137">
  <si>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</si>
  <si>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</si>
  <si>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</si>
  <si>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</si>
  <si>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</si>
  <si>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</si>
  <si>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</si>
  <si>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</si>
  <si>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</si>
  <si>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</si>
  <si>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</si>
  <si>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</si>
  <si>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</si>
  <si>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</si>
  <si>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</si>
  <si>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</si>
  <si>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</si>
  <si>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</si>
  <si>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</si>
  <si>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</si>
  <si>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</si>
  <si>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</si>
  <si>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</si>
  <si>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</si>
  <si>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</si>
  <si>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</si>
  <si>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</si>
  <si>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</si>
  <si>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</si>
  <si>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</si>
  <si>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</si>
  <si>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</si>
  <si>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</si>
  <si>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</si>
  <si>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</si>
  <si>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</si>
  <si>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</si>
  <si>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</si>
  <si>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</si>
  <si>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</si>
  <si>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</si>
  <si>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</si>
  <si>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</si>
  <si>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</si>
  <si>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</si>
  <si>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</si>
  <si>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</si>
  <si>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</si>
  <si>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</si>
  <si>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Two or more coats on new work</t>
  </si>
  <si>
    <t>CONCRETE WORK</t>
  </si>
  <si>
    <t>Size of Tile 600x600 mm</t>
  </si>
  <si>
    <t>Providing and applying white cement based putty of average thickness 1 mm, of approved brand and manufacturer, over the plastered wall surface to prepare the surface even and smooth complete.</t>
  </si>
  <si>
    <t>Providing and laying in position cement concrete of specified grade excluding the cost of centering and shuttering - All work up to plinth level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</si>
  <si>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</si>
  <si>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Sqm</t>
  </si>
  <si>
    <t>Cum</t>
  </si>
  <si>
    <t>Old work (one or more coats)</t>
  </si>
  <si>
    <t>Contract No:  28/C/D3/2021-22/01</t>
  </si>
  <si>
    <t>Name of Work: Renovation of house no.2085 and Internal W/W and painting work in VFA B-4</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</si>
  <si>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</si>
  <si>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</si>
  <si>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</si>
  <si>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</si>
  <si>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</si>
  <si>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</si>
  <si>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</si>
  <si>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</si>
  <si>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</si>
  <si>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</si>
  <si>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oxidised M.S. sliding door bolts with nuts and screws etc. complete :</t>
  </si>
  <si>
    <t>250x16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</si>
  <si>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</si>
  <si>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</si>
  <si>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</si>
  <si>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</si>
  <si>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</si>
  <si>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Second class teak wood</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</si>
  <si>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</si>
  <si>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</si>
  <si>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</si>
  <si>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</si>
  <si>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&amp; fixing glass panes with putty and glazing clips in steel doors, windows, clerestory windows, all complete with :</t>
  </si>
  <si>
    <t>4.0 mm thick glass panes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</si>
  <si>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</si>
  <si>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</si>
  <si>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</si>
  <si>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</si>
  <si>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</si>
  <si>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</si>
  <si>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</si>
  <si>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</si>
  <si>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</si>
  <si>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</si>
  <si>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</si>
  <si>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</si>
  <si>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</si>
  <si>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</si>
  <si>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</si>
  <si>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</si>
  <si>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</si>
  <si>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</si>
  <si>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</si>
  <si>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</si>
  <si>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</si>
  <si>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Old work (two or more coats)</t>
  </si>
  <si>
    <t>Distempering with 1st quality acrylic distember (Ready mix) having VOC content less than 50 grams/ litre  of approved brand and manufacture to give an even shade :</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</si>
  <si>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</si>
  <si>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</si>
  <si>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</si>
  <si>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</si>
  <si>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</si>
  <si>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</si>
  <si>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</si>
  <si>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</si>
  <si>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</si>
  <si>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</si>
  <si>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</si>
  <si>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</si>
  <si>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</si>
  <si>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</si>
  <si>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</si>
  <si>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</si>
  <si>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</si>
  <si>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</si>
  <si>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</si>
  <si>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</si>
  <si>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</si>
  <si>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</si>
  <si>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</si>
  <si>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</si>
  <si>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</si>
  <si>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"Providing and fixing C.P. grating with or without hole for waste pipe for floor/ nahani trap 100 mm dia. weight not less than 100 grams.</t>
  </si>
  <si>
    <t>each</t>
  </si>
  <si>
    <t>kg</t>
  </si>
  <si>
    <t>metre</t>
  </si>
  <si>
    <t>Each</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</si>
</sst>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58" fillId="0" borderId="15" xfId="0" applyNumberFormat="1"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0" fontId="58" fillId="0" borderId="15" xfId="0" applyFont="1" applyFill="1" applyBorder="1" applyAlignment="1">
      <alignment vertical="top"/>
    </xf>
    <xf numFmtId="2" fontId="58" fillId="0" borderId="15" xfId="0" applyNumberFormat="1"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0"/>
  <sheetViews>
    <sheetView showGridLines="0" view="pageBreakPreview" zoomScale="85" zoomScaleNormal="85" zoomScaleSheetLayoutView="85" zoomScalePageLayoutView="0" workbookViewId="0" topLeftCell="A92">
      <selection activeCell="D14" sqref="D14:BC1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75" customHeight="1">
      <c r="A5" s="66" t="s">
        <v>59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58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72"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8" t="s">
        <v>46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6.5" customHeight="1">
      <c r="A13" s="57">
        <v>1</v>
      </c>
      <c r="B13" s="75" t="s">
        <v>50</v>
      </c>
      <c r="C13" s="33"/>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50</v>
      </c>
      <c r="IE13" s="22"/>
      <c r="IF13" s="22"/>
      <c r="IG13" s="22"/>
      <c r="IH13" s="22"/>
      <c r="II13" s="22"/>
    </row>
    <row r="14" spans="1:243" s="21" customFormat="1" ht="48" customHeight="1">
      <c r="A14" s="57">
        <v>1.01</v>
      </c>
      <c r="B14" s="75" t="s">
        <v>53</v>
      </c>
      <c r="C14" s="33"/>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53</v>
      </c>
      <c r="IE14" s="22"/>
      <c r="IF14" s="22"/>
      <c r="IG14" s="22"/>
      <c r="IH14" s="22"/>
      <c r="II14" s="22"/>
    </row>
    <row r="15" spans="1:243" s="21" customFormat="1" ht="78.75">
      <c r="A15" s="57">
        <v>1.02</v>
      </c>
      <c r="B15" s="75" t="s">
        <v>48</v>
      </c>
      <c r="C15" s="33"/>
      <c r="D15" s="33">
        <v>0.25</v>
      </c>
      <c r="E15" s="76" t="s">
        <v>45</v>
      </c>
      <c r="F15" s="77">
        <v>5952.3</v>
      </c>
      <c r="G15" s="43"/>
      <c r="H15" s="37"/>
      <c r="I15" s="38" t="s">
        <v>33</v>
      </c>
      <c r="J15" s="39">
        <f aca="true" t="shared" si="0" ref="J14:J22">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 aca="true" t="shared" si="1" ref="BA15:BA22">total_amount_ba($B$2,$D$2,D15,F15,J15,K15,M15)</f>
        <v>1488.08</v>
      </c>
      <c r="BB15" s="51">
        <f aca="true" t="shared" si="2" ref="BB15:BB22">BA15+SUM(N15:AZ15)</f>
        <v>1488.08</v>
      </c>
      <c r="BC15" s="56" t="str">
        <f aca="true" t="shared" si="3" ref="BC15:BC22">SpellNumber(L15,BB15)</f>
        <v>INR  One Thousand Four Hundred &amp; Eighty Eight  and Paise Eight Only</v>
      </c>
      <c r="IA15" s="21">
        <v>1.02</v>
      </c>
      <c r="IB15" s="21" t="s">
        <v>48</v>
      </c>
      <c r="ID15" s="21">
        <v>0.25</v>
      </c>
      <c r="IE15" s="22" t="s">
        <v>45</v>
      </c>
      <c r="IF15" s="22"/>
      <c r="IG15" s="22"/>
      <c r="IH15" s="22"/>
      <c r="II15" s="22"/>
    </row>
    <row r="16" spans="1:243" s="21" customFormat="1" ht="17.25" customHeight="1">
      <c r="A16" s="57">
        <v>2</v>
      </c>
      <c r="B16" s="75" t="s">
        <v>60</v>
      </c>
      <c r="C16" s="33"/>
      <c r="D16" s="69"/>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1">
        <v>2</v>
      </c>
      <c r="IB16" s="21" t="s">
        <v>60</v>
      </c>
      <c r="IE16" s="22"/>
      <c r="IF16" s="22"/>
      <c r="IG16" s="22"/>
      <c r="IH16" s="22"/>
      <c r="II16" s="22"/>
    </row>
    <row r="17" spans="1:243" s="21" customFormat="1" ht="63" customHeight="1">
      <c r="A17" s="57">
        <v>2.01</v>
      </c>
      <c r="B17" s="75" t="s">
        <v>61</v>
      </c>
      <c r="C17" s="33"/>
      <c r="D17" s="69"/>
      <c r="E17" s="69"/>
      <c r="F17" s="69"/>
      <c r="G17" s="69"/>
      <c r="H17" s="69"/>
      <c r="I17" s="69"/>
      <c r="J17" s="69"/>
      <c r="K17" s="69"/>
      <c r="L17" s="69"/>
      <c r="M17" s="69"/>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A17" s="21">
        <v>2.01</v>
      </c>
      <c r="IB17" s="21" t="s">
        <v>61</v>
      </c>
      <c r="IE17" s="22"/>
      <c r="IF17" s="22"/>
      <c r="IG17" s="22"/>
      <c r="IH17" s="22"/>
      <c r="II17" s="22"/>
    </row>
    <row r="18" spans="1:243" s="21" customFormat="1" ht="31.5" customHeight="1">
      <c r="A18" s="57">
        <v>2.02</v>
      </c>
      <c r="B18" s="75" t="s">
        <v>62</v>
      </c>
      <c r="C18" s="33"/>
      <c r="D18" s="33">
        <v>0.1</v>
      </c>
      <c r="E18" s="76" t="s">
        <v>45</v>
      </c>
      <c r="F18" s="77">
        <v>6655.37</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665.54</v>
      </c>
      <c r="BB18" s="51">
        <f t="shared" si="2"/>
        <v>665.54</v>
      </c>
      <c r="BC18" s="56" t="str">
        <f t="shared" si="3"/>
        <v>INR  Six Hundred &amp; Sixty Five  and Paise Fifty Four Only</v>
      </c>
      <c r="IA18" s="21">
        <v>2.02</v>
      </c>
      <c r="IB18" s="21" t="s">
        <v>62</v>
      </c>
      <c r="ID18" s="21">
        <v>0.1</v>
      </c>
      <c r="IE18" s="22" t="s">
        <v>45</v>
      </c>
      <c r="IF18" s="22"/>
      <c r="IG18" s="22"/>
      <c r="IH18" s="22"/>
      <c r="II18" s="22"/>
    </row>
    <row r="19" spans="1:243" s="21" customFormat="1" ht="66" customHeight="1">
      <c r="A19" s="57">
        <v>2.03</v>
      </c>
      <c r="B19" s="75" t="s">
        <v>63</v>
      </c>
      <c r="C19" s="33"/>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1">
        <v>2.03</v>
      </c>
      <c r="IB19" s="21" t="s">
        <v>63</v>
      </c>
      <c r="IE19" s="22"/>
      <c r="IF19" s="22"/>
      <c r="IG19" s="22"/>
      <c r="IH19" s="22"/>
      <c r="II19" s="22"/>
    </row>
    <row r="20" spans="1:243" s="21" customFormat="1" ht="31.5" customHeight="1">
      <c r="A20" s="57">
        <v>2.04</v>
      </c>
      <c r="B20" s="75" t="s">
        <v>64</v>
      </c>
      <c r="C20" s="33"/>
      <c r="D20" s="33">
        <v>1</v>
      </c>
      <c r="E20" s="76" t="s">
        <v>43</v>
      </c>
      <c r="F20" s="77">
        <v>817.27</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817.27</v>
      </c>
      <c r="BB20" s="51">
        <f t="shared" si="2"/>
        <v>817.27</v>
      </c>
      <c r="BC20" s="56" t="str">
        <f t="shared" si="3"/>
        <v>INR  Eight Hundred &amp; Seventeen  and Paise Twenty Seven Only</v>
      </c>
      <c r="IA20" s="21">
        <v>2.04</v>
      </c>
      <c r="IB20" s="21" t="s">
        <v>64</v>
      </c>
      <c r="ID20" s="21">
        <v>1</v>
      </c>
      <c r="IE20" s="22" t="s">
        <v>43</v>
      </c>
      <c r="IF20" s="22"/>
      <c r="IG20" s="22"/>
      <c r="IH20" s="22"/>
      <c r="II20" s="22"/>
    </row>
    <row r="21" spans="1:243" s="21" customFormat="1" ht="15.75" customHeight="1">
      <c r="A21" s="57">
        <v>3</v>
      </c>
      <c r="B21" s="75" t="s">
        <v>65</v>
      </c>
      <c r="C21" s="33"/>
      <c r="D21" s="69"/>
      <c r="E21" s="69"/>
      <c r="F21" s="69"/>
      <c r="G21" s="69"/>
      <c r="H21" s="69"/>
      <c r="I21" s="69"/>
      <c r="J21" s="69"/>
      <c r="K21" s="69"/>
      <c r="L21" s="69"/>
      <c r="M21" s="69"/>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A21" s="21">
        <v>3</v>
      </c>
      <c r="IB21" s="21" t="s">
        <v>65</v>
      </c>
      <c r="IE21" s="22"/>
      <c r="IF21" s="22"/>
      <c r="IG21" s="22"/>
      <c r="IH21" s="22"/>
      <c r="II21" s="22"/>
    </row>
    <row r="22" spans="1:243" s="21" customFormat="1" ht="236.25">
      <c r="A22" s="57">
        <v>3.01</v>
      </c>
      <c r="B22" s="75" t="s">
        <v>66</v>
      </c>
      <c r="C22" s="33"/>
      <c r="D22" s="33">
        <v>1</v>
      </c>
      <c r="E22" s="76" t="s">
        <v>43</v>
      </c>
      <c r="F22" s="77">
        <v>903.38</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903.38</v>
      </c>
      <c r="BB22" s="51">
        <f t="shared" si="2"/>
        <v>903.38</v>
      </c>
      <c r="BC22" s="56" t="str">
        <f t="shared" si="3"/>
        <v>INR  Nine Hundred &amp; Three  and Paise Thirty Eight Only</v>
      </c>
      <c r="IA22" s="21">
        <v>3.01</v>
      </c>
      <c r="IB22" s="21" t="s">
        <v>66</v>
      </c>
      <c r="ID22" s="21">
        <v>1</v>
      </c>
      <c r="IE22" s="22" t="s">
        <v>43</v>
      </c>
      <c r="IF22" s="22"/>
      <c r="IG22" s="22"/>
      <c r="IH22" s="22"/>
      <c r="II22" s="22"/>
    </row>
    <row r="23" spans="1:243" s="21" customFormat="1" ht="15.75">
      <c r="A23" s="57">
        <v>4</v>
      </c>
      <c r="B23" s="75" t="s">
        <v>67</v>
      </c>
      <c r="C23" s="33"/>
      <c r="D23" s="69"/>
      <c r="E23" s="69"/>
      <c r="F23" s="69"/>
      <c r="G23" s="69"/>
      <c r="H23" s="69"/>
      <c r="I23" s="69"/>
      <c r="J23" s="69"/>
      <c r="K23" s="69"/>
      <c r="L23" s="69"/>
      <c r="M23" s="69"/>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A23" s="21">
        <v>4</v>
      </c>
      <c r="IB23" s="21" t="s">
        <v>67</v>
      </c>
      <c r="IE23" s="22"/>
      <c r="IF23" s="22"/>
      <c r="IG23" s="22"/>
      <c r="IH23" s="22"/>
      <c r="II23" s="22"/>
    </row>
    <row r="24" spans="1:243" s="21" customFormat="1" ht="126">
      <c r="A24" s="57">
        <v>4.01</v>
      </c>
      <c r="B24" s="75" t="s">
        <v>68</v>
      </c>
      <c r="C24" s="33"/>
      <c r="D24" s="69"/>
      <c r="E24" s="69"/>
      <c r="F24" s="69"/>
      <c r="G24" s="69"/>
      <c r="H24" s="69"/>
      <c r="I24" s="69"/>
      <c r="J24" s="69"/>
      <c r="K24" s="69"/>
      <c r="L24" s="69"/>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A24" s="21">
        <v>4.01</v>
      </c>
      <c r="IB24" s="21" t="s">
        <v>68</v>
      </c>
      <c r="IE24" s="22"/>
      <c r="IF24" s="22"/>
      <c r="IG24" s="22"/>
      <c r="IH24" s="22"/>
      <c r="II24" s="22"/>
    </row>
    <row r="25" spans="1:243" s="21" customFormat="1" ht="28.5">
      <c r="A25" s="57">
        <v>4.02</v>
      </c>
      <c r="B25" s="75" t="s">
        <v>69</v>
      </c>
      <c r="C25" s="33"/>
      <c r="D25" s="33">
        <v>0.13</v>
      </c>
      <c r="E25" s="76" t="s">
        <v>45</v>
      </c>
      <c r="F25" s="77">
        <v>92351.78</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12005.73</v>
      </c>
      <c r="BB25" s="51">
        <f>BA25+SUM(N25:AZ25)</f>
        <v>12005.73</v>
      </c>
      <c r="BC25" s="56" t="str">
        <f>SpellNumber(L25,BB25)</f>
        <v>INR  Twelve Thousand  &amp;Five  and Paise Seventy Three Only</v>
      </c>
      <c r="IA25" s="21">
        <v>4.02</v>
      </c>
      <c r="IB25" s="21" t="s">
        <v>69</v>
      </c>
      <c r="ID25" s="21">
        <v>0.13</v>
      </c>
      <c r="IE25" s="22" t="s">
        <v>45</v>
      </c>
      <c r="IF25" s="22"/>
      <c r="IG25" s="22"/>
      <c r="IH25" s="22"/>
      <c r="II25" s="22"/>
    </row>
    <row r="26" spans="1:243" s="21" customFormat="1" ht="47.25">
      <c r="A26" s="57">
        <v>4.03</v>
      </c>
      <c r="B26" s="75" t="s">
        <v>70</v>
      </c>
      <c r="C26" s="33"/>
      <c r="D26" s="69"/>
      <c r="E26" s="69"/>
      <c r="F26" s="69"/>
      <c r="G26" s="69"/>
      <c r="H26" s="69"/>
      <c r="I26" s="69"/>
      <c r="J26" s="69"/>
      <c r="K26" s="69"/>
      <c r="L26" s="69"/>
      <c r="M26" s="69"/>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IA26" s="21">
        <v>4.03</v>
      </c>
      <c r="IB26" s="21" t="s">
        <v>70</v>
      </c>
      <c r="IE26" s="22"/>
      <c r="IF26" s="22"/>
      <c r="IG26" s="22"/>
      <c r="IH26" s="22"/>
      <c r="II26" s="22"/>
    </row>
    <row r="27" spans="1:243" s="21" customFormat="1" ht="28.5">
      <c r="A27" s="57">
        <v>4.04</v>
      </c>
      <c r="B27" s="75" t="s">
        <v>71</v>
      </c>
      <c r="C27" s="33"/>
      <c r="D27" s="33">
        <v>1</v>
      </c>
      <c r="E27" s="76" t="s">
        <v>133</v>
      </c>
      <c r="F27" s="77">
        <v>149.06</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149.06</v>
      </c>
      <c r="BB27" s="51">
        <f>BA27+SUM(N27:AZ27)</f>
        <v>149.06</v>
      </c>
      <c r="BC27" s="56" t="str">
        <f>SpellNumber(L27,BB27)</f>
        <v>INR  One Hundred &amp; Forty Nine  and Paise Six Only</v>
      </c>
      <c r="IA27" s="21">
        <v>4.04</v>
      </c>
      <c r="IB27" s="21" t="s">
        <v>71</v>
      </c>
      <c r="ID27" s="21">
        <v>1</v>
      </c>
      <c r="IE27" s="22" t="s">
        <v>133</v>
      </c>
      <c r="IF27" s="22"/>
      <c r="IG27" s="22"/>
      <c r="IH27" s="22"/>
      <c r="II27" s="22"/>
    </row>
    <row r="28" spans="1:243" s="21" customFormat="1" ht="110.25">
      <c r="A28" s="57">
        <v>4.05</v>
      </c>
      <c r="B28" s="75" t="s">
        <v>72</v>
      </c>
      <c r="C28" s="33"/>
      <c r="D28" s="69"/>
      <c r="E28" s="69"/>
      <c r="F28" s="69"/>
      <c r="G28" s="69"/>
      <c r="H28" s="69"/>
      <c r="I28" s="69"/>
      <c r="J28" s="69"/>
      <c r="K28" s="69"/>
      <c r="L28" s="69"/>
      <c r="M28" s="69"/>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IA28" s="21">
        <v>4.05</v>
      </c>
      <c r="IB28" s="21" t="s">
        <v>72</v>
      </c>
      <c r="IE28" s="22"/>
      <c r="IF28" s="22"/>
      <c r="IG28" s="22"/>
      <c r="IH28" s="22"/>
      <c r="II28" s="22"/>
    </row>
    <row r="29" spans="1:243" s="21" customFormat="1" ht="28.5">
      <c r="A29" s="57">
        <v>4.06</v>
      </c>
      <c r="B29" s="75" t="s">
        <v>73</v>
      </c>
      <c r="C29" s="33"/>
      <c r="D29" s="33">
        <v>5</v>
      </c>
      <c r="E29" s="76" t="s">
        <v>133</v>
      </c>
      <c r="F29" s="77">
        <v>54.41</v>
      </c>
      <c r="G29" s="43"/>
      <c r="H29" s="37"/>
      <c r="I29" s="38" t="s">
        <v>33</v>
      </c>
      <c r="J29" s="39">
        <f>IF(I29="Less(-)",-1,1)</f>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total_amount_ba($B$2,$D$2,D29,F29,J29,K29,M29)</f>
        <v>272.05</v>
      </c>
      <c r="BB29" s="51">
        <f>BA29+SUM(N29:AZ29)</f>
        <v>272.05</v>
      </c>
      <c r="BC29" s="56" t="str">
        <f>SpellNumber(L29,BB29)</f>
        <v>INR  Two Hundred &amp; Seventy Two  and Paise Five Only</v>
      </c>
      <c r="IA29" s="21">
        <v>4.06</v>
      </c>
      <c r="IB29" s="21" t="s">
        <v>73</v>
      </c>
      <c r="ID29" s="21">
        <v>5</v>
      </c>
      <c r="IE29" s="22" t="s">
        <v>133</v>
      </c>
      <c r="IF29" s="22"/>
      <c r="IG29" s="22"/>
      <c r="IH29" s="22"/>
      <c r="II29" s="22"/>
    </row>
    <row r="30" spans="1:243" s="21" customFormat="1" ht="110.25">
      <c r="A30" s="57">
        <v>4.07</v>
      </c>
      <c r="B30" s="75" t="s">
        <v>74</v>
      </c>
      <c r="C30" s="33"/>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A30" s="21">
        <v>4.07</v>
      </c>
      <c r="IB30" s="21" t="s">
        <v>74</v>
      </c>
      <c r="IE30" s="22"/>
      <c r="IF30" s="22"/>
      <c r="IG30" s="22"/>
      <c r="IH30" s="22"/>
      <c r="II30" s="22"/>
    </row>
    <row r="31" spans="1:243" s="21" customFormat="1" ht="15.75">
      <c r="A31" s="57">
        <v>4.08</v>
      </c>
      <c r="B31" s="75" t="s">
        <v>75</v>
      </c>
      <c r="C31" s="33"/>
      <c r="D31" s="69"/>
      <c r="E31" s="69"/>
      <c r="F31" s="69"/>
      <c r="G31" s="69"/>
      <c r="H31" s="69"/>
      <c r="I31" s="69"/>
      <c r="J31" s="69"/>
      <c r="K31" s="69"/>
      <c r="L31" s="69"/>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IA31" s="21">
        <v>4.08</v>
      </c>
      <c r="IB31" s="21" t="s">
        <v>75</v>
      </c>
      <c r="IE31" s="22"/>
      <c r="IF31" s="22"/>
      <c r="IG31" s="22"/>
      <c r="IH31" s="22"/>
      <c r="II31" s="22"/>
    </row>
    <row r="32" spans="1:243" s="21" customFormat="1" ht="31.5">
      <c r="A32" s="57">
        <v>4.09</v>
      </c>
      <c r="B32" s="75" t="s">
        <v>76</v>
      </c>
      <c r="C32" s="33"/>
      <c r="D32" s="69"/>
      <c r="E32" s="69"/>
      <c r="F32" s="69"/>
      <c r="G32" s="69"/>
      <c r="H32" s="69"/>
      <c r="I32" s="69"/>
      <c r="J32" s="69"/>
      <c r="K32" s="69"/>
      <c r="L32" s="69"/>
      <c r="M32" s="69"/>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IA32" s="21">
        <v>4.09</v>
      </c>
      <c r="IB32" s="21" t="s">
        <v>76</v>
      </c>
      <c r="IE32" s="22"/>
      <c r="IF32" s="22"/>
      <c r="IG32" s="22"/>
      <c r="IH32" s="22"/>
      <c r="II32" s="22"/>
    </row>
    <row r="33" spans="1:243" s="21" customFormat="1" ht="42.75">
      <c r="A33" s="74">
        <v>4.1</v>
      </c>
      <c r="B33" s="75" t="s">
        <v>77</v>
      </c>
      <c r="C33" s="33"/>
      <c r="D33" s="33">
        <v>2.5</v>
      </c>
      <c r="E33" s="76" t="s">
        <v>43</v>
      </c>
      <c r="F33" s="77">
        <v>3816.05</v>
      </c>
      <c r="G33" s="43"/>
      <c r="H33" s="37"/>
      <c r="I33" s="38" t="s">
        <v>33</v>
      </c>
      <c r="J33" s="39">
        <f>IF(I33="Less(-)",-1,1)</f>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total_amount_ba($B$2,$D$2,D33,F33,J33,K33,M33)</f>
        <v>9540.13</v>
      </c>
      <c r="BB33" s="51">
        <f>BA33+SUM(N33:AZ33)</f>
        <v>9540.13</v>
      </c>
      <c r="BC33" s="56" t="str">
        <f>SpellNumber(L33,BB33)</f>
        <v>INR  Nine Thousand Five Hundred &amp; Forty  and Paise Thirteen Only</v>
      </c>
      <c r="IA33" s="21">
        <v>4.1</v>
      </c>
      <c r="IB33" s="21" t="s">
        <v>77</v>
      </c>
      <c r="ID33" s="21">
        <v>2.5</v>
      </c>
      <c r="IE33" s="22" t="s">
        <v>43</v>
      </c>
      <c r="IF33" s="22"/>
      <c r="IG33" s="22"/>
      <c r="IH33" s="22"/>
      <c r="II33" s="22"/>
    </row>
    <row r="34" spans="1:243" s="21" customFormat="1" ht="15.75">
      <c r="A34" s="57">
        <v>5</v>
      </c>
      <c r="B34" s="75" t="s">
        <v>78</v>
      </c>
      <c r="C34" s="33"/>
      <c r="D34" s="69"/>
      <c r="E34" s="69"/>
      <c r="F34" s="69"/>
      <c r="G34" s="69"/>
      <c r="H34" s="69"/>
      <c r="I34" s="69"/>
      <c r="J34" s="69"/>
      <c r="K34" s="69"/>
      <c r="L34" s="69"/>
      <c r="M34" s="69"/>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IA34" s="21">
        <v>5</v>
      </c>
      <c r="IB34" s="21" t="s">
        <v>78</v>
      </c>
      <c r="IE34" s="22"/>
      <c r="IF34" s="22"/>
      <c r="IG34" s="22"/>
      <c r="IH34" s="22"/>
      <c r="II34" s="22"/>
    </row>
    <row r="35" spans="1:243" s="21" customFormat="1" ht="94.5">
      <c r="A35" s="57">
        <v>5.01</v>
      </c>
      <c r="B35" s="75" t="s">
        <v>79</v>
      </c>
      <c r="C35" s="33"/>
      <c r="D35" s="33">
        <v>20</v>
      </c>
      <c r="E35" s="76" t="s">
        <v>134</v>
      </c>
      <c r="F35" s="77">
        <v>89.22</v>
      </c>
      <c r="G35" s="43"/>
      <c r="H35" s="37"/>
      <c r="I35" s="38" t="s">
        <v>33</v>
      </c>
      <c r="J35" s="39">
        <f>IF(I35="Less(-)",-1,1)</f>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total_amount_ba($B$2,$D$2,D35,F35,J35,K35,M35)</f>
        <v>1784.4</v>
      </c>
      <c r="BB35" s="51">
        <f>BA35+SUM(N35:AZ35)</f>
        <v>1784.4</v>
      </c>
      <c r="BC35" s="56" t="str">
        <f>SpellNumber(L35,BB35)</f>
        <v>INR  One Thousand Seven Hundred &amp; Eighty Four  and Paise Forty Only</v>
      </c>
      <c r="IA35" s="21">
        <v>5.01</v>
      </c>
      <c r="IB35" s="21" t="s">
        <v>79</v>
      </c>
      <c r="ID35" s="21">
        <v>20</v>
      </c>
      <c r="IE35" s="22" t="s">
        <v>134</v>
      </c>
      <c r="IF35" s="22"/>
      <c r="IG35" s="22"/>
      <c r="IH35" s="22"/>
      <c r="II35" s="22"/>
    </row>
    <row r="36" spans="1:243" s="21" customFormat="1" ht="110.25">
      <c r="A36" s="57">
        <v>5.02</v>
      </c>
      <c r="B36" s="75" t="s">
        <v>80</v>
      </c>
      <c r="C36" s="33"/>
      <c r="D36" s="69"/>
      <c r="E36" s="69"/>
      <c r="F36" s="69"/>
      <c r="G36" s="69"/>
      <c r="H36" s="69"/>
      <c r="I36" s="69"/>
      <c r="J36" s="69"/>
      <c r="K36" s="69"/>
      <c r="L36" s="69"/>
      <c r="M36" s="69"/>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IA36" s="21">
        <v>5.02</v>
      </c>
      <c r="IB36" s="21" t="s">
        <v>80</v>
      </c>
      <c r="IE36" s="22"/>
      <c r="IF36" s="22"/>
      <c r="IG36" s="22"/>
      <c r="IH36" s="22"/>
      <c r="II36" s="22"/>
    </row>
    <row r="37" spans="1:243" s="21" customFormat="1" ht="42.75">
      <c r="A37" s="57">
        <v>5.03</v>
      </c>
      <c r="B37" s="75" t="s">
        <v>81</v>
      </c>
      <c r="C37" s="33"/>
      <c r="D37" s="33">
        <v>1.5</v>
      </c>
      <c r="E37" s="76" t="s">
        <v>43</v>
      </c>
      <c r="F37" s="77">
        <v>3882.64</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5823.96</v>
      </c>
      <c r="BB37" s="51">
        <f>BA37+SUM(N37:AZ37)</f>
        <v>5823.96</v>
      </c>
      <c r="BC37" s="56" t="str">
        <f>SpellNumber(L37,BB37)</f>
        <v>INR  Five Thousand Eight Hundred &amp; Twenty Three  and Paise Ninety Six Only</v>
      </c>
      <c r="IA37" s="21">
        <v>5.03</v>
      </c>
      <c r="IB37" s="21" t="s">
        <v>81</v>
      </c>
      <c r="ID37" s="21">
        <v>1.5</v>
      </c>
      <c r="IE37" s="22" t="s">
        <v>43</v>
      </c>
      <c r="IF37" s="22"/>
      <c r="IG37" s="22"/>
      <c r="IH37" s="22"/>
      <c r="II37" s="22"/>
    </row>
    <row r="38" spans="1:243" s="21" customFormat="1" ht="63">
      <c r="A38" s="57">
        <v>5.04</v>
      </c>
      <c r="B38" s="75" t="s">
        <v>82</v>
      </c>
      <c r="C38" s="33"/>
      <c r="D38" s="69"/>
      <c r="E38" s="69"/>
      <c r="F38" s="69"/>
      <c r="G38" s="69"/>
      <c r="H38" s="69"/>
      <c r="I38" s="69"/>
      <c r="J38" s="69"/>
      <c r="K38" s="69"/>
      <c r="L38" s="69"/>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1">
        <v>5.04</v>
      </c>
      <c r="IB38" s="21" t="s">
        <v>82</v>
      </c>
      <c r="IE38" s="22"/>
      <c r="IF38" s="22"/>
      <c r="IG38" s="22"/>
      <c r="IH38" s="22"/>
      <c r="II38" s="22"/>
    </row>
    <row r="39" spans="1:243" s="21" customFormat="1" ht="42.75">
      <c r="A39" s="57">
        <v>5.05</v>
      </c>
      <c r="B39" s="75" t="s">
        <v>83</v>
      </c>
      <c r="C39" s="33"/>
      <c r="D39" s="33">
        <v>2</v>
      </c>
      <c r="E39" s="76" t="s">
        <v>43</v>
      </c>
      <c r="F39" s="77">
        <v>789.61</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1579.22</v>
      </c>
      <c r="BB39" s="51">
        <f>BA39+SUM(N39:AZ39)</f>
        <v>1579.22</v>
      </c>
      <c r="BC39" s="56" t="str">
        <f>SpellNumber(L39,BB39)</f>
        <v>INR  One Thousand Five Hundred &amp; Seventy Nine  and Paise Twenty Two Only</v>
      </c>
      <c r="IA39" s="21">
        <v>5.05</v>
      </c>
      <c r="IB39" s="21" t="s">
        <v>83</v>
      </c>
      <c r="ID39" s="21">
        <v>2</v>
      </c>
      <c r="IE39" s="22" t="s">
        <v>43</v>
      </c>
      <c r="IF39" s="22"/>
      <c r="IG39" s="22"/>
      <c r="IH39" s="22"/>
      <c r="II39" s="22"/>
    </row>
    <row r="40" spans="1:243" s="21" customFormat="1" ht="15.75">
      <c r="A40" s="57">
        <v>6</v>
      </c>
      <c r="B40" s="75" t="s">
        <v>84</v>
      </c>
      <c r="C40" s="33"/>
      <c r="D40" s="69"/>
      <c r="E40" s="69"/>
      <c r="F40" s="69"/>
      <c r="G40" s="69"/>
      <c r="H40" s="69"/>
      <c r="I40" s="69"/>
      <c r="J40" s="69"/>
      <c r="K40" s="69"/>
      <c r="L40" s="69"/>
      <c r="M40" s="69"/>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IA40" s="21">
        <v>6</v>
      </c>
      <c r="IB40" s="21" t="s">
        <v>84</v>
      </c>
      <c r="IE40" s="22"/>
      <c r="IF40" s="22"/>
      <c r="IG40" s="22"/>
      <c r="IH40" s="22"/>
      <c r="II40" s="22"/>
    </row>
    <row r="41" spans="1:243" s="21" customFormat="1" ht="110.25">
      <c r="A41" s="57">
        <v>6.01</v>
      </c>
      <c r="B41" s="75" t="s">
        <v>85</v>
      </c>
      <c r="C41" s="33"/>
      <c r="D41" s="69"/>
      <c r="E41" s="69"/>
      <c r="F41" s="69"/>
      <c r="G41" s="69"/>
      <c r="H41" s="69"/>
      <c r="I41" s="69"/>
      <c r="J41" s="69"/>
      <c r="K41" s="69"/>
      <c r="L41" s="69"/>
      <c r="M41" s="69"/>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IA41" s="21">
        <v>6.01</v>
      </c>
      <c r="IB41" s="21" t="s">
        <v>85</v>
      </c>
      <c r="IE41" s="22"/>
      <c r="IF41" s="22"/>
      <c r="IG41" s="22"/>
      <c r="IH41" s="22"/>
      <c r="II41" s="22"/>
    </row>
    <row r="42" spans="1:243" s="21" customFormat="1" ht="42.75">
      <c r="A42" s="57">
        <v>6.02</v>
      </c>
      <c r="B42" s="75" t="s">
        <v>86</v>
      </c>
      <c r="C42" s="33"/>
      <c r="D42" s="33">
        <v>44</v>
      </c>
      <c r="E42" s="76" t="s">
        <v>43</v>
      </c>
      <c r="F42" s="77">
        <v>436.96</v>
      </c>
      <c r="G42" s="43"/>
      <c r="H42" s="37"/>
      <c r="I42" s="38" t="s">
        <v>33</v>
      </c>
      <c r="J42" s="39">
        <f>IF(I42="Less(-)",-1,1)</f>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total_amount_ba($B$2,$D$2,D42,F42,J42,K42,M42)</f>
        <v>19226.24</v>
      </c>
      <c r="BB42" s="51">
        <f>BA42+SUM(N42:AZ42)</f>
        <v>19226.24</v>
      </c>
      <c r="BC42" s="56" t="str">
        <f>SpellNumber(L42,BB42)</f>
        <v>INR  Nineteen Thousand Two Hundred &amp; Twenty Six  and Paise Twenty Four Only</v>
      </c>
      <c r="IA42" s="21">
        <v>6.02</v>
      </c>
      <c r="IB42" s="21" t="s">
        <v>86</v>
      </c>
      <c r="ID42" s="21">
        <v>44</v>
      </c>
      <c r="IE42" s="22" t="s">
        <v>43</v>
      </c>
      <c r="IF42" s="22"/>
      <c r="IG42" s="22"/>
      <c r="IH42" s="22"/>
      <c r="II42" s="22"/>
    </row>
    <row r="43" spans="1:243" s="21" customFormat="1" ht="63">
      <c r="A43" s="57">
        <v>6.03</v>
      </c>
      <c r="B43" s="75" t="s">
        <v>87</v>
      </c>
      <c r="C43" s="33"/>
      <c r="D43" s="69"/>
      <c r="E43" s="69"/>
      <c r="F43" s="69"/>
      <c r="G43" s="69"/>
      <c r="H43" s="69"/>
      <c r="I43" s="69"/>
      <c r="J43" s="69"/>
      <c r="K43" s="69"/>
      <c r="L43" s="69"/>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IA43" s="21">
        <v>6.03</v>
      </c>
      <c r="IB43" s="21" t="s">
        <v>87</v>
      </c>
      <c r="IE43" s="22"/>
      <c r="IF43" s="22"/>
      <c r="IG43" s="22"/>
      <c r="IH43" s="22"/>
      <c r="II43" s="22"/>
    </row>
    <row r="44" spans="1:243" s="21" customFormat="1" ht="28.5">
      <c r="A44" s="57">
        <v>6.04</v>
      </c>
      <c r="B44" s="75" t="s">
        <v>88</v>
      </c>
      <c r="C44" s="33"/>
      <c r="D44" s="33">
        <v>2</v>
      </c>
      <c r="E44" s="76" t="s">
        <v>43</v>
      </c>
      <c r="F44" s="77">
        <v>456.95</v>
      </c>
      <c r="G44" s="43"/>
      <c r="H44" s="37"/>
      <c r="I44" s="38" t="s">
        <v>33</v>
      </c>
      <c r="J44" s="39">
        <f>IF(I44="Less(-)",-1,1)</f>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total_amount_ba($B$2,$D$2,D44,F44,J44,K44,M44)</f>
        <v>913.9</v>
      </c>
      <c r="BB44" s="51">
        <f>BA44+SUM(N44:AZ44)</f>
        <v>913.9</v>
      </c>
      <c r="BC44" s="56" t="str">
        <f>SpellNumber(L44,BB44)</f>
        <v>INR  Nine Hundred &amp; Thirteen  and Paise Ninety Only</v>
      </c>
      <c r="IA44" s="21">
        <v>6.04</v>
      </c>
      <c r="IB44" s="21" t="s">
        <v>88</v>
      </c>
      <c r="ID44" s="21">
        <v>2</v>
      </c>
      <c r="IE44" s="22" t="s">
        <v>43</v>
      </c>
      <c r="IF44" s="22"/>
      <c r="IG44" s="22"/>
      <c r="IH44" s="22"/>
      <c r="II44" s="22"/>
    </row>
    <row r="45" spans="1:243" s="21" customFormat="1" ht="47.25">
      <c r="A45" s="57">
        <v>6.05</v>
      </c>
      <c r="B45" s="75" t="s">
        <v>89</v>
      </c>
      <c r="C45" s="33"/>
      <c r="D45" s="69"/>
      <c r="E45" s="69"/>
      <c r="F45" s="69"/>
      <c r="G45" s="69"/>
      <c r="H45" s="69"/>
      <c r="I45" s="69"/>
      <c r="J45" s="69"/>
      <c r="K45" s="69"/>
      <c r="L45" s="69"/>
      <c r="M45" s="69"/>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IA45" s="21">
        <v>6.05</v>
      </c>
      <c r="IB45" s="21" t="s">
        <v>89</v>
      </c>
      <c r="IE45" s="22"/>
      <c r="IF45" s="22"/>
      <c r="IG45" s="22"/>
      <c r="IH45" s="22"/>
      <c r="II45" s="22"/>
    </row>
    <row r="46" spans="1:243" s="21" customFormat="1" ht="42.75">
      <c r="A46" s="57">
        <v>6.06</v>
      </c>
      <c r="B46" s="75" t="s">
        <v>90</v>
      </c>
      <c r="C46" s="33"/>
      <c r="D46" s="33">
        <v>30</v>
      </c>
      <c r="E46" s="76" t="s">
        <v>135</v>
      </c>
      <c r="F46" s="77">
        <v>65.89</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1976.7</v>
      </c>
      <c r="BB46" s="51">
        <f>BA46+SUM(N46:AZ46)</f>
        <v>1976.7</v>
      </c>
      <c r="BC46" s="56" t="str">
        <f>SpellNumber(L46,BB46)</f>
        <v>INR  One Thousand Nine Hundred &amp; Seventy Six  and Paise Seventy Only</v>
      </c>
      <c r="IA46" s="21">
        <v>6.06</v>
      </c>
      <c r="IB46" s="21" t="s">
        <v>90</v>
      </c>
      <c r="ID46" s="21">
        <v>30</v>
      </c>
      <c r="IE46" s="22" t="s">
        <v>135</v>
      </c>
      <c r="IF46" s="22"/>
      <c r="IG46" s="22"/>
      <c r="IH46" s="22"/>
      <c r="II46" s="22"/>
    </row>
    <row r="47" spans="1:243" s="21" customFormat="1" ht="204.75">
      <c r="A47" s="57">
        <v>6.07</v>
      </c>
      <c r="B47" s="75" t="s">
        <v>91</v>
      </c>
      <c r="C47" s="33"/>
      <c r="D47" s="69"/>
      <c r="E47" s="69"/>
      <c r="F47" s="69"/>
      <c r="G47" s="69"/>
      <c r="H47" s="69"/>
      <c r="I47" s="69"/>
      <c r="J47" s="69"/>
      <c r="K47" s="69"/>
      <c r="L47" s="69"/>
      <c r="M47" s="69"/>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IA47" s="21">
        <v>6.07</v>
      </c>
      <c r="IB47" s="21" t="s">
        <v>91</v>
      </c>
      <c r="IE47" s="22"/>
      <c r="IF47" s="22"/>
      <c r="IG47" s="22"/>
      <c r="IH47" s="22"/>
      <c r="II47" s="22"/>
    </row>
    <row r="48" spans="1:243" s="21" customFormat="1" ht="42.75">
      <c r="A48" s="57">
        <v>6.08</v>
      </c>
      <c r="B48" s="75" t="s">
        <v>51</v>
      </c>
      <c r="C48" s="33"/>
      <c r="D48" s="33">
        <v>10</v>
      </c>
      <c r="E48" s="76" t="s">
        <v>43</v>
      </c>
      <c r="F48" s="77">
        <v>1355.41</v>
      </c>
      <c r="G48" s="43"/>
      <c r="H48" s="37"/>
      <c r="I48" s="38" t="s">
        <v>33</v>
      </c>
      <c r="J48" s="39">
        <f>IF(I48="Less(-)",-1,1)</f>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total_amount_ba($B$2,$D$2,D48,F48,J48,K48,M48)</f>
        <v>13554.1</v>
      </c>
      <c r="BB48" s="51">
        <f>BA48+SUM(N48:AZ48)</f>
        <v>13554.1</v>
      </c>
      <c r="BC48" s="56" t="str">
        <f>SpellNumber(L48,BB48)</f>
        <v>INR  Thirteen Thousand Five Hundred &amp; Fifty Four  and Paise Ten Only</v>
      </c>
      <c r="IA48" s="21">
        <v>6.08</v>
      </c>
      <c r="IB48" s="21" t="s">
        <v>51</v>
      </c>
      <c r="ID48" s="21">
        <v>10</v>
      </c>
      <c r="IE48" s="22" t="s">
        <v>43</v>
      </c>
      <c r="IF48" s="22"/>
      <c r="IG48" s="22"/>
      <c r="IH48" s="22"/>
      <c r="II48" s="22"/>
    </row>
    <row r="49" spans="1:243" s="21" customFormat="1" ht="204.75">
      <c r="A49" s="57">
        <v>6.09</v>
      </c>
      <c r="B49" s="75" t="s">
        <v>92</v>
      </c>
      <c r="C49" s="33"/>
      <c r="D49" s="69"/>
      <c r="E49" s="69"/>
      <c r="F49" s="69"/>
      <c r="G49" s="69"/>
      <c r="H49" s="69"/>
      <c r="I49" s="69"/>
      <c r="J49" s="69"/>
      <c r="K49" s="69"/>
      <c r="L49" s="69"/>
      <c r="M49" s="69"/>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IA49" s="21">
        <v>6.09</v>
      </c>
      <c r="IB49" s="21" t="s">
        <v>92</v>
      </c>
      <c r="IE49" s="22"/>
      <c r="IF49" s="22"/>
      <c r="IG49" s="22"/>
      <c r="IH49" s="22"/>
      <c r="II49" s="22"/>
    </row>
    <row r="50" spans="1:243" s="21" customFormat="1" ht="42.75">
      <c r="A50" s="74">
        <v>6.1</v>
      </c>
      <c r="B50" s="75" t="s">
        <v>51</v>
      </c>
      <c r="C50" s="33"/>
      <c r="D50" s="33">
        <v>60</v>
      </c>
      <c r="E50" s="76" t="s">
        <v>43</v>
      </c>
      <c r="F50" s="77">
        <v>1411.62</v>
      </c>
      <c r="G50" s="43"/>
      <c r="H50" s="37"/>
      <c r="I50" s="38" t="s">
        <v>33</v>
      </c>
      <c r="J50" s="39">
        <f>IF(I50="Less(-)",-1,1)</f>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total_amount_ba($B$2,$D$2,D50,F50,J50,K50,M50)</f>
        <v>84697.2</v>
      </c>
      <c r="BB50" s="51">
        <f>BA50+SUM(N50:AZ50)</f>
        <v>84697.2</v>
      </c>
      <c r="BC50" s="56" t="str">
        <f>SpellNumber(L50,BB50)</f>
        <v>INR  Eighty Four Thousand Six Hundred &amp; Ninety Seven  and Paise Twenty Only</v>
      </c>
      <c r="IA50" s="21">
        <v>6.1</v>
      </c>
      <c r="IB50" s="21" t="s">
        <v>51</v>
      </c>
      <c r="ID50" s="21">
        <v>60</v>
      </c>
      <c r="IE50" s="22" t="s">
        <v>43</v>
      </c>
      <c r="IF50" s="22"/>
      <c r="IG50" s="22"/>
      <c r="IH50" s="22"/>
      <c r="II50" s="22"/>
    </row>
    <row r="51" spans="1:243" s="21" customFormat="1" ht="63">
      <c r="A51" s="57">
        <v>6.11</v>
      </c>
      <c r="B51" s="75" t="s">
        <v>93</v>
      </c>
      <c r="C51" s="33"/>
      <c r="D51" s="33">
        <v>70</v>
      </c>
      <c r="E51" s="76" t="s">
        <v>55</v>
      </c>
      <c r="F51" s="77">
        <v>120.21</v>
      </c>
      <c r="G51" s="43"/>
      <c r="H51" s="37"/>
      <c r="I51" s="38" t="s">
        <v>33</v>
      </c>
      <c r="J51" s="39">
        <f>IF(I51="Less(-)",-1,1)</f>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total_amount_ba($B$2,$D$2,D51,F51,J51,K51,M51)</f>
        <v>8414.7</v>
      </c>
      <c r="BB51" s="51">
        <f>BA51+SUM(N51:AZ51)</f>
        <v>8414.7</v>
      </c>
      <c r="BC51" s="56" t="str">
        <f>SpellNumber(L51,BB51)</f>
        <v>INR  Eight Thousand Four Hundred &amp; Fourteen  and Paise Seventy Only</v>
      </c>
      <c r="IA51" s="21">
        <v>6.11</v>
      </c>
      <c r="IB51" s="21" t="s">
        <v>93</v>
      </c>
      <c r="ID51" s="21">
        <v>70</v>
      </c>
      <c r="IE51" s="22" t="s">
        <v>55</v>
      </c>
      <c r="IF51" s="22"/>
      <c r="IG51" s="22"/>
      <c r="IH51" s="22"/>
      <c r="II51" s="22"/>
    </row>
    <row r="52" spans="1:243" s="21" customFormat="1" ht="15.75">
      <c r="A52" s="57">
        <v>7</v>
      </c>
      <c r="B52" s="75" t="s">
        <v>94</v>
      </c>
      <c r="C52" s="33"/>
      <c r="D52" s="69"/>
      <c r="E52" s="69"/>
      <c r="F52" s="69"/>
      <c r="G52" s="69"/>
      <c r="H52" s="69"/>
      <c r="I52" s="69"/>
      <c r="J52" s="69"/>
      <c r="K52" s="69"/>
      <c r="L52" s="69"/>
      <c r="M52" s="69"/>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IA52" s="21">
        <v>7</v>
      </c>
      <c r="IB52" s="21" t="s">
        <v>94</v>
      </c>
      <c r="IE52" s="22"/>
      <c r="IF52" s="22"/>
      <c r="IG52" s="22"/>
      <c r="IH52" s="22"/>
      <c r="II52" s="22"/>
    </row>
    <row r="53" spans="1:243" s="21" customFormat="1" ht="15.75">
      <c r="A53" s="57">
        <v>7.01</v>
      </c>
      <c r="B53" s="75" t="s">
        <v>95</v>
      </c>
      <c r="C53" s="33"/>
      <c r="D53" s="69"/>
      <c r="E53" s="69"/>
      <c r="F53" s="69"/>
      <c r="G53" s="69"/>
      <c r="H53" s="69"/>
      <c r="I53" s="69"/>
      <c r="J53" s="69"/>
      <c r="K53" s="69"/>
      <c r="L53" s="69"/>
      <c r="M53" s="69"/>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IA53" s="21">
        <v>7.01</v>
      </c>
      <c r="IB53" s="21" t="s">
        <v>95</v>
      </c>
      <c r="IE53" s="22"/>
      <c r="IF53" s="22"/>
      <c r="IG53" s="22"/>
      <c r="IH53" s="22"/>
      <c r="II53" s="22"/>
    </row>
    <row r="54" spans="1:243" s="21" customFormat="1" ht="42.75">
      <c r="A54" s="57">
        <v>7.02</v>
      </c>
      <c r="B54" s="75" t="s">
        <v>96</v>
      </c>
      <c r="C54" s="33"/>
      <c r="D54" s="33">
        <v>10</v>
      </c>
      <c r="E54" s="76" t="s">
        <v>43</v>
      </c>
      <c r="F54" s="77">
        <v>231.08</v>
      </c>
      <c r="G54" s="43"/>
      <c r="H54" s="37"/>
      <c r="I54" s="38" t="s">
        <v>33</v>
      </c>
      <c r="J54" s="39">
        <f>IF(I54="Less(-)",-1,1)</f>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total_amount_ba($B$2,$D$2,D54,F54,J54,K54,M54)</f>
        <v>2310.8</v>
      </c>
      <c r="BB54" s="51">
        <f>BA54+SUM(N54:AZ54)</f>
        <v>2310.8</v>
      </c>
      <c r="BC54" s="56" t="str">
        <f>SpellNumber(L54,BB54)</f>
        <v>INR  Two Thousand Three Hundred &amp; Ten  and Paise Eighty Only</v>
      </c>
      <c r="IA54" s="21">
        <v>7.02</v>
      </c>
      <c r="IB54" s="21" t="s">
        <v>96</v>
      </c>
      <c r="ID54" s="21">
        <v>10</v>
      </c>
      <c r="IE54" s="22" t="s">
        <v>43</v>
      </c>
      <c r="IF54" s="22"/>
      <c r="IG54" s="22"/>
      <c r="IH54" s="22"/>
      <c r="II54" s="22"/>
    </row>
    <row r="55" spans="1:243" s="21" customFormat="1" ht="31.5">
      <c r="A55" s="57">
        <v>7.03</v>
      </c>
      <c r="B55" s="75" t="s">
        <v>97</v>
      </c>
      <c r="C55" s="33"/>
      <c r="D55" s="69"/>
      <c r="E55" s="69"/>
      <c r="F55" s="69"/>
      <c r="G55" s="69"/>
      <c r="H55" s="69"/>
      <c r="I55" s="69"/>
      <c r="J55" s="69"/>
      <c r="K55" s="69"/>
      <c r="L55" s="69"/>
      <c r="M55" s="69"/>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IA55" s="21">
        <v>7.03</v>
      </c>
      <c r="IB55" s="21" t="s">
        <v>97</v>
      </c>
      <c r="IE55" s="22"/>
      <c r="IF55" s="22"/>
      <c r="IG55" s="22"/>
      <c r="IH55" s="22"/>
      <c r="II55" s="22"/>
    </row>
    <row r="56" spans="1:243" s="21" customFormat="1" ht="42.75">
      <c r="A56" s="57">
        <v>7.04</v>
      </c>
      <c r="B56" s="75" t="s">
        <v>96</v>
      </c>
      <c r="C56" s="33"/>
      <c r="D56" s="33">
        <v>10</v>
      </c>
      <c r="E56" s="76" t="s">
        <v>43</v>
      </c>
      <c r="F56" s="77">
        <v>266.46</v>
      </c>
      <c r="G56" s="43"/>
      <c r="H56" s="37"/>
      <c r="I56" s="38" t="s">
        <v>33</v>
      </c>
      <c r="J56" s="39">
        <f>IF(I56="Less(-)",-1,1)</f>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total_amount_ba($B$2,$D$2,D56,F56,J56,K56,M56)</f>
        <v>2664.6</v>
      </c>
      <c r="BB56" s="51">
        <f>BA56+SUM(N56:AZ56)</f>
        <v>2664.6</v>
      </c>
      <c r="BC56" s="56" t="str">
        <f>SpellNumber(L56,BB56)</f>
        <v>INR  Two Thousand Six Hundred &amp; Sixty Four  and Paise Sixty Only</v>
      </c>
      <c r="IA56" s="21">
        <v>7.04</v>
      </c>
      <c r="IB56" s="21" t="s">
        <v>96</v>
      </c>
      <c r="ID56" s="21">
        <v>10</v>
      </c>
      <c r="IE56" s="22" t="s">
        <v>43</v>
      </c>
      <c r="IF56" s="22"/>
      <c r="IG56" s="22"/>
      <c r="IH56" s="22"/>
      <c r="II56" s="22"/>
    </row>
    <row r="57" spans="1:243" s="21" customFormat="1" ht="15.75">
      <c r="A57" s="57">
        <v>7.05</v>
      </c>
      <c r="B57" s="75" t="s">
        <v>98</v>
      </c>
      <c r="C57" s="33"/>
      <c r="D57" s="69"/>
      <c r="E57" s="69"/>
      <c r="F57" s="69"/>
      <c r="G57" s="69"/>
      <c r="H57" s="69"/>
      <c r="I57" s="69"/>
      <c r="J57" s="69"/>
      <c r="K57" s="69"/>
      <c r="L57" s="69"/>
      <c r="M57" s="69"/>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IA57" s="21">
        <v>7.05</v>
      </c>
      <c r="IB57" s="21" t="s">
        <v>98</v>
      </c>
      <c r="IE57" s="22"/>
      <c r="IF57" s="22"/>
      <c r="IG57" s="22"/>
      <c r="IH57" s="22"/>
      <c r="II57" s="22"/>
    </row>
    <row r="58" spans="1:243" s="21" customFormat="1" ht="28.5">
      <c r="A58" s="57">
        <v>7.06</v>
      </c>
      <c r="B58" s="75" t="s">
        <v>99</v>
      </c>
      <c r="C58" s="33"/>
      <c r="D58" s="33">
        <v>2</v>
      </c>
      <c r="E58" s="76" t="s">
        <v>43</v>
      </c>
      <c r="F58" s="77">
        <v>199.34</v>
      </c>
      <c r="G58" s="43"/>
      <c r="H58" s="37"/>
      <c r="I58" s="38" t="s">
        <v>33</v>
      </c>
      <c r="J58" s="39">
        <f>IF(I58="Less(-)",-1,1)</f>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total_amount_ba($B$2,$D$2,D58,F58,J58,K58,M58)</f>
        <v>398.68</v>
      </c>
      <c r="BB58" s="51">
        <f>BA58+SUM(N58:AZ58)</f>
        <v>398.68</v>
      </c>
      <c r="BC58" s="56" t="str">
        <f>SpellNumber(L58,BB58)</f>
        <v>INR  Three Hundred &amp; Ninety Eight  and Paise Sixty Eight Only</v>
      </c>
      <c r="IA58" s="21">
        <v>7.06</v>
      </c>
      <c r="IB58" s="21" t="s">
        <v>99</v>
      </c>
      <c r="ID58" s="21">
        <v>2</v>
      </c>
      <c r="IE58" s="22" t="s">
        <v>43</v>
      </c>
      <c r="IF58" s="22"/>
      <c r="IG58" s="22"/>
      <c r="IH58" s="22"/>
      <c r="II58" s="22"/>
    </row>
    <row r="59" spans="1:243" s="21" customFormat="1" ht="94.5">
      <c r="A59" s="57">
        <v>7.07</v>
      </c>
      <c r="B59" s="75" t="s">
        <v>100</v>
      </c>
      <c r="C59" s="33"/>
      <c r="D59" s="69"/>
      <c r="E59" s="69"/>
      <c r="F59" s="69"/>
      <c r="G59" s="69"/>
      <c r="H59" s="69"/>
      <c r="I59" s="69"/>
      <c r="J59" s="69"/>
      <c r="K59" s="69"/>
      <c r="L59" s="69"/>
      <c r="M59" s="69"/>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IA59" s="21">
        <v>7.07</v>
      </c>
      <c r="IB59" s="21" t="s">
        <v>100</v>
      </c>
      <c r="IE59" s="22"/>
      <c r="IF59" s="22"/>
      <c r="IG59" s="22"/>
      <c r="IH59" s="22"/>
      <c r="II59" s="22"/>
    </row>
    <row r="60" spans="1:243" s="21" customFormat="1" ht="28.5">
      <c r="A60" s="57">
        <v>7.08</v>
      </c>
      <c r="B60" s="75" t="s">
        <v>49</v>
      </c>
      <c r="C60" s="33"/>
      <c r="D60" s="33">
        <v>200</v>
      </c>
      <c r="E60" s="76" t="s">
        <v>43</v>
      </c>
      <c r="F60" s="77">
        <v>76.41</v>
      </c>
      <c r="G60" s="43"/>
      <c r="H60" s="37"/>
      <c r="I60" s="38" t="s">
        <v>33</v>
      </c>
      <c r="J60" s="39">
        <f>IF(I60="Less(-)",-1,1)</f>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total_amount_ba($B$2,$D$2,D60,F60,J60,K60,M60)</f>
        <v>15282</v>
      </c>
      <c r="BB60" s="51">
        <f>BA60+SUM(N60:AZ60)</f>
        <v>15282</v>
      </c>
      <c r="BC60" s="56" t="str">
        <f>SpellNumber(L60,BB60)</f>
        <v>INR  Fifteen Thousand Two Hundred &amp; Eighty Two  Only</v>
      </c>
      <c r="IA60" s="21">
        <v>7.08</v>
      </c>
      <c r="IB60" s="21" t="s">
        <v>49</v>
      </c>
      <c r="ID60" s="21">
        <v>200</v>
      </c>
      <c r="IE60" s="22" t="s">
        <v>43</v>
      </c>
      <c r="IF60" s="22"/>
      <c r="IG60" s="22"/>
      <c r="IH60" s="22"/>
      <c r="II60" s="22"/>
    </row>
    <row r="61" spans="1:243" s="21" customFormat="1" ht="47.25">
      <c r="A61" s="57">
        <v>7.09</v>
      </c>
      <c r="B61" s="75" t="s">
        <v>101</v>
      </c>
      <c r="C61" s="33"/>
      <c r="D61" s="69"/>
      <c r="E61" s="69"/>
      <c r="F61" s="69"/>
      <c r="G61" s="69"/>
      <c r="H61" s="69"/>
      <c r="I61" s="69"/>
      <c r="J61" s="69"/>
      <c r="K61" s="69"/>
      <c r="L61" s="69"/>
      <c r="M61" s="69"/>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IA61" s="21">
        <v>7.09</v>
      </c>
      <c r="IB61" s="21" t="s">
        <v>101</v>
      </c>
      <c r="IE61" s="22"/>
      <c r="IF61" s="22"/>
      <c r="IG61" s="22"/>
      <c r="IH61" s="22"/>
      <c r="II61" s="22"/>
    </row>
    <row r="62" spans="1:243" s="21" customFormat="1" ht="28.5">
      <c r="A62" s="74">
        <v>7.1</v>
      </c>
      <c r="B62" s="75" t="s">
        <v>49</v>
      </c>
      <c r="C62" s="33"/>
      <c r="D62" s="33">
        <v>5</v>
      </c>
      <c r="E62" s="76" t="s">
        <v>43</v>
      </c>
      <c r="F62" s="77">
        <v>106.58</v>
      </c>
      <c r="G62" s="43"/>
      <c r="H62" s="37"/>
      <c r="I62" s="38" t="s">
        <v>33</v>
      </c>
      <c r="J62" s="39">
        <f>IF(I62="Less(-)",-1,1)</f>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total_amount_ba($B$2,$D$2,D62,F62,J62,K62,M62)</f>
        <v>532.9</v>
      </c>
      <c r="BB62" s="51">
        <f>BA62+SUM(N62:AZ62)</f>
        <v>532.9</v>
      </c>
      <c r="BC62" s="56" t="str">
        <f>SpellNumber(L62,BB62)</f>
        <v>INR  Five Hundred &amp; Thirty Two  and Paise Ninety Only</v>
      </c>
      <c r="IA62" s="21">
        <v>7.1</v>
      </c>
      <c r="IB62" s="21" t="s">
        <v>49</v>
      </c>
      <c r="ID62" s="21">
        <v>5</v>
      </c>
      <c r="IE62" s="22" t="s">
        <v>43</v>
      </c>
      <c r="IF62" s="22"/>
      <c r="IG62" s="22"/>
      <c r="IH62" s="22"/>
      <c r="II62" s="22"/>
    </row>
    <row r="63" spans="1:243" s="21" customFormat="1" ht="63">
      <c r="A63" s="57">
        <v>7.11</v>
      </c>
      <c r="B63" s="75" t="s">
        <v>102</v>
      </c>
      <c r="C63" s="33"/>
      <c r="D63" s="69"/>
      <c r="E63" s="69"/>
      <c r="F63" s="69"/>
      <c r="G63" s="69"/>
      <c r="H63" s="69"/>
      <c r="I63" s="69"/>
      <c r="J63" s="69"/>
      <c r="K63" s="69"/>
      <c r="L63" s="69"/>
      <c r="M63" s="69"/>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IA63" s="21">
        <v>7.11</v>
      </c>
      <c r="IB63" s="21" t="s">
        <v>102</v>
      </c>
      <c r="IE63" s="22"/>
      <c r="IF63" s="22"/>
      <c r="IG63" s="22"/>
      <c r="IH63" s="22"/>
      <c r="II63" s="22"/>
    </row>
    <row r="64" spans="1:243" s="21" customFormat="1" ht="63">
      <c r="A64" s="57">
        <v>7.12</v>
      </c>
      <c r="B64" s="75" t="s">
        <v>103</v>
      </c>
      <c r="C64" s="33"/>
      <c r="D64" s="33">
        <v>10</v>
      </c>
      <c r="E64" s="76" t="s">
        <v>43</v>
      </c>
      <c r="F64" s="77">
        <v>155.33</v>
      </c>
      <c r="G64" s="43"/>
      <c r="H64" s="37"/>
      <c r="I64" s="38" t="s">
        <v>33</v>
      </c>
      <c r="J64" s="39">
        <f>IF(I64="Less(-)",-1,1)</f>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total_amount_ba($B$2,$D$2,D64,F64,J64,K64,M64)</f>
        <v>1553.3</v>
      </c>
      <c r="BB64" s="51">
        <f>BA64+SUM(N64:AZ64)</f>
        <v>1553.3</v>
      </c>
      <c r="BC64" s="56" t="str">
        <f>SpellNumber(L64,BB64)</f>
        <v>INR  One Thousand Five Hundred &amp; Fifty Three  and Paise Thirty Only</v>
      </c>
      <c r="IA64" s="21">
        <v>7.12</v>
      </c>
      <c r="IB64" s="21" t="s">
        <v>103</v>
      </c>
      <c r="ID64" s="21">
        <v>10</v>
      </c>
      <c r="IE64" s="22" t="s">
        <v>43</v>
      </c>
      <c r="IF64" s="22"/>
      <c r="IG64" s="22"/>
      <c r="IH64" s="22"/>
      <c r="II64" s="22"/>
    </row>
    <row r="65" spans="1:243" s="21" customFormat="1" ht="94.5">
      <c r="A65" s="57">
        <v>7.13</v>
      </c>
      <c r="B65" s="75" t="s">
        <v>52</v>
      </c>
      <c r="C65" s="33"/>
      <c r="D65" s="33">
        <v>200</v>
      </c>
      <c r="E65" s="76" t="s">
        <v>43</v>
      </c>
      <c r="F65" s="77">
        <v>100.96</v>
      </c>
      <c r="G65" s="43"/>
      <c r="H65" s="37"/>
      <c r="I65" s="38" t="s">
        <v>33</v>
      </c>
      <c r="J65" s="39">
        <f>IF(I65="Less(-)",-1,1)</f>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total_amount_ba($B$2,$D$2,D65,F65,J65,K65,M65)</f>
        <v>20192</v>
      </c>
      <c r="BB65" s="51">
        <f>BA65+SUM(N65:AZ65)</f>
        <v>20192</v>
      </c>
      <c r="BC65" s="56" t="str">
        <f>SpellNumber(L65,BB65)</f>
        <v>INR  Twenty Thousand One Hundred &amp; Ninety Two  Only</v>
      </c>
      <c r="IA65" s="21">
        <v>7.13</v>
      </c>
      <c r="IB65" s="21" t="s">
        <v>52</v>
      </c>
      <c r="ID65" s="21">
        <v>200</v>
      </c>
      <c r="IE65" s="22" t="s">
        <v>43</v>
      </c>
      <c r="IF65" s="22"/>
      <c r="IG65" s="22"/>
      <c r="IH65" s="22"/>
      <c r="II65" s="22"/>
    </row>
    <row r="66" spans="1:243" s="21" customFormat="1" ht="31.5">
      <c r="A66" s="57">
        <v>7.14</v>
      </c>
      <c r="B66" s="75" t="s">
        <v>104</v>
      </c>
      <c r="C66" s="33"/>
      <c r="D66" s="69"/>
      <c r="E66" s="69"/>
      <c r="F66" s="69"/>
      <c r="G66" s="69"/>
      <c r="H66" s="69"/>
      <c r="I66" s="69"/>
      <c r="J66" s="69"/>
      <c r="K66" s="69"/>
      <c r="L66" s="69"/>
      <c r="M66" s="69"/>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IA66" s="21">
        <v>7.14</v>
      </c>
      <c r="IB66" s="21" t="s">
        <v>104</v>
      </c>
      <c r="IE66" s="22"/>
      <c r="IF66" s="22"/>
      <c r="IG66" s="22"/>
      <c r="IH66" s="22"/>
      <c r="II66" s="22"/>
    </row>
    <row r="67" spans="1:243" s="21" customFormat="1" ht="28.5">
      <c r="A67" s="57">
        <v>7.15</v>
      </c>
      <c r="B67" s="75" t="s">
        <v>105</v>
      </c>
      <c r="C67" s="33"/>
      <c r="D67" s="33">
        <v>61</v>
      </c>
      <c r="E67" s="76" t="s">
        <v>43</v>
      </c>
      <c r="F67" s="77">
        <v>14.69</v>
      </c>
      <c r="G67" s="43"/>
      <c r="H67" s="37"/>
      <c r="I67" s="38" t="s">
        <v>33</v>
      </c>
      <c r="J67" s="39">
        <f>IF(I67="Less(-)",-1,1)</f>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total_amount_ba($B$2,$D$2,D67,F67,J67,K67,M67)</f>
        <v>896.09</v>
      </c>
      <c r="BB67" s="51">
        <f>BA67+SUM(N67:AZ67)</f>
        <v>896.09</v>
      </c>
      <c r="BC67" s="56" t="str">
        <f>SpellNumber(L67,BB67)</f>
        <v>INR  Eight Hundred &amp; Ninety Six  and Paise Nine Only</v>
      </c>
      <c r="IA67" s="21">
        <v>7.15</v>
      </c>
      <c r="IB67" s="21" t="s">
        <v>105</v>
      </c>
      <c r="ID67" s="21">
        <v>61</v>
      </c>
      <c r="IE67" s="22" t="s">
        <v>43</v>
      </c>
      <c r="IF67" s="22"/>
      <c r="IG67" s="22"/>
      <c r="IH67" s="22"/>
      <c r="II67" s="22"/>
    </row>
    <row r="68" spans="1:243" s="21" customFormat="1" ht="78.75">
      <c r="A68" s="57">
        <v>7.16</v>
      </c>
      <c r="B68" s="75" t="s">
        <v>106</v>
      </c>
      <c r="C68" s="33"/>
      <c r="D68" s="69"/>
      <c r="E68" s="69"/>
      <c r="F68" s="69"/>
      <c r="G68" s="69"/>
      <c r="H68" s="69"/>
      <c r="I68" s="69"/>
      <c r="J68" s="69"/>
      <c r="K68" s="69"/>
      <c r="L68" s="69"/>
      <c r="M68" s="69"/>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IA68" s="21">
        <v>7.16</v>
      </c>
      <c r="IB68" s="21" t="s">
        <v>106</v>
      </c>
      <c r="IE68" s="22"/>
      <c r="IF68" s="22"/>
      <c r="IG68" s="22"/>
      <c r="IH68" s="22"/>
      <c r="II68" s="22"/>
    </row>
    <row r="69" spans="1:243" s="21" customFormat="1" ht="42.75">
      <c r="A69" s="57">
        <v>7.17</v>
      </c>
      <c r="B69" s="75" t="s">
        <v>57</v>
      </c>
      <c r="C69" s="33"/>
      <c r="D69" s="33">
        <v>410</v>
      </c>
      <c r="E69" s="76" t="s">
        <v>43</v>
      </c>
      <c r="F69" s="77">
        <v>47.61</v>
      </c>
      <c r="G69" s="43"/>
      <c r="H69" s="37"/>
      <c r="I69" s="38" t="s">
        <v>33</v>
      </c>
      <c r="J69" s="39">
        <f>IF(I69="Less(-)",-1,1)</f>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total_amount_ba($B$2,$D$2,D69,F69,J69,K69,M69)</f>
        <v>19520.1</v>
      </c>
      <c r="BB69" s="51">
        <f>BA69+SUM(N69:AZ69)</f>
        <v>19520.1</v>
      </c>
      <c r="BC69" s="56" t="str">
        <f>SpellNumber(L69,BB69)</f>
        <v>INR  Nineteen Thousand Five Hundred &amp; Twenty  and Paise Ten Only</v>
      </c>
      <c r="IA69" s="21">
        <v>7.17</v>
      </c>
      <c r="IB69" s="21" t="s">
        <v>57</v>
      </c>
      <c r="ID69" s="21">
        <v>410</v>
      </c>
      <c r="IE69" s="22" t="s">
        <v>43</v>
      </c>
      <c r="IF69" s="22"/>
      <c r="IG69" s="22"/>
      <c r="IH69" s="22"/>
      <c r="II69" s="22"/>
    </row>
    <row r="70" spans="1:243" s="21" customFormat="1" ht="94.5">
      <c r="A70" s="57">
        <v>7.18</v>
      </c>
      <c r="B70" s="75" t="s">
        <v>107</v>
      </c>
      <c r="C70" s="33"/>
      <c r="D70" s="33">
        <v>200</v>
      </c>
      <c r="E70" s="76" t="s">
        <v>43</v>
      </c>
      <c r="F70" s="78">
        <v>16</v>
      </c>
      <c r="G70" s="43"/>
      <c r="H70" s="37"/>
      <c r="I70" s="38" t="s">
        <v>33</v>
      </c>
      <c r="J70" s="39">
        <f>IF(I70="Less(-)",-1,1)</f>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total_amount_ba($B$2,$D$2,D70,F70,J70,K70,M70)</f>
        <v>3200</v>
      </c>
      <c r="BB70" s="51">
        <f>BA70+SUM(N70:AZ70)</f>
        <v>3200</v>
      </c>
      <c r="BC70" s="56" t="str">
        <f>SpellNumber(L70,BB70)</f>
        <v>INR  Three Thousand Two Hundred    Only</v>
      </c>
      <c r="IA70" s="21">
        <v>7.18</v>
      </c>
      <c r="IB70" s="21" t="s">
        <v>107</v>
      </c>
      <c r="ID70" s="21">
        <v>200</v>
      </c>
      <c r="IE70" s="22" t="s">
        <v>43</v>
      </c>
      <c r="IF70" s="22"/>
      <c r="IG70" s="22"/>
      <c r="IH70" s="22"/>
      <c r="II70" s="22"/>
    </row>
    <row r="71" spans="1:243" s="21" customFormat="1" ht="63">
      <c r="A71" s="57">
        <v>7.19</v>
      </c>
      <c r="B71" s="75" t="s">
        <v>102</v>
      </c>
      <c r="C71" s="33"/>
      <c r="D71" s="69"/>
      <c r="E71" s="69"/>
      <c r="F71" s="69"/>
      <c r="G71" s="69"/>
      <c r="H71" s="69"/>
      <c r="I71" s="69"/>
      <c r="J71" s="69"/>
      <c r="K71" s="69"/>
      <c r="L71" s="69"/>
      <c r="M71" s="69"/>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IA71" s="21">
        <v>7.19</v>
      </c>
      <c r="IB71" s="21" t="s">
        <v>102</v>
      </c>
      <c r="IE71" s="22"/>
      <c r="IF71" s="22"/>
      <c r="IG71" s="22"/>
      <c r="IH71" s="22"/>
      <c r="II71" s="22"/>
    </row>
    <row r="72" spans="1:243" s="21" customFormat="1" ht="18.75" customHeight="1">
      <c r="A72" s="74">
        <v>7.2</v>
      </c>
      <c r="B72" s="75" t="s">
        <v>108</v>
      </c>
      <c r="C72" s="33"/>
      <c r="D72" s="33">
        <v>100</v>
      </c>
      <c r="E72" s="76" t="s">
        <v>43</v>
      </c>
      <c r="F72" s="77">
        <v>70.1</v>
      </c>
      <c r="G72" s="43"/>
      <c r="H72" s="37"/>
      <c r="I72" s="38" t="s">
        <v>33</v>
      </c>
      <c r="J72" s="39">
        <f>IF(I72="Less(-)",-1,1)</f>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total_amount_ba($B$2,$D$2,D72,F72,J72,K72,M72)</f>
        <v>7010</v>
      </c>
      <c r="BB72" s="51">
        <f>BA72+SUM(N72:AZ72)</f>
        <v>7010</v>
      </c>
      <c r="BC72" s="56" t="str">
        <f>SpellNumber(L72,BB72)</f>
        <v>INR  Seven Thousand  &amp;Ten  Only</v>
      </c>
      <c r="IA72" s="21">
        <v>7.2</v>
      </c>
      <c r="IB72" s="21" t="s">
        <v>108</v>
      </c>
      <c r="ID72" s="21">
        <v>100</v>
      </c>
      <c r="IE72" s="22" t="s">
        <v>43</v>
      </c>
      <c r="IF72" s="22"/>
      <c r="IG72" s="22"/>
      <c r="IH72" s="22"/>
      <c r="II72" s="22"/>
    </row>
    <row r="73" spans="1:243" s="21" customFormat="1" ht="47.25">
      <c r="A73" s="57">
        <v>7.21</v>
      </c>
      <c r="B73" s="75" t="s">
        <v>109</v>
      </c>
      <c r="C73" s="33"/>
      <c r="D73" s="69"/>
      <c r="E73" s="69"/>
      <c r="F73" s="69"/>
      <c r="G73" s="69"/>
      <c r="H73" s="69"/>
      <c r="I73" s="69"/>
      <c r="J73" s="69"/>
      <c r="K73" s="69"/>
      <c r="L73" s="69"/>
      <c r="M73" s="69"/>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IA73" s="21">
        <v>7.21</v>
      </c>
      <c r="IB73" s="21" t="s">
        <v>109</v>
      </c>
      <c r="IE73" s="22"/>
      <c r="IF73" s="22"/>
      <c r="IG73" s="22"/>
      <c r="IH73" s="22"/>
      <c r="II73" s="22"/>
    </row>
    <row r="74" spans="1:243" s="21" customFormat="1" ht="47.25">
      <c r="A74" s="57">
        <v>7.22</v>
      </c>
      <c r="B74" s="75" t="s">
        <v>110</v>
      </c>
      <c r="C74" s="33"/>
      <c r="D74" s="33">
        <v>80</v>
      </c>
      <c r="E74" s="76" t="s">
        <v>43</v>
      </c>
      <c r="F74" s="77">
        <v>85.71</v>
      </c>
      <c r="G74" s="43"/>
      <c r="H74" s="37"/>
      <c r="I74" s="38" t="s">
        <v>33</v>
      </c>
      <c r="J74" s="39">
        <f>IF(I74="Less(-)",-1,1)</f>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total_amount_ba($B$2,$D$2,D74,F74,J74,K74,M74)</f>
        <v>6856.8</v>
      </c>
      <c r="BB74" s="51">
        <f>BA74+SUM(N74:AZ74)</f>
        <v>6856.8</v>
      </c>
      <c r="BC74" s="56" t="str">
        <f>SpellNumber(L74,BB74)</f>
        <v>INR  Six Thousand Eight Hundred &amp; Fifty Six  and Paise Eighty Only</v>
      </c>
      <c r="IA74" s="21">
        <v>7.22</v>
      </c>
      <c r="IB74" s="21" t="s">
        <v>110</v>
      </c>
      <c r="ID74" s="21">
        <v>80</v>
      </c>
      <c r="IE74" s="22" t="s">
        <v>43</v>
      </c>
      <c r="IF74" s="22"/>
      <c r="IG74" s="22"/>
      <c r="IH74" s="22"/>
      <c r="II74" s="22"/>
    </row>
    <row r="75" spans="1:243" s="21" customFormat="1" ht="15.75">
      <c r="A75" s="57">
        <v>8</v>
      </c>
      <c r="B75" s="75" t="s">
        <v>111</v>
      </c>
      <c r="C75" s="33"/>
      <c r="D75" s="69"/>
      <c r="E75" s="69"/>
      <c r="F75" s="69"/>
      <c r="G75" s="69"/>
      <c r="H75" s="69"/>
      <c r="I75" s="69"/>
      <c r="J75" s="69"/>
      <c r="K75" s="69"/>
      <c r="L75" s="69"/>
      <c r="M75" s="69"/>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IA75" s="21">
        <v>8</v>
      </c>
      <c r="IB75" s="21" t="s">
        <v>111</v>
      </c>
      <c r="IE75" s="22"/>
      <c r="IF75" s="22"/>
      <c r="IG75" s="22"/>
      <c r="IH75" s="22"/>
      <c r="II75" s="22"/>
    </row>
    <row r="76" spans="1:243" s="21" customFormat="1" ht="109.5" customHeight="1">
      <c r="A76" s="57">
        <v>8.01</v>
      </c>
      <c r="B76" s="75" t="s">
        <v>112</v>
      </c>
      <c r="C76" s="33"/>
      <c r="D76" s="69"/>
      <c r="E76" s="69"/>
      <c r="F76" s="69"/>
      <c r="G76" s="69"/>
      <c r="H76" s="69"/>
      <c r="I76" s="69"/>
      <c r="J76" s="69"/>
      <c r="K76" s="69"/>
      <c r="L76" s="69"/>
      <c r="M76" s="69"/>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IA76" s="21">
        <v>8.01</v>
      </c>
      <c r="IB76" s="21" t="s">
        <v>112</v>
      </c>
      <c r="IE76" s="22"/>
      <c r="IF76" s="22"/>
      <c r="IG76" s="22"/>
      <c r="IH76" s="22"/>
      <c r="II76" s="22"/>
    </row>
    <row r="77" spans="1:243" s="21" customFormat="1" ht="42.75">
      <c r="A77" s="57">
        <v>8.02</v>
      </c>
      <c r="B77" s="75" t="s">
        <v>113</v>
      </c>
      <c r="C77" s="33"/>
      <c r="D77" s="33">
        <v>10</v>
      </c>
      <c r="E77" s="76" t="s">
        <v>43</v>
      </c>
      <c r="F77" s="77">
        <v>376.68</v>
      </c>
      <c r="G77" s="43"/>
      <c r="H77" s="37"/>
      <c r="I77" s="38" t="s">
        <v>33</v>
      </c>
      <c r="J77" s="39">
        <f>IF(I77="Less(-)",-1,1)</f>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total_amount_ba($B$2,$D$2,D77,F77,J77,K77,M77)</f>
        <v>3766.8</v>
      </c>
      <c r="BB77" s="51">
        <f>BA77+SUM(N77:AZ77)</f>
        <v>3766.8</v>
      </c>
      <c r="BC77" s="56" t="str">
        <f>SpellNumber(L77,BB77)</f>
        <v>INR  Three Thousand Seven Hundred &amp; Sixty Six  and Paise Eighty Only</v>
      </c>
      <c r="IA77" s="21">
        <v>8.02</v>
      </c>
      <c r="IB77" s="21" t="s">
        <v>113</v>
      </c>
      <c r="ID77" s="21">
        <v>10</v>
      </c>
      <c r="IE77" s="22" t="s">
        <v>43</v>
      </c>
      <c r="IF77" s="22"/>
      <c r="IG77" s="22"/>
      <c r="IH77" s="22"/>
      <c r="II77" s="22"/>
    </row>
    <row r="78" spans="1:243" s="21" customFormat="1" ht="252">
      <c r="A78" s="57">
        <v>8.03</v>
      </c>
      <c r="B78" s="75" t="s">
        <v>114</v>
      </c>
      <c r="C78" s="33"/>
      <c r="D78" s="69"/>
      <c r="E78" s="69"/>
      <c r="F78" s="69"/>
      <c r="G78" s="69"/>
      <c r="H78" s="69"/>
      <c r="I78" s="69"/>
      <c r="J78" s="69"/>
      <c r="K78" s="69"/>
      <c r="L78" s="69"/>
      <c r="M78" s="69"/>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IA78" s="21">
        <v>8.03</v>
      </c>
      <c r="IB78" s="21" t="s">
        <v>114</v>
      </c>
      <c r="IE78" s="22"/>
      <c r="IF78" s="22"/>
      <c r="IG78" s="22"/>
      <c r="IH78" s="22"/>
      <c r="II78" s="22"/>
    </row>
    <row r="79" spans="1:243" s="21" customFormat="1" ht="42.75">
      <c r="A79" s="57">
        <v>8.04</v>
      </c>
      <c r="B79" s="75" t="s">
        <v>115</v>
      </c>
      <c r="C79" s="33"/>
      <c r="D79" s="33">
        <v>1</v>
      </c>
      <c r="E79" s="76" t="s">
        <v>133</v>
      </c>
      <c r="F79" s="77">
        <v>1198.47</v>
      </c>
      <c r="G79" s="43"/>
      <c r="H79" s="37"/>
      <c r="I79" s="38" t="s">
        <v>33</v>
      </c>
      <c r="J79" s="39">
        <f>IF(I79="Less(-)",-1,1)</f>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total_amount_ba($B$2,$D$2,D79,F79,J79,K79,M79)</f>
        <v>1198.47</v>
      </c>
      <c r="BB79" s="51">
        <f>BA79+SUM(N79:AZ79)</f>
        <v>1198.47</v>
      </c>
      <c r="BC79" s="56" t="str">
        <f>SpellNumber(L79,BB79)</f>
        <v>INR  One Thousand One Hundred &amp; Ninety Eight  and Paise Forty Seven Only</v>
      </c>
      <c r="IA79" s="21">
        <v>8.04</v>
      </c>
      <c r="IB79" s="21" t="s">
        <v>115</v>
      </c>
      <c r="ID79" s="21">
        <v>1</v>
      </c>
      <c r="IE79" s="22" t="s">
        <v>133</v>
      </c>
      <c r="IF79" s="22"/>
      <c r="IG79" s="22"/>
      <c r="IH79" s="22"/>
      <c r="II79" s="22"/>
    </row>
    <row r="80" spans="1:243" s="21" customFormat="1" ht="63">
      <c r="A80" s="57">
        <v>8.05</v>
      </c>
      <c r="B80" s="75" t="s">
        <v>116</v>
      </c>
      <c r="C80" s="33"/>
      <c r="D80" s="33">
        <v>60</v>
      </c>
      <c r="E80" s="76" t="s">
        <v>43</v>
      </c>
      <c r="F80" s="77">
        <v>2.19</v>
      </c>
      <c r="G80" s="43"/>
      <c r="H80" s="37"/>
      <c r="I80" s="38" t="s">
        <v>33</v>
      </c>
      <c r="J80" s="39">
        <f>IF(I80="Less(-)",-1,1)</f>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total_amount_ba($B$2,$D$2,D80,F80,J80,K80,M80)</f>
        <v>131.4</v>
      </c>
      <c r="BB80" s="51">
        <f>BA80+SUM(N80:AZ80)</f>
        <v>131.4</v>
      </c>
      <c r="BC80" s="56" t="str">
        <f>SpellNumber(L80,BB80)</f>
        <v>INR  One Hundred &amp; Thirty One  and Paise Forty Only</v>
      </c>
      <c r="IA80" s="21">
        <v>8.05</v>
      </c>
      <c r="IB80" s="21" t="s">
        <v>116</v>
      </c>
      <c r="ID80" s="21">
        <v>60</v>
      </c>
      <c r="IE80" s="22" t="s">
        <v>43</v>
      </c>
      <c r="IF80" s="22"/>
      <c r="IG80" s="22"/>
      <c r="IH80" s="22"/>
      <c r="II80" s="22"/>
    </row>
    <row r="81" spans="1:243" s="21" customFormat="1" ht="126">
      <c r="A81" s="57">
        <v>8.06</v>
      </c>
      <c r="B81" s="75" t="s">
        <v>117</v>
      </c>
      <c r="C81" s="33"/>
      <c r="D81" s="33">
        <v>5</v>
      </c>
      <c r="E81" s="76" t="s">
        <v>133</v>
      </c>
      <c r="F81" s="77">
        <v>261.16</v>
      </c>
      <c r="G81" s="43"/>
      <c r="H81" s="37"/>
      <c r="I81" s="38" t="s">
        <v>33</v>
      </c>
      <c r="J81" s="39">
        <f>IF(I81="Less(-)",-1,1)</f>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total_amount_ba($B$2,$D$2,D81,F81,J81,K81,M81)</f>
        <v>1305.8</v>
      </c>
      <c r="BB81" s="51">
        <f>BA81+SUM(N81:AZ81)</f>
        <v>1305.8</v>
      </c>
      <c r="BC81" s="56" t="str">
        <f>SpellNumber(L81,BB81)</f>
        <v>INR  One Thousand Three Hundred &amp; Five  and Paise Eighty Only</v>
      </c>
      <c r="IA81" s="21">
        <v>8.06</v>
      </c>
      <c r="IB81" s="21" t="s">
        <v>117</v>
      </c>
      <c r="ID81" s="21">
        <v>5</v>
      </c>
      <c r="IE81" s="22" t="s">
        <v>133</v>
      </c>
      <c r="IF81" s="22"/>
      <c r="IG81" s="22"/>
      <c r="IH81" s="22"/>
      <c r="II81" s="22"/>
    </row>
    <row r="82" spans="1:243" s="21" customFormat="1" ht="15.75">
      <c r="A82" s="57">
        <v>9</v>
      </c>
      <c r="B82" s="75" t="s">
        <v>118</v>
      </c>
      <c r="C82" s="33"/>
      <c r="D82" s="69"/>
      <c r="E82" s="69"/>
      <c r="F82" s="69"/>
      <c r="G82" s="69"/>
      <c r="H82" s="69"/>
      <c r="I82" s="69"/>
      <c r="J82" s="69"/>
      <c r="K82" s="69"/>
      <c r="L82" s="69"/>
      <c r="M82" s="69"/>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IA82" s="21">
        <v>9</v>
      </c>
      <c r="IB82" s="21" t="s">
        <v>118</v>
      </c>
      <c r="IE82" s="22"/>
      <c r="IF82" s="22"/>
      <c r="IG82" s="22"/>
      <c r="IH82" s="22"/>
      <c r="II82" s="22"/>
    </row>
    <row r="83" spans="1:243" s="21" customFormat="1" ht="78.75">
      <c r="A83" s="57">
        <v>9.01</v>
      </c>
      <c r="B83" s="75" t="s">
        <v>119</v>
      </c>
      <c r="C83" s="33"/>
      <c r="D83" s="69"/>
      <c r="E83" s="69"/>
      <c r="F83" s="69"/>
      <c r="G83" s="69"/>
      <c r="H83" s="69"/>
      <c r="I83" s="69"/>
      <c r="J83" s="69"/>
      <c r="K83" s="69"/>
      <c r="L83" s="69"/>
      <c r="M83" s="69"/>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IA83" s="21">
        <v>9.01</v>
      </c>
      <c r="IB83" s="21" t="s">
        <v>119</v>
      </c>
      <c r="IE83" s="22"/>
      <c r="IF83" s="22"/>
      <c r="IG83" s="22"/>
      <c r="IH83" s="22"/>
      <c r="II83" s="22"/>
    </row>
    <row r="84" spans="1:243" s="21" customFormat="1" ht="31.5">
      <c r="A84" s="57">
        <v>9.02</v>
      </c>
      <c r="B84" s="75" t="s">
        <v>120</v>
      </c>
      <c r="C84" s="33"/>
      <c r="D84" s="33">
        <v>2</v>
      </c>
      <c r="E84" s="76" t="s">
        <v>45</v>
      </c>
      <c r="F84" s="77">
        <v>1523.41</v>
      </c>
      <c r="G84" s="43"/>
      <c r="H84" s="37"/>
      <c r="I84" s="38" t="s">
        <v>33</v>
      </c>
      <c r="J84" s="39">
        <f>IF(I84="Less(-)",-1,1)</f>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total_amount_ba($B$2,$D$2,D84,F84,J84,K84,M84)</f>
        <v>3046.82</v>
      </c>
      <c r="BB84" s="51">
        <f>BA84+SUM(N84:AZ84)</f>
        <v>3046.82</v>
      </c>
      <c r="BC84" s="56" t="str">
        <f>SpellNumber(L84,BB84)</f>
        <v>INR  Three Thousand  &amp;Forty Six  and Paise Eighty Two Only</v>
      </c>
      <c r="IA84" s="21">
        <v>9.02</v>
      </c>
      <c r="IB84" s="21" t="s">
        <v>120</v>
      </c>
      <c r="ID84" s="21">
        <v>2</v>
      </c>
      <c r="IE84" s="22" t="s">
        <v>45</v>
      </c>
      <c r="IF84" s="22"/>
      <c r="IG84" s="22"/>
      <c r="IH84" s="22"/>
      <c r="II84" s="22"/>
    </row>
    <row r="85" spans="1:243" s="21" customFormat="1" ht="42.75">
      <c r="A85" s="57">
        <v>9.03</v>
      </c>
      <c r="B85" s="75" t="s">
        <v>121</v>
      </c>
      <c r="C85" s="33"/>
      <c r="D85" s="33">
        <v>4.5</v>
      </c>
      <c r="E85" s="76" t="s">
        <v>45</v>
      </c>
      <c r="F85" s="77">
        <v>940.64</v>
      </c>
      <c r="G85" s="43"/>
      <c r="H85" s="37"/>
      <c r="I85" s="38" t="s">
        <v>33</v>
      </c>
      <c r="J85" s="39">
        <f>IF(I85="Less(-)",-1,1)</f>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total_amount_ba($B$2,$D$2,D85,F85,J85,K85,M85)</f>
        <v>4232.88</v>
      </c>
      <c r="BB85" s="51">
        <f>BA85+SUM(N85:AZ85)</f>
        <v>4232.88</v>
      </c>
      <c r="BC85" s="56" t="str">
        <f>SpellNumber(L85,BB85)</f>
        <v>INR  Four Thousand Two Hundred &amp; Thirty Two  and Paise Eighty Eight Only</v>
      </c>
      <c r="IA85" s="21">
        <v>9.03</v>
      </c>
      <c r="IB85" s="21" t="s">
        <v>121</v>
      </c>
      <c r="ID85" s="21">
        <v>4.5</v>
      </c>
      <c r="IE85" s="22" t="s">
        <v>45</v>
      </c>
      <c r="IF85" s="22"/>
      <c r="IG85" s="22"/>
      <c r="IH85" s="22"/>
      <c r="II85" s="22"/>
    </row>
    <row r="86" spans="1:243" s="21" customFormat="1" ht="94.5">
      <c r="A86" s="57">
        <v>9.04</v>
      </c>
      <c r="B86" s="75" t="s">
        <v>122</v>
      </c>
      <c r="C86" s="33"/>
      <c r="D86" s="69"/>
      <c r="E86" s="69"/>
      <c r="F86" s="69"/>
      <c r="G86" s="69"/>
      <c r="H86" s="69"/>
      <c r="I86" s="69"/>
      <c r="J86" s="69"/>
      <c r="K86" s="69"/>
      <c r="L86" s="69"/>
      <c r="M86" s="69"/>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IA86" s="21">
        <v>9.04</v>
      </c>
      <c r="IB86" s="21" t="s">
        <v>122</v>
      </c>
      <c r="IE86" s="22"/>
      <c r="IF86" s="22"/>
      <c r="IG86" s="22"/>
      <c r="IH86" s="22"/>
      <c r="II86" s="22"/>
    </row>
    <row r="87" spans="1:243" s="21" customFormat="1" ht="28.5">
      <c r="A87" s="57">
        <v>9.05</v>
      </c>
      <c r="B87" s="75" t="s">
        <v>123</v>
      </c>
      <c r="C87" s="33"/>
      <c r="D87" s="33">
        <v>0.1</v>
      </c>
      <c r="E87" s="76" t="s">
        <v>45</v>
      </c>
      <c r="F87" s="77">
        <v>1288.82</v>
      </c>
      <c r="G87" s="43"/>
      <c r="H87" s="37"/>
      <c r="I87" s="38" t="s">
        <v>33</v>
      </c>
      <c r="J87" s="39">
        <f aca="true" t="shared" si="4" ref="J87:J97">IF(I87="Less(-)",-1,1)</f>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aca="true" t="shared" si="5" ref="BA87:BA97">total_amount_ba($B$2,$D$2,D87,F87,J87,K87,M87)</f>
        <v>128.88</v>
      </c>
      <c r="BB87" s="51">
        <f aca="true" t="shared" si="6" ref="BB87:BB97">BA87+SUM(N87:AZ87)</f>
        <v>128.88</v>
      </c>
      <c r="BC87" s="56" t="str">
        <f aca="true" t="shared" si="7" ref="BC87:BC97">SpellNumber(L87,BB87)</f>
        <v>INR  One Hundred &amp; Twenty Eight  and Paise Eighty Eight Only</v>
      </c>
      <c r="IA87" s="21">
        <v>9.05</v>
      </c>
      <c r="IB87" s="21" t="s">
        <v>123</v>
      </c>
      <c r="ID87" s="21">
        <v>0.1</v>
      </c>
      <c r="IE87" s="22" t="s">
        <v>45</v>
      </c>
      <c r="IF87" s="22"/>
      <c r="IG87" s="22"/>
      <c r="IH87" s="22"/>
      <c r="II87" s="22"/>
    </row>
    <row r="88" spans="1:243" s="21" customFormat="1" ht="78.75">
      <c r="A88" s="57">
        <v>9.06</v>
      </c>
      <c r="B88" s="75" t="s">
        <v>124</v>
      </c>
      <c r="C88" s="33"/>
      <c r="D88" s="69"/>
      <c r="E88" s="69"/>
      <c r="F88" s="69"/>
      <c r="G88" s="69"/>
      <c r="H88" s="69"/>
      <c r="I88" s="69"/>
      <c r="J88" s="69"/>
      <c r="K88" s="69"/>
      <c r="L88" s="69"/>
      <c r="M88" s="69"/>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IA88" s="21">
        <v>9.06</v>
      </c>
      <c r="IB88" s="21" t="s">
        <v>124</v>
      </c>
      <c r="IE88" s="22"/>
      <c r="IF88" s="22"/>
      <c r="IG88" s="22"/>
      <c r="IH88" s="22"/>
      <c r="II88" s="22"/>
    </row>
    <row r="89" spans="1:243" s="21" customFormat="1" ht="28.5">
      <c r="A89" s="57">
        <v>9.07</v>
      </c>
      <c r="B89" s="75" t="s">
        <v>125</v>
      </c>
      <c r="C89" s="33"/>
      <c r="D89" s="33">
        <v>1</v>
      </c>
      <c r="E89" s="76" t="s">
        <v>133</v>
      </c>
      <c r="F89" s="77">
        <v>240.68</v>
      </c>
      <c r="G89" s="43"/>
      <c r="H89" s="37"/>
      <c r="I89" s="38" t="s">
        <v>33</v>
      </c>
      <c r="J89" s="39">
        <f t="shared" si="4"/>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5"/>
        <v>240.68</v>
      </c>
      <c r="BB89" s="51">
        <f t="shared" si="6"/>
        <v>240.68</v>
      </c>
      <c r="BC89" s="56" t="str">
        <f t="shared" si="7"/>
        <v>INR  Two Hundred &amp; Forty  and Paise Sixty Eight Only</v>
      </c>
      <c r="IA89" s="21">
        <v>9.07</v>
      </c>
      <c r="IB89" s="21" t="s">
        <v>125</v>
      </c>
      <c r="ID89" s="21">
        <v>1</v>
      </c>
      <c r="IE89" s="22" t="s">
        <v>133</v>
      </c>
      <c r="IF89" s="22"/>
      <c r="IG89" s="22"/>
      <c r="IH89" s="22"/>
      <c r="II89" s="22"/>
    </row>
    <row r="90" spans="1:243" s="21" customFormat="1" ht="78.75">
      <c r="A90" s="57">
        <v>9.08</v>
      </c>
      <c r="B90" s="75" t="s">
        <v>126</v>
      </c>
      <c r="C90" s="33"/>
      <c r="D90" s="33">
        <v>20</v>
      </c>
      <c r="E90" s="76" t="s">
        <v>43</v>
      </c>
      <c r="F90" s="77">
        <v>34.2</v>
      </c>
      <c r="G90" s="43"/>
      <c r="H90" s="37"/>
      <c r="I90" s="38" t="s">
        <v>33</v>
      </c>
      <c r="J90" s="39">
        <f t="shared" si="4"/>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5"/>
        <v>684</v>
      </c>
      <c r="BB90" s="51">
        <f t="shared" si="6"/>
        <v>684</v>
      </c>
      <c r="BC90" s="56" t="str">
        <f t="shared" si="7"/>
        <v>INR  Six Hundred &amp; Eighty Four  Only</v>
      </c>
      <c r="IA90" s="21">
        <v>9.08</v>
      </c>
      <c r="IB90" s="21" t="s">
        <v>126</v>
      </c>
      <c r="ID90" s="21">
        <v>20</v>
      </c>
      <c r="IE90" s="22" t="s">
        <v>43</v>
      </c>
      <c r="IF90" s="22"/>
      <c r="IG90" s="22"/>
      <c r="IH90" s="22"/>
      <c r="II90" s="22"/>
    </row>
    <row r="91" spans="1:243" s="21" customFormat="1" ht="141.75">
      <c r="A91" s="57">
        <v>9.09</v>
      </c>
      <c r="B91" s="75" t="s">
        <v>127</v>
      </c>
      <c r="C91" s="33"/>
      <c r="D91" s="33">
        <v>7</v>
      </c>
      <c r="E91" s="76" t="s">
        <v>45</v>
      </c>
      <c r="F91" s="77">
        <v>121.74</v>
      </c>
      <c r="G91" s="43"/>
      <c r="H91" s="37"/>
      <c r="I91" s="38" t="s">
        <v>33</v>
      </c>
      <c r="J91" s="39">
        <f t="shared" si="4"/>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5"/>
        <v>852.18</v>
      </c>
      <c r="BB91" s="51">
        <f t="shared" si="6"/>
        <v>852.18</v>
      </c>
      <c r="BC91" s="56" t="str">
        <f t="shared" si="7"/>
        <v>INR  Eight Hundred &amp; Fifty Two  and Paise Eighteen Only</v>
      </c>
      <c r="IA91" s="21">
        <v>9.09</v>
      </c>
      <c r="IB91" s="21" t="s">
        <v>127</v>
      </c>
      <c r="ID91" s="21">
        <v>7</v>
      </c>
      <c r="IE91" s="22" t="s">
        <v>45</v>
      </c>
      <c r="IF91" s="22"/>
      <c r="IG91" s="22"/>
      <c r="IH91" s="22"/>
      <c r="II91" s="22"/>
    </row>
    <row r="92" spans="1:243" s="21" customFormat="1" ht="31.5">
      <c r="A92" s="57">
        <v>10</v>
      </c>
      <c r="B92" s="75" t="s">
        <v>128</v>
      </c>
      <c r="C92" s="33"/>
      <c r="D92" s="69"/>
      <c r="E92" s="69"/>
      <c r="F92" s="69"/>
      <c r="G92" s="69"/>
      <c r="H92" s="69"/>
      <c r="I92" s="69"/>
      <c r="J92" s="69"/>
      <c r="K92" s="69"/>
      <c r="L92" s="69"/>
      <c r="M92" s="69"/>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IA92" s="21">
        <v>10</v>
      </c>
      <c r="IB92" s="21" t="s">
        <v>128</v>
      </c>
      <c r="IE92" s="22"/>
      <c r="IF92" s="22"/>
      <c r="IG92" s="22"/>
      <c r="IH92" s="22"/>
      <c r="II92" s="22"/>
    </row>
    <row r="93" spans="1:243" s="21" customFormat="1" ht="94.5">
      <c r="A93" s="57">
        <v>10.01</v>
      </c>
      <c r="B93" s="75" t="s">
        <v>129</v>
      </c>
      <c r="C93" s="33"/>
      <c r="D93" s="69"/>
      <c r="E93" s="69"/>
      <c r="F93" s="69"/>
      <c r="G93" s="69"/>
      <c r="H93" s="69"/>
      <c r="I93" s="69"/>
      <c r="J93" s="69"/>
      <c r="K93" s="69"/>
      <c r="L93" s="69"/>
      <c r="M93" s="69"/>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IA93" s="21">
        <v>10.01</v>
      </c>
      <c r="IB93" s="21" t="s">
        <v>129</v>
      </c>
      <c r="IE93" s="22"/>
      <c r="IF93" s="22"/>
      <c r="IG93" s="22"/>
      <c r="IH93" s="22"/>
      <c r="II93" s="22"/>
    </row>
    <row r="94" spans="1:243" s="21" customFormat="1" ht="47.25">
      <c r="A94" s="57">
        <v>10.02</v>
      </c>
      <c r="B94" s="75" t="s">
        <v>130</v>
      </c>
      <c r="C94" s="33"/>
      <c r="D94" s="33">
        <v>3</v>
      </c>
      <c r="E94" s="76" t="s">
        <v>43</v>
      </c>
      <c r="F94" s="77">
        <v>340.64</v>
      </c>
      <c r="G94" s="43"/>
      <c r="H94" s="37"/>
      <c r="I94" s="38" t="s">
        <v>33</v>
      </c>
      <c r="J94" s="39">
        <f t="shared" si="4"/>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5"/>
        <v>1021.92</v>
      </c>
      <c r="BB94" s="51">
        <f t="shared" si="6"/>
        <v>1021.92</v>
      </c>
      <c r="BC94" s="56" t="str">
        <f t="shared" si="7"/>
        <v>INR  One Thousand  &amp;Twenty One  and Paise Ninety Two Only</v>
      </c>
      <c r="IA94" s="21">
        <v>10.02</v>
      </c>
      <c r="IB94" s="21" t="s">
        <v>130</v>
      </c>
      <c r="ID94" s="21">
        <v>3</v>
      </c>
      <c r="IE94" s="22" t="s">
        <v>43</v>
      </c>
      <c r="IF94" s="22"/>
      <c r="IG94" s="22"/>
      <c r="IH94" s="22"/>
      <c r="II94" s="22"/>
    </row>
    <row r="95" spans="1:243" s="21" customFormat="1" ht="15.75">
      <c r="A95" s="57">
        <v>11</v>
      </c>
      <c r="B95" s="75" t="s">
        <v>131</v>
      </c>
      <c r="C95" s="33"/>
      <c r="D95" s="69"/>
      <c r="E95" s="69"/>
      <c r="F95" s="69"/>
      <c r="G95" s="69"/>
      <c r="H95" s="69"/>
      <c r="I95" s="69"/>
      <c r="J95" s="69"/>
      <c r="K95" s="69"/>
      <c r="L95" s="69"/>
      <c r="M95" s="69"/>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IA95" s="21">
        <v>11</v>
      </c>
      <c r="IB95" s="21" t="s">
        <v>131</v>
      </c>
      <c r="IE95" s="22"/>
      <c r="IF95" s="22"/>
      <c r="IG95" s="22"/>
      <c r="IH95" s="22"/>
      <c r="II95" s="22"/>
    </row>
    <row r="96" spans="1:243" s="21" customFormat="1" ht="122.25" customHeight="1">
      <c r="A96" s="57">
        <v>11.01</v>
      </c>
      <c r="B96" s="75" t="s">
        <v>54</v>
      </c>
      <c r="C96" s="33"/>
      <c r="D96" s="33">
        <v>4.5</v>
      </c>
      <c r="E96" s="76" t="s">
        <v>56</v>
      </c>
      <c r="F96" s="77">
        <v>4942.04</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22239.18</v>
      </c>
      <c r="BB96" s="51">
        <f t="shared" si="6"/>
        <v>22239.18</v>
      </c>
      <c r="BC96" s="56" t="str">
        <f t="shared" si="7"/>
        <v>INR  Twenty Two Thousand Two Hundred &amp; Thirty Nine  and Paise Eighteen Only</v>
      </c>
      <c r="IA96" s="21">
        <v>11.01</v>
      </c>
      <c r="IB96" s="59" t="s">
        <v>54</v>
      </c>
      <c r="ID96" s="21">
        <v>4.5</v>
      </c>
      <c r="IE96" s="22" t="s">
        <v>56</v>
      </c>
      <c r="IF96" s="22"/>
      <c r="IG96" s="22"/>
      <c r="IH96" s="22"/>
      <c r="II96" s="22"/>
    </row>
    <row r="97" spans="1:243" s="21" customFormat="1" ht="48" customHeight="1">
      <c r="A97" s="57">
        <v>11.02</v>
      </c>
      <c r="B97" s="75" t="s">
        <v>132</v>
      </c>
      <c r="C97" s="33"/>
      <c r="D97" s="33">
        <v>3</v>
      </c>
      <c r="E97" s="76" t="s">
        <v>136</v>
      </c>
      <c r="F97" s="77">
        <v>58.66</v>
      </c>
      <c r="G97" s="43"/>
      <c r="H97" s="37"/>
      <c r="I97" s="38" t="s">
        <v>33</v>
      </c>
      <c r="J97" s="39">
        <f t="shared" si="4"/>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5"/>
        <v>175.98</v>
      </c>
      <c r="BB97" s="51">
        <f t="shared" si="6"/>
        <v>175.98</v>
      </c>
      <c r="BC97" s="56" t="str">
        <f t="shared" si="7"/>
        <v>INR  One Hundred &amp; Seventy Five  and Paise Ninety Eight Only</v>
      </c>
      <c r="IA97" s="21">
        <v>11.02</v>
      </c>
      <c r="IB97" s="21" t="s">
        <v>132</v>
      </c>
      <c r="ID97" s="21">
        <v>3</v>
      </c>
      <c r="IE97" s="22" t="s">
        <v>136</v>
      </c>
      <c r="IF97" s="22"/>
      <c r="IG97" s="22"/>
      <c r="IH97" s="22"/>
      <c r="II97" s="22"/>
    </row>
    <row r="98" spans="1:55" ht="42.75">
      <c r="A98" s="44" t="s">
        <v>35</v>
      </c>
      <c r="B98" s="45"/>
      <c r="C98" s="46"/>
      <c r="D98" s="63"/>
      <c r="E98" s="63"/>
      <c r="F98" s="63"/>
      <c r="G98" s="34"/>
      <c r="H98" s="47"/>
      <c r="I98" s="47"/>
      <c r="J98" s="47"/>
      <c r="K98" s="47"/>
      <c r="L98" s="48"/>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55">
        <f>SUM(BA13:BA97)</f>
        <v>283253.92</v>
      </c>
      <c r="BB98" s="55">
        <f>SUM(BB13:BB97)</f>
        <v>283253.92</v>
      </c>
      <c r="BC98" s="58" t="str">
        <f>SpellNumber($E$2,BB98)</f>
        <v>INR  Two Lakh Eighty Three Thousand Two Hundred &amp; Fifty Three  and Paise Ninety Two Only</v>
      </c>
    </row>
    <row r="99" spans="1:55" ht="46.5" customHeight="1">
      <c r="A99" s="24" t="s">
        <v>36</v>
      </c>
      <c r="B99" s="25"/>
      <c r="C99" s="26"/>
      <c r="D99" s="60"/>
      <c r="E99" s="61" t="s">
        <v>44</v>
      </c>
      <c r="F99" s="62"/>
      <c r="G99" s="27"/>
      <c r="H99" s="28"/>
      <c r="I99" s="28"/>
      <c r="J99" s="28"/>
      <c r="K99" s="29"/>
      <c r="L99" s="30"/>
      <c r="M99" s="31"/>
      <c r="N99" s="32"/>
      <c r="O99" s="21"/>
      <c r="P99" s="21"/>
      <c r="Q99" s="21"/>
      <c r="R99" s="21"/>
      <c r="S99" s="21"/>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53">
        <f>IF(ISBLANK(F99),0,IF(E99="Excess (+)",ROUND(BA98+(BA98*F99),2),IF(E99="Less (-)",ROUND(BA98+(BA98*F99*(-1)),2),IF(E99="At Par",BA98,0))))</f>
        <v>0</v>
      </c>
      <c r="BB99" s="54">
        <f>ROUND(BA99,0)</f>
        <v>0</v>
      </c>
      <c r="BC99" s="36" t="str">
        <f>SpellNumber($E$2,BB99)</f>
        <v>INR Zero Only</v>
      </c>
    </row>
    <row r="100" spans="1:55" ht="45.75" customHeight="1">
      <c r="A100" s="23" t="s">
        <v>37</v>
      </c>
      <c r="B100" s="23"/>
      <c r="C100" s="64" t="str">
        <f>SpellNumber($E$2,BB99)</f>
        <v>INR Zero Only</v>
      </c>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row>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1" ht="15"/>
    <row r="2252" ht="15"/>
    <row r="2253" ht="15"/>
    <row r="2254" ht="15"/>
    <row r="2255" ht="15"/>
    <row r="2256" ht="15"/>
    <row r="2257" ht="15"/>
    <row r="2259" ht="15"/>
    <row r="2260" ht="15"/>
    <row r="2261" ht="15"/>
    <row r="2262" ht="15"/>
    <row r="2264" ht="15"/>
    <row r="2265" ht="15"/>
    <row r="2266" ht="15"/>
    <row r="2267" ht="15"/>
    <row r="2268" ht="15"/>
    <row r="2269" ht="15"/>
    <row r="2270" ht="15"/>
    <row r="2271" ht="15"/>
    <row r="2272" ht="15"/>
    <row r="2273" ht="15"/>
    <row r="2274" ht="15"/>
    <row r="2275" ht="15"/>
    <row r="2277" ht="15"/>
    <row r="2278" ht="15"/>
    <row r="2279" ht="15"/>
    <row r="2281" ht="15"/>
    <row r="2282" ht="15"/>
    <row r="2283" ht="15"/>
    <row r="2284" ht="15"/>
    <row r="2285" ht="15"/>
    <row r="2286" ht="15"/>
    <row r="2288" ht="15"/>
    <row r="2289" ht="15"/>
    <row r="2290" ht="15"/>
    <row r="2291" ht="15"/>
    <row r="2292" ht="15"/>
    <row r="2293" ht="15"/>
    <row r="2294" ht="15"/>
    <row r="2296" ht="15"/>
    <row r="2297" ht="15"/>
    <row r="2298" ht="15"/>
    <row r="2299" ht="15"/>
    <row r="2300" ht="15"/>
    <row r="2301" ht="15"/>
    <row r="2303" ht="15"/>
    <row r="2304" ht="15"/>
    <row r="2305" ht="15"/>
    <row r="2306" ht="15"/>
    <row r="2307" ht="15"/>
    <row r="2308" ht="15"/>
    <row r="2310" ht="15"/>
    <row r="2311" ht="15"/>
    <row r="2312" ht="15"/>
    <row r="2313" ht="15"/>
    <row r="2315" ht="15"/>
    <row r="2316" ht="15"/>
    <row r="2317" ht="15"/>
    <row r="2319" ht="15"/>
    <row r="2320" ht="15"/>
    <row r="2321" ht="15"/>
    <row r="2322" ht="15"/>
    <row r="2323" ht="15"/>
    <row r="2324" ht="15"/>
    <row r="2325" ht="15"/>
    <row r="2326" ht="15"/>
    <row r="2327" ht="15"/>
    <row r="2328" ht="15"/>
    <row r="2329" ht="15"/>
    <row r="2330" ht="15"/>
    <row r="2332" ht="15"/>
    <row r="2333" ht="15"/>
    <row r="2334" ht="15"/>
    <row r="2335" ht="15"/>
    <row r="2336" ht="15"/>
    <row r="2337" ht="15"/>
    <row r="2338" ht="15"/>
    <row r="2339" ht="15"/>
    <row r="2340" ht="15"/>
    <row r="2341" ht="15"/>
    <row r="2343" ht="15"/>
    <row r="2344" ht="15"/>
    <row r="2345" ht="15"/>
    <row r="2346" ht="15"/>
    <row r="2348" ht="15"/>
    <row r="2349" ht="15"/>
    <row r="2350" ht="15"/>
    <row r="2352" ht="15"/>
    <row r="2353" ht="15"/>
    <row r="2355" ht="15"/>
    <row r="2356" ht="15"/>
    <row r="2357" ht="15"/>
    <row r="2359" ht="15"/>
    <row r="2360" ht="15"/>
    <row r="2361" ht="15"/>
    <row r="2362" ht="15"/>
    <row r="2363" ht="15"/>
    <row r="2364" ht="15"/>
    <row r="2366" ht="15"/>
    <row r="2367" ht="15"/>
    <row r="2368" ht="15"/>
    <row r="2369" ht="15"/>
    <row r="2371" ht="15"/>
    <row r="2372" ht="15"/>
    <row r="2373" ht="15"/>
    <row r="2375" ht="15"/>
    <row r="2376" ht="15"/>
    <row r="2377" ht="15"/>
    <row r="2378" ht="15"/>
    <row r="2379" ht="15"/>
    <row r="2380" ht="15"/>
    <row r="2381" ht="15"/>
    <row r="2383" ht="15"/>
    <row r="2384" ht="15"/>
    <row r="2386" ht="15"/>
    <row r="2387" ht="15"/>
    <row r="2388" ht="15"/>
    <row r="2390" ht="15"/>
    <row r="2391" ht="15"/>
    <row r="2392" ht="15"/>
    <row r="2393" ht="15"/>
    <row r="2394" ht="15"/>
    <row r="2395" ht="15"/>
    <row r="2396" ht="15"/>
    <row r="2398" ht="15"/>
    <row r="2399" ht="15"/>
    <row r="2400" ht="15"/>
    <row r="2402" ht="15"/>
    <row r="2403" ht="15"/>
    <row r="2404" ht="15"/>
    <row r="2405" ht="15"/>
    <row r="2406" ht="15"/>
    <row r="2407" ht="15"/>
    <row r="2409" ht="15"/>
    <row r="2410" ht="15"/>
    <row r="2411" ht="15"/>
    <row r="2412" ht="15"/>
    <row r="2413" ht="15"/>
    <row r="2414" ht="15"/>
    <row r="2415" ht="15"/>
    <row r="2416" ht="15"/>
    <row r="2418" ht="15"/>
    <row r="2419" ht="15"/>
    <row r="2420" ht="15"/>
    <row r="2421" ht="15"/>
    <row r="2422" ht="15"/>
    <row r="2423" ht="15"/>
    <row r="2424" ht="15"/>
    <row r="2425" ht="15"/>
    <row r="2426" ht="15"/>
    <row r="2427" ht="15"/>
    <row r="2428" ht="15"/>
    <row r="2429" ht="15"/>
    <row r="2431" ht="15"/>
    <row r="2433" ht="15"/>
    <row r="2434" ht="15"/>
    <row r="2435" ht="15"/>
    <row r="2436" ht="15"/>
    <row r="2437" ht="15"/>
    <row r="2438" ht="15"/>
    <row r="2439" ht="15"/>
    <row r="2440" ht="15"/>
    <row r="2441" ht="15"/>
    <row r="2442" ht="15"/>
    <row r="2444" ht="15"/>
    <row r="2445" ht="15"/>
    <row r="2446" ht="15"/>
    <row r="2448" ht="15"/>
    <row r="2449" ht="15"/>
    <row r="2450" ht="15"/>
    <row r="2452" ht="15"/>
    <row r="2453" ht="15"/>
    <row r="2454" ht="15"/>
    <row r="2455" ht="15"/>
    <row r="2456" ht="15"/>
    <row r="2457" ht="15"/>
    <row r="2459" ht="15"/>
    <row r="2460" ht="15"/>
    <row r="2461" ht="15"/>
    <row r="2463" ht="15"/>
    <row r="2465" ht="15"/>
    <row r="2466" ht="15"/>
    <row r="2467" ht="15"/>
    <row r="2468" ht="15"/>
    <row r="2469" ht="15"/>
    <row r="2470" ht="15"/>
    <row r="2471" ht="15"/>
    <row r="2472" ht="15"/>
    <row r="2473" ht="15"/>
    <row r="2474" ht="15"/>
    <row r="2475" ht="15"/>
    <row r="2476" ht="15"/>
    <row r="2478" ht="15"/>
    <row r="2479" ht="15"/>
    <row r="2480" ht="15"/>
    <row r="2481" ht="15"/>
    <row r="2482" ht="15"/>
  </sheetData>
  <sheetProtection password="8F23" sheet="1"/>
  <mergeCells count="51">
    <mergeCell ref="D92:BC92"/>
    <mergeCell ref="D93:BC93"/>
    <mergeCell ref="D95:BC95"/>
    <mergeCell ref="D55:BC55"/>
    <mergeCell ref="D57:BC57"/>
    <mergeCell ref="D76:BC76"/>
    <mergeCell ref="D78:BC78"/>
    <mergeCell ref="D82:BC82"/>
    <mergeCell ref="D83:BC83"/>
    <mergeCell ref="D86:BC86"/>
    <mergeCell ref="D88:BC88"/>
    <mergeCell ref="D63:BC63"/>
    <mergeCell ref="D66:BC66"/>
    <mergeCell ref="D68:BC68"/>
    <mergeCell ref="D71:BC71"/>
    <mergeCell ref="D73:BC73"/>
    <mergeCell ref="D75:BC75"/>
    <mergeCell ref="D47:BC47"/>
    <mergeCell ref="D49:BC49"/>
    <mergeCell ref="D52:BC52"/>
    <mergeCell ref="D53:BC53"/>
    <mergeCell ref="D59:BC59"/>
    <mergeCell ref="D61:BC61"/>
    <mergeCell ref="D36:BC36"/>
    <mergeCell ref="D38:BC38"/>
    <mergeCell ref="D40:BC40"/>
    <mergeCell ref="D41:BC41"/>
    <mergeCell ref="D43:BC43"/>
    <mergeCell ref="D45:BC45"/>
    <mergeCell ref="D26:BC26"/>
    <mergeCell ref="D28:BC28"/>
    <mergeCell ref="D30:BC30"/>
    <mergeCell ref="D31:BC31"/>
    <mergeCell ref="D32:BC32"/>
    <mergeCell ref="D34:BC34"/>
    <mergeCell ref="D16:BC16"/>
    <mergeCell ref="D17:BC17"/>
    <mergeCell ref="D19:BC19"/>
    <mergeCell ref="D21:BC21"/>
    <mergeCell ref="D23:BC23"/>
    <mergeCell ref="D24:BC24"/>
    <mergeCell ref="C100:BC100"/>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9">
      <formula1>IF(E99="Select",-1,IF(E99="At Par",0,0))</formula1>
      <formula2>IF(E99="Select",-1,IF(E99="At Par",0,0.99))</formula2>
    </dataValidation>
    <dataValidation type="list" allowBlank="1" showErrorMessage="1" sqref="E9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9">
      <formula1>0</formula1>
      <formula2>IF(#REF!&lt;&gt;"Select",99.9,0)</formula2>
    </dataValidation>
    <dataValidation allowBlank="1" showInputMessage="1" showErrorMessage="1" promptTitle="Units" prompt="Please enter Units in text" sqref="D15:E15 D18:E18 D20:E20 D22:E22 D25:E25 D27:E27 D29:E29 D33:E33 D35:E35 D37:E37 D39:E39 D42:E42 D44:E44 D46:E46 D48:E48 D50:E51 D96:E97 D60:E60 D62:E62 D64:E65 D67:E67 D69:E70 D72:E72 D74:E74 D77:E77 D79:E81 D84:E85 D87:E87 D89:E91 D94:E94 D54:E54 D56:E56 D58:E58">
      <formula1>0</formula1>
      <formula2>0</formula2>
    </dataValidation>
    <dataValidation type="decimal" allowBlank="1" showInputMessage="1" showErrorMessage="1" promptTitle="Quantity" prompt="Please enter the Quantity for this item. " errorTitle="Invalid Entry" error="Only Numeric Values are allowed. " sqref="F15 F18 F20 F22 F25 F27 F29 F33 F35 F37 F39 F42 F44 F46 F48 F50:F51 F96:F97 F60 F62 F64:F65 F67 F69:F70 F72 F74 F77 F79:F81 F84:F85 F87 F89:F91 F94 F54 F56 F58">
      <formula1>0</formula1>
      <formula2>999999999999999</formula2>
    </dataValidation>
    <dataValidation type="list" allowBlank="1" showErrorMessage="1" sqref="D13:D14 K15 D16:D17 K18 D19 K20 D21 K22 D23:D24 K25 D26 K27 D28 K29 D30:D32 K33 D34 K35 D36 K37 D38 K39 D40:D41 K42 D43 K44 D45 K46 D47 K48 D49 K50:K51 D52:D53 D95 D59 K60 D61 K62 D63 K64:K65 D66 K67 D68 K69:K70 D71 K72 D73 K74 D75:D76 K77 D78 K79:K81 D82:D83 K84:K85 D86 K87 D88 K89:K91 D92:D93 K94 K96:K97 K54 D55 K56 K58 D5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5:H25 G27:H27 G29:H29 G33:H33 G35:H35 G37:H37 G39:H39 G42:H42 G44:H44 G46:H46 G48:H48 G50:H51 G96:H97 G60:H60 G62:H62 G64:H65 G67:H67 G69:H70 G72:H72 G74:H74 G77:H77 G79:H81 G84:H85 G87:H87 G89:H91 G94:H94 G54:H54 G56:H56 G58:H58">
      <formula1>0</formula1>
      <formula2>999999999999999</formula2>
    </dataValidation>
    <dataValidation allowBlank="1" showInputMessage="1" showErrorMessage="1" promptTitle="Addition / Deduction" prompt="Please Choose the correct One" sqref="J15 J18 J20 J22 J25 J27 J29 J33 J35 J37 J39 J42 J44 J46 J48 J50:J51 J96:J97 J60 J62 J64:J65 J67 J69:J70 J72 J74 J77 J79:J81 J84:J85 J87 J89:J91 J94 J54 J56 J58">
      <formula1>0</formula1>
      <formula2>0</formula2>
    </dataValidation>
    <dataValidation type="list" showErrorMessage="1" sqref="I15 I18 I20 I22 I25 I27 I29 I33 I35 I37 I39 I42 I44 I46 I48 I50:I51 I96:I97 I60 I62 I64:I65 I67 I69:I70 I72 I74 I77 I79:I81 I84:I85 I87 I89:I91 I94 I54 I56 I5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5:O25 N27:O27 N29:O29 N33:O33 N35:O35 N37:O37 N39:O39 N42:O42 N44:O44 N46:O46 N48:O48 N50:O51 N96:O97 N60:O60 N62:O62 N64:O65 N67:O67 N69:O70 N72:O72 N74:O74 N77:O77 N79:O81 N84:O85 N87:O87 N89:O91 N94:O94 N54:O54 N56:O56 N58:O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5 R27 R29 R33 R35 R37 R39 R42 R44 R46 R48 R50:R51 R96:R97 R60 R62 R64:R65 R67 R69:R70 R72 R74 R77 R79:R81 R84:R85 R87 R89:R91 R94 R54 R56 R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5 Q27 Q29 Q33 Q35 Q37 Q39 Q42 Q44 Q46 Q48 Q50:Q51 Q96:Q97 Q60 Q62 Q64:Q65 Q67 Q69:Q70 Q72 Q74 Q77 Q79:Q81 Q84:Q85 Q87 Q89:Q91 Q94 Q54 Q56 Q5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5 M27 M29 M33 M35 M37 M39 M42 M44 M46 M48 M50:M51 M96:M97 M60 M62 M64:M65 M67 M69:M70 M72 M74 M77 M79:M81 M84:M85 M87 M89:M91 M94 M54 M56 M58">
      <formula1>0</formula1>
      <formula2>999999999999999</formula2>
    </dataValidation>
    <dataValidation type="list" allowBlank="1" showInputMessage="1" showErrorMessage="1" sqref="L94 L9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7 L9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97">
      <formula1>0</formula1>
      <formula2>0</formula2>
    </dataValidation>
    <dataValidation type="decimal" allowBlank="1" showErrorMessage="1" errorTitle="Invalid Entry" error="Only Numeric Values are allowed. " sqref="A13:A97">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2021-10-20T05:19:22Z</cp:lastPrinted>
  <dcterms:created xsi:type="dcterms:W3CDTF">2009-01-30T06:42:42Z</dcterms:created>
  <dcterms:modified xsi:type="dcterms:W3CDTF">2021-11-15T05:25:24Z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