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<sst xmlns="http://schemas.openxmlformats.org/spreadsheetml/2006/main" count="138" uniqueCount="64">
  <si>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</si>
  <si>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</si>
  <si>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</si>
  <si>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</si>
  <si>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</si>
  <si>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</si>
  <si>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</si>
  <si>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</si>
  <si>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</si>
  <si>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</si>
  <si>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</si>
  <si>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</si>
  <si>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</si>
  <si>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</si>
  <si>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</si>
  <si>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</si>
  <si>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</si>
  <si>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</si>
  <si>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</si>
  <si>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</si>
  <si>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</si>
  <si>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</si>
  <si>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</si>
  <si>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</si>
  <si>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</si>
  <si>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</si>
  <si>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</si>
  <si>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</si>
  <si>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</si>
  <si>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</si>
  <si>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</si>
  <si>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</si>
  <si>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</si>
  <si>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</si>
  <si>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</si>
  <si>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</si>
  <si>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</si>
  <si>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</si>
  <si>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</si>
  <si>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</si>
  <si>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</si>
  <si>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</si>
  <si>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</si>
  <si>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</si>
  <si>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</si>
  <si>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</si>
  <si>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</si>
  <si>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</si>
  <si>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</si>
  <si>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</si>
  <si>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</si>
  <si>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</si>
  <si>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</si>
  <si>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</si>
  <si>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</si>
  <si>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Supplying of following contractor including dismentling of existing defective and damaged contactor  etc as required complete .</t>
  </si>
  <si>
    <t>800A, 4P</t>
  </si>
  <si>
    <t>600A, 4P</t>
  </si>
  <si>
    <t>500A, 4P</t>
  </si>
  <si>
    <t>400A, 4P</t>
  </si>
  <si>
    <t>Each</t>
  </si>
  <si>
    <t>Name of Work: Repairing/replacement of AMF Contactors for various DG sets installed at different DG houses in the campus.</t>
  </si>
  <si>
    <t>Tender Inviting Authority: Executive Engineer (Elect. &amp; AC)</t>
  </si>
  <si>
    <t xml:space="preserve">Contract No:      55/IWD/ED/381     Dated: 20.09.2021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</si>
</sst>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sz val="12"/>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8" fillId="0" borderId="13" xfId="58" applyNumberFormat="1" applyFont="1" applyFill="1" applyBorder="1" applyAlignment="1">
      <alignment horizontal="left" vertical="top" wrapText="1" readingOrder="1"/>
      <protection/>
    </xf>
    <xf numFmtId="0" fontId="41" fillId="0" borderId="13" xfId="0" applyFont="1" applyFill="1" applyBorder="1" applyAlignment="1">
      <alignment horizontal="center" vertical="top" wrapText="1"/>
    </xf>
    <xf numFmtId="0" fontId="41" fillId="0" borderId="13" xfId="0" applyFont="1" applyFill="1" applyBorder="1" applyAlignment="1">
      <alignment horizontal="justify" vertical="top" wrapText="1"/>
    </xf>
    <xf numFmtId="0" fontId="41" fillId="0" borderId="13" xfId="0" applyFont="1" applyFill="1" applyBorder="1" applyAlignment="1">
      <alignment horizontal="left" vertical="top" wrapText="1"/>
    </xf>
    <xf numFmtId="2" fontId="41" fillId="0" borderId="13" xfId="0" applyNumberFormat="1" applyFont="1" applyFill="1" applyBorder="1" applyAlignment="1">
      <alignment horizontal="center" vertical="center" wrapText="1"/>
    </xf>
    <xf numFmtId="0" fontId="41" fillId="0" borderId="13" xfId="0" applyFont="1" applyFill="1" applyBorder="1" applyAlignment="1">
      <alignment horizontal="left"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73" zoomScaleNormal="73" zoomScalePageLayoutView="0" workbookViewId="0" topLeftCell="A1">
      <selection activeCell="B8" sqref="B8:BC8"/>
    </sheetView>
  </sheetViews>
  <sheetFormatPr defaultColWidth="9.140625" defaultRowHeight="15"/>
  <cols>
    <col min="1" max="1" width="15.421875" style="56" customWidth="1"/>
    <col min="2" max="2" width="47.8515625" style="56" customWidth="1"/>
    <col min="3" max="3" width="11.0039062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62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61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63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5.7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61.5" customHeight="1">
      <c r="A13" s="68">
        <v>1</v>
      </c>
      <c r="B13" s="69" t="s">
        <v>55</v>
      </c>
      <c r="C13" s="67" t="s">
        <v>35</v>
      </c>
      <c r="D13" s="19"/>
      <c r="E13" s="20"/>
      <c r="F13" s="19"/>
      <c r="G13" s="21"/>
      <c r="H13" s="21"/>
      <c r="I13" s="19"/>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8.75" customHeight="1">
      <c r="A14" s="68">
        <v>1.1</v>
      </c>
      <c r="B14" s="70" t="s">
        <v>56</v>
      </c>
      <c r="C14" s="67" t="s">
        <v>41</v>
      </c>
      <c r="D14" s="71">
        <v>1</v>
      </c>
      <c r="E14" s="71" t="s">
        <v>60</v>
      </c>
      <c r="F14" s="66">
        <v>100</v>
      </c>
      <c r="G14" s="33"/>
      <c r="H14" s="21"/>
      <c r="I14" s="19" t="s">
        <v>38</v>
      </c>
      <c r="J14" s="22">
        <f>IF(I14="Less(-)",-1,1)</f>
        <v>1</v>
      </c>
      <c r="K14" s="23" t="s">
        <v>48</v>
      </c>
      <c r="L14" s="23" t="s">
        <v>7</v>
      </c>
      <c r="M14" s="65"/>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3">
        <f>total_amount_ba($B$2,$D$2,D14,F14,J14,K14,M14)</f>
        <v>0</v>
      </c>
      <c r="BB14" s="63">
        <f>BA14+SUM(N14:AZ14)</f>
        <v>0</v>
      </c>
      <c r="BC14" s="30" t="str">
        <f>SpellNumber(L14,BB14)</f>
        <v>INR Zero Only</v>
      </c>
      <c r="IE14" s="32">
        <v>1.01</v>
      </c>
      <c r="IF14" s="32" t="s">
        <v>39</v>
      </c>
      <c r="IG14" s="32" t="s">
        <v>35</v>
      </c>
      <c r="IH14" s="32">
        <v>123.223</v>
      </c>
      <c r="II14" s="32" t="s">
        <v>37</v>
      </c>
    </row>
    <row r="15" spans="1:243" s="31" customFormat="1" ht="18.75" customHeight="1">
      <c r="A15" s="68">
        <v>1.2</v>
      </c>
      <c r="B15" s="72" t="s">
        <v>57</v>
      </c>
      <c r="C15" s="67" t="s">
        <v>42</v>
      </c>
      <c r="D15" s="71">
        <v>1</v>
      </c>
      <c r="E15" s="71" t="s">
        <v>60</v>
      </c>
      <c r="F15" s="66">
        <v>100</v>
      </c>
      <c r="G15" s="33"/>
      <c r="H15" s="33"/>
      <c r="I15" s="19" t="s">
        <v>38</v>
      </c>
      <c r="J15" s="22">
        <f>IF(I15="Less(-)",-1,1)</f>
        <v>1</v>
      </c>
      <c r="K15" s="23" t="s">
        <v>48</v>
      </c>
      <c r="L15" s="23" t="s">
        <v>7</v>
      </c>
      <c r="M15" s="65"/>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3">
        <f>total_amount_ba($B$2,$D$2,D15,F15,J15,K15,M15)</f>
        <v>0</v>
      </c>
      <c r="BB15" s="63">
        <f>BA15+SUM(N15:AZ15)</f>
        <v>0</v>
      </c>
      <c r="BC15" s="30" t="str">
        <f>SpellNumber(L15,BB15)</f>
        <v>INR Zero Only</v>
      </c>
      <c r="IE15" s="32">
        <v>1.02</v>
      </c>
      <c r="IF15" s="32" t="s">
        <v>40</v>
      </c>
      <c r="IG15" s="32" t="s">
        <v>41</v>
      </c>
      <c r="IH15" s="32">
        <v>213</v>
      </c>
      <c r="II15" s="32" t="s">
        <v>37</v>
      </c>
    </row>
    <row r="16" spans="1:243" s="31" customFormat="1" ht="18.75" customHeight="1">
      <c r="A16" s="68">
        <v>1.3</v>
      </c>
      <c r="B16" s="70" t="s">
        <v>58</v>
      </c>
      <c r="C16" s="67" t="s">
        <v>44</v>
      </c>
      <c r="D16" s="71">
        <v>1</v>
      </c>
      <c r="E16" s="71" t="s">
        <v>60</v>
      </c>
      <c r="F16" s="66">
        <v>10</v>
      </c>
      <c r="G16" s="33"/>
      <c r="H16" s="33"/>
      <c r="I16" s="19" t="s">
        <v>38</v>
      </c>
      <c r="J16" s="22">
        <f>IF(I16="Less(-)",-1,1)</f>
        <v>1</v>
      </c>
      <c r="K16" s="23" t="s">
        <v>48</v>
      </c>
      <c r="L16" s="23" t="s">
        <v>7</v>
      </c>
      <c r="M16" s="65"/>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3">
        <f>total_amount_ba($B$2,$D$2,D16,F16,J16,K16,M16)</f>
        <v>0</v>
      </c>
      <c r="BB16" s="63">
        <f>BA16+SUM(N16:AZ16)</f>
        <v>0</v>
      </c>
      <c r="BC16" s="30" t="str">
        <f>SpellNumber(L16,BB16)</f>
        <v>INR Zero Only</v>
      </c>
      <c r="IE16" s="32">
        <v>2</v>
      </c>
      <c r="IF16" s="32" t="s">
        <v>34</v>
      </c>
      <c r="IG16" s="32" t="s">
        <v>42</v>
      </c>
      <c r="IH16" s="32">
        <v>10</v>
      </c>
      <c r="II16" s="32" t="s">
        <v>37</v>
      </c>
    </row>
    <row r="17" spans="1:243" s="31" customFormat="1" ht="18.75" customHeight="1">
      <c r="A17" s="68">
        <v>1.4</v>
      </c>
      <c r="B17" s="72" t="s">
        <v>59</v>
      </c>
      <c r="C17" s="67" t="s">
        <v>45</v>
      </c>
      <c r="D17" s="71">
        <v>1</v>
      </c>
      <c r="E17" s="71" t="s">
        <v>60</v>
      </c>
      <c r="F17" s="66">
        <v>10</v>
      </c>
      <c r="G17" s="33"/>
      <c r="H17" s="33"/>
      <c r="I17" s="19" t="s">
        <v>38</v>
      </c>
      <c r="J17" s="22">
        <f>IF(I17="Less(-)",-1,1)</f>
        <v>1</v>
      </c>
      <c r="K17" s="23" t="s">
        <v>48</v>
      </c>
      <c r="L17" s="23" t="s">
        <v>7</v>
      </c>
      <c r="M17" s="65"/>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3">
        <f>total_amount_ba($B$2,$D$2,D17,F17,J17,K17,M17)</f>
        <v>0</v>
      </c>
      <c r="BB17" s="63">
        <f>BA17+SUM(N17:AZ17)</f>
        <v>0</v>
      </c>
      <c r="BC17" s="30" t="str">
        <f>SpellNumber(L17,BB17)</f>
        <v>INR Zero Only</v>
      </c>
      <c r="IE17" s="32">
        <v>3</v>
      </c>
      <c r="IF17" s="32" t="s">
        <v>43</v>
      </c>
      <c r="IG17" s="32" t="s">
        <v>44</v>
      </c>
      <c r="IH17" s="32">
        <v>10</v>
      </c>
      <c r="II17" s="32" t="s">
        <v>37</v>
      </c>
    </row>
    <row r="18" spans="1:243" s="31" customFormat="1" ht="33" customHeight="1">
      <c r="A18" s="38" t="s">
        <v>46</v>
      </c>
      <c r="B18" s="39"/>
      <c r="C18" s="40"/>
      <c r="D18" s="41"/>
      <c r="E18" s="41"/>
      <c r="F18" s="41"/>
      <c r="G18" s="41"/>
      <c r="H18" s="42"/>
      <c r="I18" s="42"/>
      <c r="J18" s="42"/>
      <c r="K18" s="42"/>
      <c r="L18" s="43"/>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64">
        <f>SUM(BA13:BA17)</f>
        <v>0</v>
      </c>
      <c r="BB18" s="64">
        <f>SUM(BB13:BB17)</f>
        <v>0</v>
      </c>
      <c r="BC18" s="30" t="str">
        <f>SpellNumber($E$2,BB18)</f>
        <v>INR Zero Only</v>
      </c>
      <c r="IE18" s="32">
        <v>4</v>
      </c>
      <c r="IF18" s="32" t="s">
        <v>40</v>
      </c>
      <c r="IG18" s="32" t="s">
        <v>45</v>
      </c>
      <c r="IH18" s="32">
        <v>10</v>
      </c>
      <c r="II18" s="32" t="s">
        <v>37</v>
      </c>
    </row>
    <row r="19" spans="1:243" s="54" customFormat="1" ht="39" customHeight="1" hidden="1">
      <c r="A19" s="39" t="s">
        <v>50</v>
      </c>
      <c r="B19" s="45"/>
      <c r="C19" s="46"/>
      <c r="D19" s="47"/>
      <c r="E19" s="48" t="s">
        <v>47</v>
      </c>
      <c r="F19" s="61"/>
      <c r="G19" s="49"/>
      <c r="H19" s="50"/>
      <c r="I19" s="50"/>
      <c r="J19" s="50"/>
      <c r="K19" s="51"/>
      <c r="L19" s="52"/>
      <c r="M19" s="53"/>
      <c r="O19" s="31"/>
      <c r="P19" s="31"/>
      <c r="Q19" s="31"/>
      <c r="R19" s="31"/>
      <c r="S19" s="31"/>
      <c r="BA19" s="59">
        <f>IF(ISBLANK(F19),0,IF(E19="Excess (+)",ROUND(BA18+(BA18*F19),2),IF(E19="Less (-)",ROUND(BA18+(BA18*F19*(-1)),2),0)))</f>
        <v>0</v>
      </c>
      <c r="BB19" s="60">
        <f>ROUND(BA19,0)</f>
        <v>0</v>
      </c>
      <c r="BC19" s="30" t="str">
        <f>SpellNumber(L19,BB19)</f>
        <v> Zero Only</v>
      </c>
      <c r="IE19" s="55"/>
      <c r="IF19" s="55"/>
      <c r="IG19" s="55"/>
      <c r="IH19" s="55"/>
      <c r="II19" s="55"/>
    </row>
    <row r="20" spans="1:243" s="54" customFormat="1" ht="51" customHeight="1">
      <c r="A20" s="38" t="s">
        <v>49</v>
      </c>
      <c r="B20" s="38"/>
      <c r="C20" s="76" t="str">
        <f>SpellNumber($E$2,BB18)</f>
        <v>INR Zero Only</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E20" s="55"/>
      <c r="IF20" s="55"/>
      <c r="IG20" s="55"/>
      <c r="IH20" s="55"/>
      <c r="II20" s="55"/>
    </row>
    <row r="21" spans="3:243" s="14" customFormat="1" ht="14.25">
      <c r="C21" s="56"/>
      <c r="D21" s="56"/>
      <c r="E21" s="56"/>
      <c r="F21" s="56"/>
      <c r="G21" s="56"/>
      <c r="H21" s="56"/>
      <c r="I21" s="56"/>
      <c r="J21" s="56"/>
      <c r="K21" s="56"/>
      <c r="L21" s="56"/>
      <c r="M21" s="56"/>
      <c r="O21" s="56"/>
      <c r="BA21" s="56"/>
      <c r="BC21" s="56"/>
      <c r="IE21" s="15"/>
      <c r="IF21" s="15"/>
      <c r="IG21" s="15"/>
      <c r="IH21" s="15"/>
      <c r="II21" s="15"/>
    </row>
  </sheetData>
  <sheetProtection password="EEC8" sheet="1" selectLockedCells="1"/>
  <mergeCells count="8">
    <mergeCell ref="A9:BC9"/>
    <mergeCell ref="C20:BC20"/>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F17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2</v>
      </c>
      <c r="F6" s="85"/>
      <c r="G6" s="85"/>
      <c r="H6" s="85"/>
      <c r="I6" s="85"/>
      <c r="J6" s="85"/>
      <c r="K6" s="85"/>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2021-09-20T09:42:51Z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