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<sst xmlns="http://schemas.openxmlformats.org/spreadsheetml/2006/main" count="592" uniqueCount="184">
  <si>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</si>
  <si>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</si>
  <si>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</si>
  <si>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</si>
  <si>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</si>
  <si>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</si>
  <si>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</si>
  <si>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</si>
  <si>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</si>
  <si>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</si>
  <si>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</si>
  <si>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</si>
  <si>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</si>
  <si>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</si>
  <si>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</si>
  <si>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</si>
  <si>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</si>
  <si>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</si>
  <si>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</si>
  <si>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</si>
  <si>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</si>
  <si>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</si>
  <si>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</si>
  <si>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</si>
  <si>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</si>
  <si>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</si>
  <si>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</si>
  <si>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</si>
  <si>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</si>
  <si>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</si>
  <si>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</si>
  <si>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</si>
  <si>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</si>
  <si>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</si>
  <si>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</si>
  <si>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</si>
  <si>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</si>
  <si>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</si>
  <si>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</si>
  <si>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</si>
  <si>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</si>
  <si>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</si>
  <si>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</si>
  <si>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</si>
  <si>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</si>
  <si>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</si>
  <si>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</si>
  <si>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</si>
  <si>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</si>
  <si>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</si>
  <si>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</si>
  <si>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</si>
  <si>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</si>
  <si>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</si>
  <si>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</si>
  <si>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</si>
  <si>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</si>
  <si>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</si>
  <si>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</si>
  <si>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4 sq. mm </t>
  </si>
  <si>
    <t xml:space="preserve">3 x 6 sq. mm </t>
  </si>
  <si>
    <t>3 x 10 sq.mm.</t>
  </si>
  <si>
    <t>2 x 16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</si>
  <si>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</si>
  <si>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</si>
  <si>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</si>
  <si>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</si>
  <si>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</si>
  <si>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</si>
  <si>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</si>
  <si>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</si>
  <si>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</si>
  <si>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</si>
  <si>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</si>
  <si>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angles</t>
  </si>
  <si>
    <t>Joints for 85mm width cover</t>
  </si>
  <si>
    <t>base joints</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</si>
  <si>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</si>
  <si>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4 way (4 +12),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</si>
  <si>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</si>
  <si>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</si>
  <si>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</si>
  <si>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Single Pole (40A-63A)</t>
  </si>
  <si>
    <t>Double Pole (40A-63A)</t>
  </si>
  <si>
    <t>Triple pole (40A-63A)</t>
  </si>
  <si>
    <t>Four Pole (40A-63A)</t>
  </si>
  <si>
    <t>S &amp; F metal enclosure suitable for DP/TPN  MCB / DP ELCB on surface or recessed etc as reqd.</t>
  </si>
  <si>
    <t>Supplying and fixing connecting and commissioning following rating, three pole, 35kA MCCB with microprocessor based LS-I release in the existing DB/ Box as required complete.</t>
  </si>
  <si>
    <t xml:space="preserve">160 A </t>
  </si>
  <si>
    <t>S&amp;F connecting and commissioning indipendent mounting of MCCB enclosure  suitable for MCCB's  upto 250A in surface/recess I/c  cutting the wall and making good the same in case of recessed (Cat No CS-CNM0100021 C &amp; S or approved equivalent make) as reqd.</t>
  </si>
  <si>
    <t xml:space="preserve">Chemical Earthing with GI earth electrode 50mm dia x 3 mtr length including earth enhancing compound (Jam Fill quality product) and PIT cover for earthing pit etc as reqd. </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</si>
  <si>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</si>
  <si>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</si>
  <si>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Supply, Installation testing and commissioning of following seep, copper wound, 900 RPM, 220 volt AC, 50 Hz exhaust fan in the existing opening  etc as required complete.</t>
  </si>
  <si>
    <t>375 mm / 15" sweep</t>
  </si>
  <si>
    <t>Supplying and fixing exhaust fan shutter for following sizes exhaust fan on rag bolts as reqd complete.</t>
  </si>
  <si>
    <t>for 375 mm / 15" sweep</t>
  </si>
  <si>
    <t>Supplying, installation of Clip-on frame with finishing plate for 85mm cover for DLP plastic trunking 105mm x 50mm  etc. as reqd.</t>
  </si>
  <si>
    <t>6 module</t>
  </si>
  <si>
    <t xml:space="preserve">Providing and fixing 25 mm X 5 mm G.l. strip on surface or in recess for connections etc. as required. </t>
  </si>
  <si>
    <t xml:space="preserve">Supplying and fixing following modular switch/ socket on the existing modular plate &amp; switch box including connections but excluding modular plate etc. as required. </t>
  </si>
  <si>
    <t xml:space="preserve">15/16 A switch </t>
  </si>
  <si>
    <t xml:space="preserve">6 pin 15/16 A socket outlet </t>
  </si>
  <si>
    <t>Supplying and fixing metal box of following sizes (nominal size) on surface or in recess with suitable size of phenolic laminated sheet cover in front including painting etc. as required.</t>
  </si>
  <si>
    <t xml:space="preserve">200 mm X 250 mm X 60 mm deep </t>
  </si>
  <si>
    <t>Dismantling concealed &amp; damaged DB/TPN Switches/starter/ loose wire boxes along with all accessories and depositing the same in the sectional store repairing the damages as  reqd complete.</t>
  </si>
  <si>
    <t>S &amp; F following size of steel flexible pipe alongwith the accessories on surface etc as required</t>
  </si>
  <si>
    <t>25 mm</t>
  </si>
  <si>
    <t>32 mm</t>
  </si>
  <si>
    <t>Lifting removing cable of following size from trench/clamps, making roll &amp; depositing the same in store I/c cartage.</t>
  </si>
  <si>
    <t>above to 95  upto 185 Sq.mm.</t>
  </si>
  <si>
    <t xml:space="preserve">Laying and fixing of one number PVC insulated and PVC sheathed / XLPE power cable of 1.1 KV grade of following size on wall surface as required. </t>
  </si>
  <si>
    <t xml:space="preserve">Above 95 sq. mm and upto 185 sq. mm (clamped with 25/40x3mm MS flat clamp) </t>
  </si>
  <si>
    <t xml:space="preserve">Supplying and making end termination with brass compression gland and aluminium lugs for following size of PVC insulated and PVC sheathed / XLPE aluminium conductor cable of 1.1 KV grade as required. </t>
  </si>
  <si>
    <t xml:space="preserve">3½ X 95 sq. mm (45mm) </t>
  </si>
  <si>
    <t xml:space="preserve">Supplying and making straight through joint with heat shrinkable kit including ferrules and other jointing materials for following size of PVC insulated and PVC sheathed / XLPE aluminium conductor cable of 1.1 KV grade as required. </t>
  </si>
  <si>
    <t xml:space="preserve">3½ X 95 sq. mm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</si>
  <si>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</si>
  <si>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</si>
  <si>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</si>
  <si>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</si>
  <si>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</si>
  <si>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</si>
  <si>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</si>
  <si>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</si>
  <si>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</si>
  <si>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</si>
  <si>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</si>
  <si>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</si>
  <si>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</si>
  <si>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</si>
  <si>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</si>
  <si>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</si>
  <si>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</si>
  <si>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</si>
  <si>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</si>
  <si>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</si>
  <si>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</si>
  <si>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</si>
  <si>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</si>
  <si>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</si>
  <si>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</si>
  <si>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</si>
  <si>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</si>
  <si>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</si>
  <si>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</si>
  <si>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</si>
  <si>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</si>
  <si>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</si>
  <si>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</si>
  <si>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</si>
  <si>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</si>
  <si>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</si>
  <si>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</si>
  <si>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</si>
  <si>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</si>
  <si>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</si>
  <si>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</si>
  <si>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</si>
  <si>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</si>
  <si>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</si>
  <si>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</si>
  <si>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</si>
  <si>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</si>
  <si>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</si>
  <si>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</si>
  <si>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</si>
  <si>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</si>
  <si>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</si>
  <si>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</si>
  <si>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</si>
  <si>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</si>
  <si>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</si>
  <si>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</si>
  <si>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</si>
  <si>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Name of Work: Shifting of UPS from Corridor to UPS shed outside CL-101B.</t>
  </si>
  <si>
    <t>Tender Inviting Authority:  Executive Engineer (Elect.)</t>
  </si>
  <si>
    <t>Contract No:   63/IWD/ED/492                Dated: 15.11.2021</t>
  </si>
  <si>
    <t>Point</t>
  </si>
  <si>
    <t>Metre</t>
  </si>
  <si>
    <t>Meter</t>
  </si>
  <si>
    <t>Nos.</t>
  </si>
  <si>
    <t xml:space="preserve">No.  </t>
  </si>
  <si>
    <t>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</si>
</sst>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71" fillId="0" borderId="13" xfId="58" applyNumberFormat="1" applyFont="1" applyFill="1" applyBorder="1" applyAlignment="1">
      <alignment horizontal="left" vertical="top" wrapText="1" readingOrder="1"/>
      <protection/>
    </xf>
    <xf numFmtId="165" fontId="72" fillId="0" borderId="13" xfId="0" applyNumberFormat="1" applyFont="1" applyFill="1" applyBorder="1" applyAlignment="1">
      <alignment horizontal="center" vertical="top"/>
    </xf>
    <xf numFmtId="0" fontId="15" fillId="0" borderId="13" xfId="0" applyFont="1" applyFill="1" applyBorder="1" applyAlignment="1">
      <alignment horizontal="justify" vertical="top" wrapText="1"/>
    </xf>
    <xf numFmtId="165" fontId="15" fillId="0" borderId="13" xfId="0" applyNumberFormat="1" applyFont="1" applyFill="1" applyBorder="1" applyAlignment="1">
      <alignment horizontal="center" vertical="top"/>
    </xf>
    <xf numFmtId="0" fontId="72" fillId="0" borderId="13" xfId="0" applyFont="1" applyFill="1" applyBorder="1" applyAlignment="1">
      <alignment horizontal="justify"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center" vertical="top"/>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9"/>
  <sheetViews>
    <sheetView showGridLines="0" zoomScale="73" zoomScaleNormal="73" zoomScalePageLayoutView="0" workbookViewId="0" topLeftCell="A1">
      <selection activeCell="M14" sqref="M14"/>
    </sheetView>
  </sheetViews>
  <sheetFormatPr defaultColWidth="9.140625" defaultRowHeight="15"/>
  <cols>
    <col min="1" max="1" width="15.421875" style="57" customWidth="1"/>
    <col min="2" max="2" width="47.8515625" style="57" customWidth="1"/>
    <col min="3" max="3" width="15.8515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176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175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177</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110.25">
      <c r="A13" s="70">
        <v>1</v>
      </c>
      <c r="B13" s="71" t="s">
        <v>55</v>
      </c>
      <c r="C13" s="69" t="s">
        <v>35</v>
      </c>
      <c r="D13" s="87"/>
      <c r="E13" s="88"/>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43.5" customHeight="1">
      <c r="A14" s="70">
        <v>1.1</v>
      </c>
      <c r="B14" s="71" t="s">
        <v>56</v>
      </c>
      <c r="C14" s="69" t="s">
        <v>41</v>
      </c>
      <c r="D14" s="87">
        <v>2</v>
      </c>
      <c r="E14" s="88" t="s">
        <v>178</v>
      </c>
      <c r="F14" s="68">
        <v>100</v>
      </c>
      <c r="G14" s="32"/>
      <c r="H14" s="20"/>
      <c r="I14" s="19" t="s">
        <v>38</v>
      </c>
      <c r="J14" s="21">
        <f>IF(I14="Less(-)",-1,1)</f>
        <v>1</v>
      </c>
      <c r="K14" s="22" t="s">
        <v>48</v>
      </c>
      <c r="L14" s="22" t="s">
        <v>7</v>
      </c>
      <c r="M14" s="66"/>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4">
        <f>total_amount_ba($B$2,$D$2,D14,F14,J14,K14,M14)</f>
        <v>0</v>
      </c>
      <c r="BB14" s="64">
        <f>BA14+SUM(N14:AZ14)</f>
        <v>0</v>
      </c>
      <c r="BC14" s="29" t="str">
        <f>SpellNumber(L14,BB14)</f>
        <v>INR Zero Only</v>
      </c>
      <c r="IE14" s="31">
        <v>1.01</v>
      </c>
      <c r="IF14" s="31" t="s">
        <v>39</v>
      </c>
      <c r="IG14" s="31" t="s">
        <v>35</v>
      </c>
      <c r="IH14" s="31">
        <v>123.223</v>
      </c>
      <c r="II14" s="31" t="s">
        <v>37</v>
      </c>
    </row>
    <row r="15" spans="1:243" s="30" customFormat="1" ht="63">
      <c r="A15" s="72">
        <v>2</v>
      </c>
      <c r="B15" s="71" t="s">
        <v>57</v>
      </c>
      <c r="C15" s="69" t="s">
        <v>42</v>
      </c>
      <c r="D15" s="87"/>
      <c r="E15" s="88"/>
      <c r="F15" s="19"/>
      <c r="G15" s="20"/>
      <c r="H15" s="20"/>
      <c r="I15" s="19"/>
      <c r="J15" s="21"/>
      <c r="K15" s="22"/>
      <c r="L15" s="22"/>
      <c r="M15" s="23"/>
      <c r="N15" s="24"/>
      <c r="O15" s="24"/>
      <c r="P15" s="25"/>
      <c r="Q15" s="24"/>
      <c r="R15" s="24"/>
      <c r="S15" s="26"/>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7"/>
      <c r="BB15" s="28"/>
      <c r="BC15" s="29"/>
      <c r="IE15" s="31">
        <v>1.02</v>
      </c>
      <c r="IF15" s="31" t="s">
        <v>40</v>
      </c>
      <c r="IG15" s="31" t="s">
        <v>41</v>
      </c>
      <c r="IH15" s="31">
        <v>213</v>
      </c>
      <c r="II15" s="31" t="s">
        <v>37</v>
      </c>
    </row>
    <row r="16" spans="1:243" s="30" customFormat="1" ht="30" customHeight="1">
      <c r="A16" s="72">
        <v>2.1</v>
      </c>
      <c r="B16" s="71" t="s">
        <v>58</v>
      </c>
      <c r="C16" s="69" t="s">
        <v>44</v>
      </c>
      <c r="D16" s="87">
        <v>5</v>
      </c>
      <c r="E16" s="88" t="s">
        <v>179</v>
      </c>
      <c r="F16" s="68">
        <v>10</v>
      </c>
      <c r="G16" s="32"/>
      <c r="H16" s="32"/>
      <c r="I16" s="19" t="s">
        <v>38</v>
      </c>
      <c r="J16" s="21">
        <f aca="true" t="shared" si="0" ref="J16:J24">IF(I16="Less(-)",-1,1)</f>
        <v>1</v>
      </c>
      <c r="K16" s="22" t="s">
        <v>48</v>
      </c>
      <c r="L16" s="22" t="s">
        <v>7</v>
      </c>
      <c r="M16" s="66"/>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4">
        <f aca="true" t="shared" si="1" ref="BA16:BA24">total_amount_ba($B$2,$D$2,D16,F16,J16,K16,M16)</f>
        <v>0</v>
      </c>
      <c r="BB16" s="64">
        <f aca="true" t="shared" si="2" ref="BB16:BB24">BA16+SUM(N16:AZ16)</f>
        <v>0</v>
      </c>
      <c r="BC16" s="29" t="str">
        <f aca="true" t="shared" si="3" ref="BC16:BC24">SpellNumber(L16,BB16)</f>
        <v>INR Zero Only</v>
      </c>
      <c r="IE16" s="31">
        <v>2</v>
      </c>
      <c r="IF16" s="31" t="s">
        <v>34</v>
      </c>
      <c r="IG16" s="31" t="s">
        <v>42</v>
      </c>
      <c r="IH16" s="31">
        <v>10</v>
      </c>
      <c r="II16" s="31" t="s">
        <v>37</v>
      </c>
    </row>
    <row r="17" spans="1:243" s="30" customFormat="1" ht="30" customHeight="1">
      <c r="A17" s="72">
        <v>2.2</v>
      </c>
      <c r="B17" s="71" t="s">
        <v>59</v>
      </c>
      <c r="C17" s="69" t="s">
        <v>45</v>
      </c>
      <c r="D17" s="87">
        <v>5</v>
      </c>
      <c r="E17" s="88" t="s">
        <v>179</v>
      </c>
      <c r="F17" s="68">
        <v>10</v>
      </c>
      <c r="G17" s="32"/>
      <c r="H17" s="32"/>
      <c r="I17" s="19" t="s">
        <v>38</v>
      </c>
      <c r="J17" s="21">
        <f t="shared" si="0"/>
        <v>1</v>
      </c>
      <c r="K17" s="22" t="s">
        <v>48</v>
      </c>
      <c r="L17" s="22" t="s">
        <v>7</v>
      </c>
      <c r="M17" s="66"/>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4">
        <f t="shared" si="1"/>
        <v>0</v>
      </c>
      <c r="BB17" s="64">
        <f t="shared" si="2"/>
        <v>0</v>
      </c>
      <c r="BC17" s="29" t="str">
        <f t="shared" si="3"/>
        <v>INR Zero Only</v>
      </c>
      <c r="IE17" s="31">
        <v>3</v>
      </c>
      <c r="IF17" s="31" t="s">
        <v>43</v>
      </c>
      <c r="IG17" s="31" t="s">
        <v>44</v>
      </c>
      <c r="IH17" s="31">
        <v>10</v>
      </c>
      <c r="II17" s="31" t="s">
        <v>37</v>
      </c>
    </row>
    <row r="18" spans="1:243" s="30" customFormat="1" ht="30" customHeight="1">
      <c r="A18" s="72">
        <v>2.3</v>
      </c>
      <c r="B18" s="71" t="s">
        <v>60</v>
      </c>
      <c r="C18" s="69" t="s">
        <v>117</v>
      </c>
      <c r="D18" s="87">
        <v>55</v>
      </c>
      <c r="E18" s="88" t="s">
        <v>179</v>
      </c>
      <c r="F18" s="68">
        <v>10</v>
      </c>
      <c r="G18" s="32"/>
      <c r="H18" s="32"/>
      <c r="I18" s="19" t="s">
        <v>38</v>
      </c>
      <c r="J18" s="21">
        <f t="shared" si="0"/>
        <v>1</v>
      </c>
      <c r="K18" s="22" t="s">
        <v>48</v>
      </c>
      <c r="L18" s="22" t="s">
        <v>7</v>
      </c>
      <c r="M18" s="66"/>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4">
        <f t="shared" si="1"/>
        <v>0</v>
      </c>
      <c r="BB18" s="64">
        <f t="shared" si="2"/>
        <v>0</v>
      </c>
      <c r="BC18" s="29" t="str">
        <f t="shared" si="3"/>
        <v>INR Zero Only</v>
      </c>
      <c r="IE18" s="31">
        <v>1.01</v>
      </c>
      <c r="IF18" s="31" t="s">
        <v>39</v>
      </c>
      <c r="IG18" s="31" t="s">
        <v>35</v>
      </c>
      <c r="IH18" s="31">
        <v>123.223</v>
      </c>
      <c r="II18" s="31" t="s">
        <v>37</v>
      </c>
    </row>
    <row r="19" spans="1:243" s="30" customFormat="1" ht="30" customHeight="1">
      <c r="A19" s="70">
        <v>2.4</v>
      </c>
      <c r="B19" s="73" t="s">
        <v>61</v>
      </c>
      <c r="C19" s="69" t="s">
        <v>118</v>
      </c>
      <c r="D19" s="89">
        <v>25</v>
      </c>
      <c r="E19" s="90" t="s">
        <v>180</v>
      </c>
      <c r="F19" s="68">
        <v>10</v>
      </c>
      <c r="G19" s="32"/>
      <c r="H19" s="32"/>
      <c r="I19" s="19" t="s">
        <v>38</v>
      </c>
      <c r="J19" s="21">
        <f t="shared" si="0"/>
        <v>1</v>
      </c>
      <c r="K19" s="22" t="s">
        <v>48</v>
      </c>
      <c r="L19" s="22" t="s">
        <v>7</v>
      </c>
      <c r="M19" s="66"/>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4">
        <f t="shared" si="1"/>
        <v>0</v>
      </c>
      <c r="BB19" s="64">
        <f t="shared" si="2"/>
        <v>0</v>
      </c>
      <c r="BC19" s="29" t="str">
        <f t="shared" si="3"/>
        <v>INR Zero Only</v>
      </c>
      <c r="IE19" s="31">
        <v>1.02</v>
      </c>
      <c r="IF19" s="31" t="s">
        <v>40</v>
      </c>
      <c r="IG19" s="31" t="s">
        <v>41</v>
      </c>
      <c r="IH19" s="31">
        <v>213</v>
      </c>
      <c r="II19" s="31" t="s">
        <v>37</v>
      </c>
    </row>
    <row r="20" spans="1:243" s="30" customFormat="1" ht="30" customHeight="1">
      <c r="A20" s="70">
        <v>2.5</v>
      </c>
      <c r="B20" s="73" t="s">
        <v>62</v>
      </c>
      <c r="C20" s="69" t="s">
        <v>119</v>
      </c>
      <c r="D20" s="89">
        <v>50</v>
      </c>
      <c r="E20" s="90" t="s">
        <v>180</v>
      </c>
      <c r="F20" s="68">
        <v>10</v>
      </c>
      <c r="G20" s="32"/>
      <c r="H20" s="32"/>
      <c r="I20" s="19" t="s">
        <v>38</v>
      </c>
      <c r="J20" s="21">
        <f t="shared" si="0"/>
        <v>1</v>
      </c>
      <c r="K20" s="22" t="s">
        <v>48</v>
      </c>
      <c r="L20" s="22" t="s">
        <v>7</v>
      </c>
      <c r="M20" s="66"/>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4">
        <f t="shared" si="1"/>
        <v>0</v>
      </c>
      <c r="BB20" s="64">
        <f t="shared" si="2"/>
        <v>0</v>
      </c>
      <c r="BC20" s="29" t="str">
        <f t="shared" si="3"/>
        <v>INR Zero Only</v>
      </c>
      <c r="IE20" s="31">
        <v>2</v>
      </c>
      <c r="IF20" s="31" t="s">
        <v>34</v>
      </c>
      <c r="IG20" s="31" t="s">
        <v>42</v>
      </c>
      <c r="IH20" s="31">
        <v>10</v>
      </c>
      <c r="II20" s="31" t="s">
        <v>37</v>
      </c>
    </row>
    <row r="21" spans="1:243" s="30" customFormat="1" ht="47.25">
      <c r="A21" s="70">
        <v>3</v>
      </c>
      <c r="B21" s="73" t="s">
        <v>63</v>
      </c>
      <c r="C21" s="69" t="s">
        <v>120</v>
      </c>
      <c r="D21" s="89">
        <v>20</v>
      </c>
      <c r="E21" s="90" t="s">
        <v>180</v>
      </c>
      <c r="F21" s="68">
        <v>10</v>
      </c>
      <c r="G21" s="32"/>
      <c r="H21" s="32"/>
      <c r="I21" s="19" t="s">
        <v>38</v>
      </c>
      <c r="J21" s="21">
        <f t="shared" si="0"/>
        <v>1</v>
      </c>
      <c r="K21" s="22" t="s">
        <v>48</v>
      </c>
      <c r="L21" s="22" t="s">
        <v>7</v>
      </c>
      <c r="M21" s="66"/>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4">
        <f t="shared" si="1"/>
        <v>0</v>
      </c>
      <c r="BB21" s="64">
        <f t="shared" si="2"/>
        <v>0</v>
      </c>
      <c r="BC21" s="29" t="str">
        <f t="shared" si="3"/>
        <v>INR Zero Only</v>
      </c>
      <c r="IE21" s="31">
        <v>3</v>
      </c>
      <c r="IF21" s="31" t="s">
        <v>43</v>
      </c>
      <c r="IG21" s="31" t="s">
        <v>44</v>
      </c>
      <c r="IH21" s="31">
        <v>10</v>
      </c>
      <c r="II21" s="31" t="s">
        <v>37</v>
      </c>
    </row>
    <row r="22" spans="1:243" s="30" customFormat="1" ht="47.25">
      <c r="A22" s="70">
        <v>4</v>
      </c>
      <c r="B22" s="73" t="s">
        <v>64</v>
      </c>
      <c r="C22" s="69" t="s">
        <v>121</v>
      </c>
      <c r="D22" s="89"/>
      <c r="E22" s="90"/>
      <c r="F22" s="19"/>
      <c r="G22" s="20"/>
      <c r="H22" s="20"/>
      <c r="I22" s="19"/>
      <c r="J22" s="21"/>
      <c r="K22" s="22"/>
      <c r="L22" s="22"/>
      <c r="M22" s="23"/>
      <c r="N22" s="24"/>
      <c r="O22" s="24"/>
      <c r="P22" s="25"/>
      <c r="Q22" s="24"/>
      <c r="R22" s="24"/>
      <c r="S22" s="26"/>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7"/>
      <c r="BB22" s="28"/>
      <c r="BC22" s="29"/>
      <c r="IE22" s="31">
        <v>1.01</v>
      </c>
      <c r="IF22" s="31" t="s">
        <v>39</v>
      </c>
      <c r="IG22" s="31" t="s">
        <v>35</v>
      </c>
      <c r="IH22" s="31">
        <v>123.223</v>
      </c>
      <c r="II22" s="31" t="s">
        <v>37</v>
      </c>
    </row>
    <row r="23" spans="1:243" s="30" customFormat="1" ht="30" customHeight="1">
      <c r="A23" s="70">
        <v>4.1</v>
      </c>
      <c r="B23" s="73" t="s">
        <v>65</v>
      </c>
      <c r="C23" s="69" t="s">
        <v>122</v>
      </c>
      <c r="D23" s="89">
        <v>1</v>
      </c>
      <c r="E23" s="90" t="s">
        <v>181</v>
      </c>
      <c r="F23" s="68">
        <v>10</v>
      </c>
      <c r="G23" s="32"/>
      <c r="H23" s="32"/>
      <c r="I23" s="19" t="s">
        <v>38</v>
      </c>
      <c r="J23" s="21">
        <f t="shared" si="0"/>
        <v>1</v>
      </c>
      <c r="K23" s="22" t="s">
        <v>48</v>
      </c>
      <c r="L23" s="22" t="s">
        <v>7</v>
      </c>
      <c r="M23" s="66"/>
      <c r="N23" s="33"/>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4">
        <f t="shared" si="1"/>
        <v>0</v>
      </c>
      <c r="BB23" s="64">
        <f t="shared" si="2"/>
        <v>0</v>
      </c>
      <c r="BC23" s="29" t="str">
        <f t="shared" si="3"/>
        <v>INR Zero Only</v>
      </c>
      <c r="IE23" s="31">
        <v>1.02</v>
      </c>
      <c r="IF23" s="31" t="s">
        <v>40</v>
      </c>
      <c r="IG23" s="31" t="s">
        <v>41</v>
      </c>
      <c r="IH23" s="31">
        <v>213</v>
      </c>
      <c r="II23" s="31" t="s">
        <v>37</v>
      </c>
    </row>
    <row r="24" spans="1:243" s="30" customFormat="1" ht="30" customHeight="1">
      <c r="A24" s="70">
        <v>4.2</v>
      </c>
      <c r="B24" s="73" t="s">
        <v>66</v>
      </c>
      <c r="C24" s="69" t="s">
        <v>123</v>
      </c>
      <c r="D24" s="89">
        <v>2</v>
      </c>
      <c r="E24" s="90" t="s">
        <v>181</v>
      </c>
      <c r="F24" s="68">
        <v>10</v>
      </c>
      <c r="G24" s="32"/>
      <c r="H24" s="32"/>
      <c r="I24" s="19" t="s">
        <v>38</v>
      </c>
      <c r="J24" s="21">
        <f t="shared" si="0"/>
        <v>1</v>
      </c>
      <c r="K24" s="22" t="s">
        <v>48</v>
      </c>
      <c r="L24" s="22" t="s">
        <v>7</v>
      </c>
      <c r="M24" s="66"/>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4">
        <f t="shared" si="1"/>
        <v>0</v>
      </c>
      <c r="BB24" s="64">
        <f t="shared" si="2"/>
        <v>0</v>
      </c>
      <c r="BC24" s="29" t="str">
        <f t="shared" si="3"/>
        <v>INR Zero Only</v>
      </c>
      <c r="IE24" s="31">
        <v>2</v>
      </c>
      <c r="IF24" s="31" t="s">
        <v>34</v>
      </c>
      <c r="IG24" s="31" t="s">
        <v>42</v>
      </c>
      <c r="IH24" s="31">
        <v>10</v>
      </c>
      <c r="II24" s="31" t="s">
        <v>37</v>
      </c>
    </row>
    <row r="25" spans="1:243" s="30" customFormat="1" ht="30" customHeight="1">
      <c r="A25" s="70">
        <v>4.3</v>
      </c>
      <c r="B25" s="73" t="s">
        <v>67</v>
      </c>
      <c r="C25" s="69" t="s">
        <v>124</v>
      </c>
      <c r="D25" s="89">
        <v>2</v>
      </c>
      <c r="E25" s="90" t="s">
        <v>181</v>
      </c>
      <c r="F25" s="68">
        <v>10</v>
      </c>
      <c r="G25" s="32"/>
      <c r="H25" s="32"/>
      <c r="I25" s="19" t="s">
        <v>38</v>
      </c>
      <c r="J25" s="21">
        <f>IF(I25="Less(-)",-1,1)</f>
        <v>1</v>
      </c>
      <c r="K25" s="22" t="s">
        <v>48</v>
      </c>
      <c r="L25" s="22" t="s">
        <v>7</v>
      </c>
      <c r="M25" s="66"/>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4">
        <f>total_amount_ba($B$2,$D$2,D25,F25,J25,K25,M25)</f>
        <v>0</v>
      </c>
      <c r="BB25" s="64">
        <f>BA25+SUM(N25:AZ25)</f>
        <v>0</v>
      </c>
      <c r="BC25" s="29" t="str">
        <f>SpellNumber(L25,BB25)</f>
        <v>INR Zero Only</v>
      </c>
      <c r="IE25" s="31">
        <v>3</v>
      </c>
      <c r="IF25" s="31" t="s">
        <v>43</v>
      </c>
      <c r="IG25" s="31" t="s">
        <v>44</v>
      </c>
      <c r="IH25" s="31">
        <v>10</v>
      </c>
      <c r="II25" s="31" t="s">
        <v>37</v>
      </c>
    </row>
    <row r="26" spans="1:243" s="30" customFormat="1" ht="30" customHeight="1">
      <c r="A26" s="70">
        <v>4.4</v>
      </c>
      <c r="B26" s="73" t="s">
        <v>68</v>
      </c>
      <c r="C26" s="69" t="s">
        <v>125</v>
      </c>
      <c r="D26" s="89">
        <v>1</v>
      </c>
      <c r="E26" s="90" t="s">
        <v>181</v>
      </c>
      <c r="F26" s="67">
        <v>10</v>
      </c>
      <c r="G26" s="32"/>
      <c r="H26" s="32"/>
      <c r="I26" s="19" t="s">
        <v>38</v>
      </c>
      <c r="J26" s="21">
        <f>IF(I26="Less(-)",-1,1)</f>
        <v>1</v>
      </c>
      <c r="K26" s="22" t="s">
        <v>48</v>
      </c>
      <c r="L26" s="22" t="s">
        <v>7</v>
      </c>
      <c r="M26" s="66"/>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4">
        <f>total_amount_ba($B$2,$D$2,D26,F26,J26,K26,M26)</f>
        <v>0</v>
      </c>
      <c r="BB26" s="64">
        <f>BA26+SUM(N26:AZ26)</f>
        <v>0</v>
      </c>
      <c r="BC26" s="29" t="str">
        <f>SpellNumber(L26,BB26)</f>
        <v>INR Zero Only</v>
      </c>
      <c r="IE26" s="31">
        <v>1.01</v>
      </c>
      <c r="IF26" s="31" t="s">
        <v>39</v>
      </c>
      <c r="IG26" s="31" t="s">
        <v>35</v>
      </c>
      <c r="IH26" s="31">
        <v>123.223</v>
      </c>
      <c r="II26" s="31" t="s">
        <v>37</v>
      </c>
    </row>
    <row r="27" spans="1:243" s="30" customFormat="1" ht="47.25">
      <c r="A27" s="70">
        <v>5</v>
      </c>
      <c r="B27" s="73" t="s">
        <v>69</v>
      </c>
      <c r="C27" s="69" t="s">
        <v>126</v>
      </c>
      <c r="D27" s="89">
        <v>20</v>
      </c>
      <c r="E27" s="90" t="s">
        <v>180</v>
      </c>
      <c r="F27" s="67">
        <v>10</v>
      </c>
      <c r="G27" s="32"/>
      <c r="H27" s="32"/>
      <c r="I27" s="19" t="s">
        <v>38</v>
      </c>
      <c r="J27" s="21">
        <f>IF(I27="Less(-)",-1,1)</f>
        <v>1</v>
      </c>
      <c r="K27" s="22" t="s">
        <v>48</v>
      </c>
      <c r="L27" s="22" t="s">
        <v>7</v>
      </c>
      <c r="M27" s="66"/>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4">
        <f>total_amount_ba($B$2,$D$2,D27,F27,J27,K27,M27)</f>
        <v>0</v>
      </c>
      <c r="BB27" s="64">
        <f>BA27+SUM(N27:AZ27)</f>
        <v>0</v>
      </c>
      <c r="BC27" s="29" t="str">
        <f>SpellNumber(L27,BB27)</f>
        <v>INR Zero Only</v>
      </c>
      <c r="IE27" s="31">
        <v>1.02</v>
      </c>
      <c r="IF27" s="31" t="s">
        <v>40</v>
      </c>
      <c r="IG27" s="31" t="s">
        <v>41</v>
      </c>
      <c r="IH27" s="31">
        <v>213</v>
      </c>
      <c r="II27" s="31" t="s">
        <v>37</v>
      </c>
    </row>
    <row r="28" spans="1:243" s="30" customFormat="1" ht="47.25">
      <c r="A28" s="70">
        <v>6</v>
      </c>
      <c r="B28" s="73" t="s">
        <v>70</v>
      </c>
      <c r="C28" s="69" t="s">
        <v>127</v>
      </c>
      <c r="D28" s="89"/>
      <c r="E28" s="90"/>
      <c r="F28" s="19"/>
      <c r="G28" s="20"/>
      <c r="H28" s="20"/>
      <c r="I28" s="19"/>
      <c r="J28" s="21"/>
      <c r="K28" s="22"/>
      <c r="L28" s="22"/>
      <c r="M28" s="23"/>
      <c r="N28" s="24"/>
      <c r="O28" s="24"/>
      <c r="P28" s="25"/>
      <c r="Q28" s="24"/>
      <c r="R28" s="24"/>
      <c r="S28" s="26"/>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7"/>
      <c r="BB28" s="28"/>
      <c r="BC28" s="29"/>
      <c r="IE28" s="31">
        <v>2</v>
      </c>
      <c r="IF28" s="31" t="s">
        <v>34</v>
      </c>
      <c r="IG28" s="31" t="s">
        <v>42</v>
      </c>
      <c r="IH28" s="31">
        <v>10</v>
      </c>
      <c r="II28" s="31" t="s">
        <v>37</v>
      </c>
    </row>
    <row r="29" spans="1:243" s="30" customFormat="1" ht="30" customHeight="1">
      <c r="A29" s="70">
        <v>6.1</v>
      </c>
      <c r="B29" s="73" t="s">
        <v>71</v>
      </c>
      <c r="C29" s="69" t="s">
        <v>128</v>
      </c>
      <c r="D29" s="89">
        <v>18</v>
      </c>
      <c r="E29" s="90" t="s">
        <v>180</v>
      </c>
      <c r="F29" s="67">
        <v>10</v>
      </c>
      <c r="G29" s="32"/>
      <c r="H29" s="38"/>
      <c r="I29" s="19" t="s">
        <v>38</v>
      </c>
      <c r="J29" s="21">
        <f>IF(I29="Less(-)",-1,1)</f>
        <v>1</v>
      </c>
      <c r="K29" s="22" t="s">
        <v>48</v>
      </c>
      <c r="L29" s="22" t="s">
        <v>7</v>
      </c>
      <c r="M29" s="66"/>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4">
        <f aca="true" t="shared" si="4" ref="BA29:BA35">total_amount_ba($B$2,$D$2,D29,F29,J29,K29,M29)</f>
        <v>0</v>
      </c>
      <c r="BB29" s="64">
        <f aca="true" t="shared" si="5" ref="BB29:BB35">BA29+SUM(N29:AZ29)</f>
        <v>0</v>
      </c>
      <c r="BC29" s="29" t="str">
        <f aca="true" t="shared" si="6" ref="BC29:BC35">SpellNumber(L29,BB29)</f>
        <v>INR Zero Only</v>
      </c>
      <c r="IE29" s="31">
        <v>3</v>
      </c>
      <c r="IF29" s="31" t="s">
        <v>43</v>
      </c>
      <c r="IG29" s="31" t="s">
        <v>44</v>
      </c>
      <c r="IH29" s="31">
        <v>10</v>
      </c>
      <c r="II29" s="31" t="s">
        <v>37</v>
      </c>
    </row>
    <row r="30" spans="1:243" s="30" customFormat="1" ht="30" customHeight="1">
      <c r="A30" s="70">
        <v>6.2</v>
      </c>
      <c r="B30" s="73" t="s">
        <v>65</v>
      </c>
      <c r="C30" s="69" t="s">
        <v>129</v>
      </c>
      <c r="D30" s="89">
        <v>4</v>
      </c>
      <c r="E30" s="90" t="s">
        <v>181</v>
      </c>
      <c r="F30" s="68">
        <v>100</v>
      </c>
      <c r="G30" s="32"/>
      <c r="H30" s="20"/>
      <c r="I30" s="19" t="s">
        <v>38</v>
      </c>
      <c r="J30" s="21">
        <f aca="true" t="shared" si="7" ref="J30:J35">IF(I30="Less(-)",-1,1)</f>
        <v>1</v>
      </c>
      <c r="K30" s="22" t="s">
        <v>48</v>
      </c>
      <c r="L30" s="22" t="s">
        <v>7</v>
      </c>
      <c r="M30" s="66"/>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4">
        <f t="shared" si="4"/>
        <v>0</v>
      </c>
      <c r="BB30" s="64">
        <f t="shared" si="5"/>
        <v>0</v>
      </c>
      <c r="BC30" s="29" t="str">
        <f t="shared" si="6"/>
        <v>INR Zero Only</v>
      </c>
      <c r="IE30" s="31">
        <v>1.01</v>
      </c>
      <c r="IF30" s="31" t="s">
        <v>39</v>
      </c>
      <c r="IG30" s="31" t="s">
        <v>35</v>
      </c>
      <c r="IH30" s="31">
        <v>123.223</v>
      </c>
      <c r="II30" s="31" t="s">
        <v>37</v>
      </c>
    </row>
    <row r="31" spans="1:243" s="30" customFormat="1" ht="30" customHeight="1">
      <c r="A31" s="70">
        <v>6.3</v>
      </c>
      <c r="B31" s="73" t="s">
        <v>72</v>
      </c>
      <c r="C31" s="69" t="s">
        <v>130</v>
      </c>
      <c r="D31" s="89">
        <v>2</v>
      </c>
      <c r="E31" s="90" t="s">
        <v>181</v>
      </c>
      <c r="F31" s="68">
        <v>100</v>
      </c>
      <c r="G31" s="32"/>
      <c r="H31" s="32"/>
      <c r="I31" s="19" t="s">
        <v>38</v>
      </c>
      <c r="J31" s="21">
        <f t="shared" si="7"/>
        <v>1</v>
      </c>
      <c r="K31" s="22" t="s">
        <v>48</v>
      </c>
      <c r="L31" s="22" t="s">
        <v>7</v>
      </c>
      <c r="M31" s="66"/>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4">
        <f t="shared" si="4"/>
        <v>0</v>
      </c>
      <c r="BB31" s="64">
        <f t="shared" si="5"/>
        <v>0</v>
      </c>
      <c r="BC31" s="29" t="str">
        <f t="shared" si="6"/>
        <v>INR Zero Only</v>
      </c>
      <c r="IE31" s="31">
        <v>1.02</v>
      </c>
      <c r="IF31" s="31" t="s">
        <v>40</v>
      </c>
      <c r="IG31" s="31" t="s">
        <v>41</v>
      </c>
      <c r="IH31" s="31">
        <v>213</v>
      </c>
      <c r="II31" s="31" t="s">
        <v>37</v>
      </c>
    </row>
    <row r="32" spans="1:243" s="30" customFormat="1" ht="30" customHeight="1">
      <c r="A32" s="70">
        <v>6.4</v>
      </c>
      <c r="B32" s="73" t="s">
        <v>73</v>
      </c>
      <c r="C32" s="69" t="s">
        <v>131</v>
      </c>
      <c r="D32" s="89">
        <v>1</v>
      </c>
      <c r="E32" s="90" t="s">
        <v>181</v>
      </c>
      <c r="F32" s="68">
        <v>10</v>
      </c>
      <c r="G32" s="32"/>
      <c r="H32" s="32"/>
      <c r="I32" s="19" t="s">
        <v>38</v>
      </c>
      <c r="J32" s="21">
        <f t="shared" si="7"/>
        <v>1</v>
      </c>
      <c r="K32" s="22" t="s">
        <v>48</v>
      </c>
      <c r="L32" s="22" t="s">
        <v>7</v>
      </c>
      <c r="M32" s="66"/>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4">
        <f t="shared" si="4"/>
        <v>0</v>
      </c>
      <c r="BB32" s="64">
        <f t="shared" si="5"/>
        <v>0</v>
      </c>
      <c r="BC32" s="29" t="str">
        <f t="shared" si="6"/>
        <v>INR Zero Only</v>
      </c>
      <c r="IE32" s="31">
        <v>2</v>
      </c>
      <c r="IF32" s="31" t="s">
        <v>34</v>
      </c>
      <c r="IG32" s="31" t="s">
        <v>42</v>
      </c>
      <c r="IH32" s="31">
        <v>10</v>
      </c>
      <c r="II32" s="31" t="s">
        <v>37</v>
      </c>
    </row>
    <row r="33" spans="1:243" s="30" customFormat="1" ht="30" customHeight="1">
      <c r="A33" s="70">
        <v>6.5</v>
      </c>
      <c r="B33" s="73" t="s">
        <v>74</v>
      </c>
      <c r="C33" s="69" t="s">
        <v>132</v>
      </c>
      <c r="D33" s="89">
        <v>2</v>
      </c>
      <c r="E33" s="90" t="s">
        <v>181</v>
      </c>
      <c r="F33" s="68">
        <v>10</v>
      </c>
      <c r="G33" s="32"/>
      <c r="H33" s="32"/>
      <c r="I33" s="19" t="s">
        <v>38</v>
      </c>
      <c r="J33" s="21">
        <f t="shared" si="7"/>
        <v>1</v>
      </c>
      <c r="K33" s="22" t="s">
        <v>48</v>
      </c>
      <c r="L33" s="22" t="s">
        <v>7</v>
      </c>
      <c r="M33" s="66"/>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4">
        <f t="shared" si="4"/>
        <v>0</v>
      </c>
      <c r="BB33" s="64">
        <f t="shared" si="5"/>
        <v>0</v>
      </c>
      <c r="BC33" s="29" t="str">
        <f t="shared" si="6"/>
        <v>INR Zero Only</v>
      </c>
      <c r="IE33" s="31">
        <v>3</v>
      </c>
      <c r="IF33" s="31" t="s">
        <v>43</v>
      </c>
      <c r="IG33" s="31" t="s">
        <v>44</v>
      </c>
      <c r="IH33" s="31">
        <v>10</v>
      </c>
      <c r="II33" s="31" t="s">
        <v>37</v>
      </c>
    </row>
    <row r="34" spans="1:243" s="30" customFormat="1" ht="30" customHeight="1">
      <c r="A34" s="70">
        <v>6.6</v>
      </c>
      <c r="B34" s="73" t="s">
        <v>75</v>
      </c>
      <c r="C34" s="69" t="s">
        <v>133</v>
      </c>
      <c r="D34" s="89">
        <v>10</v>
      </c>
      <c r="E34" s="90" t="s">
        <v>181</v>
      </c>
      <c r="F34" s="68">
        <v>10</v>
      </c>
      <c r="G34" s="32"/>
      <c r="H34" s="32"/>
      <c r="I34" s="19" t="s">
        <v>38</v>
      </c>
      <c r="J34" s="21">
        <f t="shared" si="7"/>
        <v>1</v>
      </c>
      <c r="K34" s="22" t="s">
        <v>48</v>
      </c>
      <c r="L34" s="22" t="s">
        <v>7</v>
      </c>
      <c r="M34" s="66"/>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4">
        <f t="shared" si="4"/>
        <v>0</v>
      </c>
      <c r="BB34" s="64">
        <f t="shared" si="5"/>
        <v>0</v>
      </c>
      <c r="BC34" s="29" t="str">
        <f t="shared" si="6"/>
        <v>INR Zero Only</v>
      </c>
      <c r="IE34" s="31">
        <v>1.01</v>
      </c>
      <c r="IF34" s="31" t="s">
        <v>39</v>
      </c>
      <c r="IG34" s="31" t="s">
        <v>35</v>
      </c>
      <c r="IH34" s="31">
        <v>123.223</v>
      </c>
      <c r="II34" s="31" t="s">
        <v>37</v>
      </c>
    </row>
    <row r="35" spans="1:243" s="30" customFormat="1" ht="30" customHeight="1">
      <c r="A35" s="70">
        <v>6.7</v>
      </c>
      <c r="B35" s="73" t="s">
        <v>76</v>
      </c>
      <c r="C35" s="69" t="s">
        <v>134</v>
      </c>
      <c r="D35" s="89">
        <v>10</v>
      </c>
      <c r="E35" s="90" t="s">
        <v>181</v>
      </c>
      <c r="F35" s="68">
        <v>10</v>
      </c>
      <c r="G35" s="32"/>
      <c r="H35" s="32"/>
      <c r="I35" s="19" t="s">
        <v>38</v>
      </c>
      <c r="J35" s="21">
        <f t="shared" si="7"/>
        <v>1</v>
      </c>
      <c r="K35" s="22" t="s">
        <v>48</v>
      </c>
      <c r="L35" s="22" t="s">
        <v>7</v>
      </c>
      <c r="M35" s="66"/>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7"/>
      <c r="AV35" s="36"/>
      <c r="AW35" s="36"/>
      <c r="AX35" s="36"/>
      <c r="AY35" s="36"/>
      <c r="AZ35" s="36"/>
      <c r="BA35" s="64">
        <f t="shared" si="4"/>
        <v>0</v>
      </c>
      <c r="BB35" s="64">
        <f t="shared" si="5"/>
        <v>0</v>
      </c>
      <c r="BC35" s="29" t="str">
        <f t="shared" si="6"/>
        <v>INR Zero Only</v>
      </c>
      <c r="IE35" s="31">
        <v>1.02</v>
      </c>
      <c r="IF35" s="31" t="s">
        <v>40</v>
      </c>
      <c r="IG35" s="31" t="s">
        <v>41</v>
      </c>
      <c r="IH35" s="31">
        <v>213</v>
      </c>
      <c r="II35" s="31" t="s">
        <v>37</v>
      </c>
    </row>
    <row r="36" spans="1:243" s="30" customFormat="1" ht="126">
      <c r="A36" s="72">
        <v>7</v>
      </c>
      <c r="B36" s="71" t="s">
        <v>77</v>
      </c>
      <c r="C36" s="69" t="s">
        <v>135</v>
      </c>
      <c r="D36" s="87"/>
      <c r="E36" s="88"/>
      <c r="F36" s="19"/>
      <c r="G36" s="20"/>
      <c r="H36" s="20"/>
      <c r="I36" s="19"/>
      <c r="J36" s="21"/>
      <c r="K36" s="22"/>
      <c r="L36" s="22"/>
      <c r="M36" s="23"/>
      <c r="N36" s="24"/>
      <c r="O36" s="24"/>
      <c r="P36" s="25"/>
      <c r="Q36" s="24"/>
      <c r="R36" s="24"/>
      <c r="S36" s="26"/>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7"/>
      <c r="BB36" s="28"/>
      <c r="BC36" s="29"/>
      <c r="IE36" s="31">
        <v>2</v>
      </c>
      <c r="IF36" s="31" t="s">
        <v>34</v>
      </c>
      <c r="IG36" s="31" t="s">
        <v>42</v>
      </c>
      <c r="IH36" s="31">
        <v>10</v>
      </c>
      <c r="II36" s="31" t="s">
        <v>37</v>
      </c>
    </row>
    <row r="37" spans="1:243" s="30" customFormat="1" ht="30" customHeight="1">
      <c r="A37" s="72">
        <v>7.1</v>
      </c>
      <c r="B37" s="71" t="s">
        <v>78</v>
      </c>
      <c r="C37" s="69" t="s">
        <v>136</v>
      </c>
      <c r="D37" s="87">
        <v>1</v>
      </c>
      <c r="E37" s="88" t="s">
        <v>182</v>
      </c>
      <c r="F37" s="68">
        <v>10</v>
      </c>
      <c r="G37" s="32"/>
      <c r="H37" s="32"/>
      <c r="I37" s="19" t="s">
        <v>38</v>
      </c>
      <c r="J37" s="21">
        <f>IF(I37="Less(-)",-1,1)</f>
        <v>1</v>
      </c>
      <c r="K37" s="22" t="s">
        <v>48</v>
      </c>
      <c r="L37" s="22" t="s">
        <v>7</v>
      </c>
      <c r="M37" s="66"/>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4">
        <f>total_amount_ba($B$2,$D$2,D37,F37,J37,K37,M37)</f>
        <v>0</v>
      </c>
      <c r="BB37" s="64">
        <f>BA37+SUM(N37:AZ37)</f>
        <v>0</v>
      </c>
      <c r="BC37" s="29" t="str">
        <f>SpellNumber(L37,BB37)</f>
        <v>INR Zero Only</v>
      </c>
      <c r="IE37" s="31">
        <v>3</v>
      </c>
      <c r="IF37" s="31" t="s">
        <v>43</v>
      </c>
      <c r="IG37" s="31" t="s">
        <v>44</v>
      </c>
      <c r="IH37" s="31">
        <v>10</v>
      </c>
      <c r="II37" s="31" t="s">
        <v>37</v>
      </c>
    </row>
    <row r="38" spans="1:243" s="30" customFormat="1" ht="78.75">
      <c r="A38" s="72">
        <v>8</v>
      </c>
      <c r="B38" s="71" t="s">
        <v>79</v>
      </c>
      <c r="C38" s="69" t="s">
        <v>137</v>
      </c>
      <c r="D38" s="87"/>
      <c r="E38" s="88"/>
      <c r="F38" s="19"/>
      <c r="G38" s="20"/>
      <c r="H38" s="20"/>
      <c r="I38" s="19"/>
      <c r="J38" s="21"/>
      <c r="K38" s="22"/>
      <c r="L38" s="22"/>
      <c r="M38" s="23"/>
      <c r="N38" s="24"/>
      <c r="O38" s="24"/>
      <c r="P38" s="25"/>
      <c r="Q38" s="24"/>
      <c r="R38" s="24"/>
      <c r="S38" s="26"/>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7"/>
      <c r="BB38" s="28"/>
      <c r="BC38" s="29"/>
      <c r="IE38" s="31">
        <v>1.01</v>
      </c>
      <c r="IF38" s="31" t="s">
        <v>39</v>
      </c>
      <c r="IG38" s="31" t="s">
        <v>35</v>
      </c>
      <c r="IH38" s="31">
        <v>123.223</v>
      </c>
      <c r="II38" s="31" t="s">
        <v>37</v>
      </c>
    </row>
    <row r="39" spans="1:243" s="30" customFormat="1" ht="30" customHeight="1">
      <c r="A39" s="72">
        <v>8.1</v>
      </c>
      <c r="B39" s="71" t="s">
        <v>80</v>
      </c>
      <c r="C39" s="69" t="s">
        <v>138</v>
      </c>
      <c r="D39" s="87">
        <v>6</v>
      </c>
      <c r="E39" s="88" t="s">
        <v>182</v>
      </c>
      <c r="F39" s="68">
        <v>10</v>
      </c>
      <c r="G39" s="32"/>
      <c r="H39" s="32"/>
      <c r="I39" s="19" t="s">
        <v>38</v>
      </c>
      <c r="J39" s="21">
        <f aca="true" t="shared" si="8" ref="J39:J45">IF(I39="Less(-)",-1,1)</f>
        <v>1</v>
      </c>
      <c r="K39" s="22" t="s">
        <v>48</v>
      </c>
      <c r="L39" s="22" t="s">
        <v>7</v>
      </c>
      <c r="M39" s="66"/>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7"/>
      <c r="AV39" s="36"/>
      <c r="AW39" s="36"/>
      <c r="AX39" s="36"/>
      <c r="AY39" s="36"/>
      <c r="AZ39" s="36"/>
      <c r="BA39" s="64">
        <f aca="true" t="shared" si="9" ref="BA39:BA45">total_amount_ba($B$2,$D$2,D39,F39,J39,K39,M39)</f>
        <v>0</v>
      </c>
      <c r="BB39" s="64">
        <f aca="true" t="shared" si="10" ref="BB39:BB45">BA39+SUM(N39:AZ39)</f>
        <v>0</v>
      </c>
      <c r="BC39" s="29" t="str">
        <f aca="true" t="shared" si="11" ref="BC39:BC45">SpellNumber(L39,BB39)</f>
        <v>INR Zero Only</v>
      </c>
      <c r="IE39" s="31">
        <v>1.02</v>
      </c>
      <c r="IF39" s="31" t="s">
        <v>40</v>
      </c>
      <c r="IG39" s="31" t="s">
        <v>41</v>
      </c>
      <c r="IH39" s="31">
        <v>213</v>
      </c>
      <c r="II39" s="31" t="s">
        <v>37</v>
      </c>
    </row>
    <row r="40" spans="1:243" s="30" customFormat="1" ht="30" customHeight="1">
      <c r="A40" s="72">
        <v>8.2</v>
      </c>
      <c r="B40" s="71" t="s">
        <v>81</v>
      </c>
      <c r="C40" s="69" t="s">
        <v>139</v>
      </c>
      <c r="D40" s="87">
        <v>10</v>
      </c>
      <c r="E40" s="88" t="s">
        <v>182</v>
      </c>
      <c r="F40" s="68">
        <v>10</v>
      </c>
      <c r="G40" s="32"/>
      <c r="H40" s="32"/>
      <c r="I40" s="19" t="s">
        <v>38</v>
      </c>
      <c r="J40" s="21">
        <f t="shared" si="8"/>
        <v>1</v>
      </c>
      <c r="K40" s="22" t="s">
        <v>48</v>
      </c>
      <c r="L40" s="22" t="s">
        <v>7</v>
      </c>
      <c r="M40" s="66"/>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4">
        <f t="shared" si="9"/>
        <v>0</v>
      </c>
      <c r="BB40" s="64">
        <f t="shared" si="10"/>
        <v>0</v>
      </c>
      <c r="BC40" s="29" t="str">
        <f t="shared" si="11"/>
        <v>INR Zero Only</v>
      </c>
      <c r="IE40" s="31">
        <v>2</v>
      </c>
      <c r="IF40" s="31" t="s">
        <v>34</v>
      </c>
      <c r="IG40" s="31" t="s">
        <v>42</v>
      </c>
      <c r="IH40" s="31">
        <v>10</v>
      </c>
      <c r="II40" s="31" t="s">
        <v>37</v>
      </c>
    </row>
    <row r="41" spans="1:243" s="30" customFormat="1" ht="30" customHeight="1">
      <c r="A41" s="70">
        <v>8.3</v>
      </c>
      <c r="B41" s="73" t="s">
        <v>82</v>
      </c>
      <c r="C41" s="69" t="s">
        <v>140</v>
      </c>
      <c r="D41" s="89">
        <v>3</v>
      </c>
      <c r="E41" s="90" t="s">
        <v>181</v>
      </c>
      <c r="F41" s="68">
        <v>10</v>
      </c>
      <c r="G41" s="32"/>
      <c r="H41" s="32"/>
      <c r="I41" s="19" t="s">
        <v>38</v>
      </c>
      <c r="J41" s="21">
        <f t="shared" si="8"/>
        <v>1</v>
      </c>
      <c r="K41" s="22" t="s">
        <v>48</v>
      </c>
      <c r="L41" s="22" t="s">
        <v>7</v>
      </c>
      <c r="M41" s="66"/>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4">
        <f t="shared" si="9"/>
        <v>0</v>
      </c>
      <c r="BB41" s="64">
        <f t="shared" si="10"/>
        <v>0</v>
      </c>
      <c r="BC41" s="29" t="str">
        <f t="shared" si="11"/>
        <v>INR Zero Only</v>
      </c>
      <c r="IE41" s="31">
        <v>3</v>
      </c>
      <c r="IF41" s="31" t="s">
        <v>43</v>
      </c>
      <c r="IG41" s="31" t="s">
        <v>44</v>
      </c>
      <c r="IH41" s="31">
        <v>10</v>
      </c>
      <c r="II41" s="31" t="s">
        <v>37</v>
      </c>
    </row>
    <row r="42" spans="1:243" s="30" customFormat="1" ht="30" customHeight="1">
      <c r="A42" s="70">
        <v>8.4</v>
      </c>
      <c r="B42" s="73" t="s">
        <v>83</v>
      </c>
      <c r="C42" s="69" t="s">
        <v>141</v>
      </c>
      <c r="D42" s="89">
        <v>6</v>
      </c>
      <c r="E42" s="90" t="s">
        <v>181</v>
      </c>
      <c r="F42" s="68">
        <v>10</v>
      </c>
      <c r="G42" s="32"/>
      <c r="H42" s="32"/>
      <c r="I42" s="19" t="s">
        <v>38</v>
      </c>
      <c r="J42" s="21">
        <f t="shared" si="8"/>
        <v>1</v>
      </c>
      <c r="K42" s="22" t="s">
        <v>48</v>
      </c>
      <c r="L42" s="22" t="s">
        <v>7</v>
      </c>
      <c r="M42" s="66"/>
      <c r="N42" s="33"/>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4">
        <f t="shared" si="9"/>
        <v>0</v>
      </c>
      <c r="BB42" s="64">
        <f t="shared" si="10"/>
        <v>0</v>
      </c>
      <c r="BC42" s="29" t="str">
        <f t="shared" si="11"/>
        <v>INR Zero Only</v>
      </c>
      <c r="IE42" s="31">
        <v>1.01</v>
      </c>
      <c r="IF42" s="31" t="s">
        <v>39</v>
      </c>
      <c r="IG42" s="31" t="s">
        <v>35</v>
      </c>
      <c r="IH42" s="31">
        <v>123.223</v>
      </c>
      <c r="II42" s="31" t="s">
        <v>37</v>
      </c>
    </row>
    <row r="43" spans="1:243" s="30" customFormat="1" ht="30" customHeight="1">
      <c r="A43" s="70">
        <v>8.5</v>
      </c>
      <c r="B43" s="73" t="s">
        <v>84</v>
      </c>
      <c r="C43" s="69" t="s">
        <v>142</v>
      </c>
      <c r="D43" s="89">
        <v>1</v>
      </c>
      <c r="E43" s="90" t="s">
        <v>181</v>
      </c>
      <c r="F43" s="68">
        <v>10</v>
      </c>
      <c r="G43" s="32"/>
      <c r="H43" s="32"/>
      <c r="I43" s="19" t="s">
        <v>38</v>
      </c>
      <c r="J43" s="21">
        <f t="shared" si="8"/>
        <v>1</v>
      </c>
      <c r="K43" s="22" t="s">
        <v>48</v>
      </c>
      <c r="L43" s="22" t="s">
        <v>7</v>
      </c>
      <c r="M43" s="66"/>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4">
        <f t="shared" si="9"/>
        <v>0</v>
      </c>
      <c r="BB43" s="64">
        <f t="shared" si="10"/>
        <v>0</v>
      </c>
      <c r="BC43" s="29" t="str">
        <f t="shared" si="11"/>
        <v>INR Zero Only</v>
      </c>
      <c r="IE43" s="31">
        <v>1.02</v>
      </c>
      <c r="IF43" s="31" t="s">
        <v>40</v>
      </c>
      <c r="IG43" s="31" t="s">
        <v>41</v>
      </c>
      <c r="IH43" s="31">
        <v>213</v>
      </c>
      <c r="II43" s="31" t="s">
        <v>37</v>
      </c>
    </row>
    <row r="44" spans="1:243" s="30" customFormat="1" ht="30" customHeight="1">
      <c r="A44" s="70">
        <v>8.6</v>
      </c>
      <c r="B44" s="73" t="s">
        <v>85</v>
      </c>
      <c r="C44" s="69" t="s">
        <v>143</v>
      </c>
      <c r="D44" s="89">
        <v>1</v>
      </c>
      <c r="E44" s="90" t="s">
        <v>181</v>
      </c>
      <c r="F44" s="68">
        <v>10</v>
      </c>
      <c r="G44" s="32"/>
      <c r="H44" s="32"/>
      <c r="I44" s="19" t="s">
        <v>38</v>
      </c>
      <c r="J44" s="21">
        <f t="shared" si="8"/>
        <v>1</v>
      </c>
      <c r="K44" s="22" t="s">
        <v>48</v>
      </c>
      <c r="L44" s="22" t="s">
        <v>7</v>
      </c>
      <c r="M44" s="66"/>
      <c r="N44" s="33"/>
      <c r="O44" s="33"/>
      <c r="P44" s="34"/>
      <c r="Q44" s="33"/>
      <c r="R44" s="33"/>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4">
        <f t="shared" si="9"/>
        <v>0</v>
      </c>
      <c r="BB44" s="64">
        <f t="shared" si="10"/>
        <v>0</v>
      </c>
      <c r="BC44" s="29" t="str">
        <f t="shared" si="11"/>
        <v>INR Zero Only</v>
      </c>
      <c r="IE44" s="31">
        <v>2</v>
      </c>
      <c r="IF44" s="31" t="s">
        <v>34</v>
      </c>
      <c r="IG44" s="31" t="s">
        <v>42</v>
      </c>
      <c r="IH44" s="31">
        <v>10</v>
      </c>
      <c r="II44" s="31" t="s">
        <v>37</v>
      </c>
    </row>
    <row r="45" spans="1:243" s="30" customFormat="1" ht="31.5">
      <c r="A45" s="70">
        <v>9</v>
      </c>
      <c r="B45" s="73" t="s">
        <v>86</v>
      </c>
      <c r="C45" s="69" t="s">
        <v>144</v>
      </c>
      <c r="D45" s="89">
        <v>21</v>
      </c>
      <c r="E45" s="90" t="s">
        <v>181</v>
      </c>
      <c r="F45" s="68">
        <v>10</v>
      </c>
      <c r="G45" s="32"/>
      <c r="H45" s="32"/>
      <c r="I45" s="19" t="s">
        <v>38</v>
      </c>
      <c r="J45" s="21">
        <f t="shared" si="8"/>
        <v>1</v>
      </c>
      <c r="K45" s="22" t="s">
        <v>48</v>
      </c>
      <c r="L45" s="22" t="s">
        <v>7</v>
      </c>
      <c r="M45" s="66"/>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4">
        <f t="shared" si="9"/>
        <v>0</v>
      </c>
      <c r="BB45" s="64">
        <f t="shared" si="10"/>
        <v>0</v>
      </c>
      <c r="BC45" s="29" t="str">
        <f t="shared" si="11"/>
        <v>INR Zero Only</v>
      </c>
      <c r="IE45" s="31">
        <v>3</v>
      </c>
      <c r="IF45" s="31" t="s">
        <v>43</v>
      </c>
      <c r="IG45" s="31" t="s">
        <v>44</v>
      </c>
      <c r="IH45" s="31">
        <v>10</v>
      </c>
      <c r="II45" s="31" t="s">
        <v>37</v>
      </c>
    </row>
    <row r="46" spans="1:243" s="30" customFormat="1" ht="63">
      <c r="A46" s="70">
        <v>10</v>
      </c>
      <c r="B46" s="73" t="s">
        <v>87</v>
      </c>
      <c r="C46" s="69" t="s">
        <v>145</v>
      </c>
      <c r="D46" s="89"/>
      <c r="E46" s="90"/>
      <c r="F46" s="19"/>
      <c r="G46" s="20"/>
      <c r="H46" s="20"/>
      <c r="I46" s="19"/>
      <c r="J46" s="21"/>
      <c r="K46" s="22"/>
      <c r="L46" s="22"/>
      <c r="M46" s="23"/>
      <c r="N46" s="24"/>
      <c r="O46" s="24"/>
      <c r="P46" s="25"/>
      <c r="Q46" s="24"/>
      <c r="R46" s="24"/>
      <c r="S46" s="26"/>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7"/>
      <c r="BB46" s="28"/>
      <c r="BC46" s="29"/>
      <c r="IE46" s="31">
        <v>1.01</v>
      </c>
      <c r="IF46" s="31" t="s">
        <v>39</v>
      </c>
      <c r="IG46" s="31" t="s">
        <v>35</v>
      </c>
      <c r="IH46" s="31">
        <v>123.223</v>
      </c>
      <c r="II46" s="31" t="s">
        <v>37</v>
      </c>
    </row>
    <row r="47" spans="1:243" s="30" customFormat="1" ht="30" customHeight="1">
      <c r="A47" s="70">
        <v>10.1</v>
      </c>
      <c r="B47" s="73" t="s">
        <v>88</v>
      </c>
      <c r="C47" s="69" t="s">
        <v>146</v>
      </c>
      <c r="D47" s="89">
        <v>1</v>
      </c>
      <c r="E47" s="90" t="s">
        <v>181</v>
      </c>
      <c r="F47" s="67">
        <v>10</v>
      </c>
      <c r="G47" s="32"/>
      <c r="H47" s="32"/>
      <c r="I47" s="19" t="s">
        <v>38</v>
      </c>
      <c r="J47" s="21">
        <f>IF(I47="Less(-)",-1,1)</f>
        <v>1</v>
      </c>
      <c r="K47" s="22" t="s">
        <v>48</v>
      </c>
      <c r="L47" s="22" t="s">
        <v>7</v>
      </c>
      <c r="M47" s="66"/>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4">
        <f>total_amount_ba($B$2,$D$2,D47,F47,J47,K47,M47)</f>
        <v>0</v>
      </c>
      <c r="BB47" s="64">
        <f>BA47+SUM(N47:AZ47)</f>
        <v>0</v>
      </c>
      <c r="BC47" s="29" t="str">
        <f>SpellNumber(L47,BB47)</f>
        <v>INR Zero Only</v>
      </c>
      <c r="IE47" s="31">
        <v>1.02</v>
      </c>
      <c r="IF47" s="31" t="s">
        <v>40</v>
      </c>
      <c r="IG47" s="31" t="s">
        <v>41</v>
      </c>
      <c r="IH47" s="31">
        <v>213</v>
      </c>
      <c r="II47" s="31" t="s">
        <v>37</v>
      </c>
    </row>
    <row r="48" spans="1:243" s="30" customFormat="1" ht="94.5">
      <c r="A48" s="70">
        <v>11</v>
      </c>
      <c r="B48" s="73" t="s">
        <v>89</v>
      </c>
      <c r="C48" s="69" t="s">
        <v>147</v>
      </c>
      <c r="D48" s="89">
        <v>1</v>
      </c>
      <c r="E48" s="90" t="s">
        <v>181</v>
      </c>
      <c r="F48" s="67">
        <v>10</v>
      </c>
      <c r="G48" s="32"/>
      <c r="H48" s="32"/>
      <c r="I48" s="19" t="s">
        <v>38</v>
      </c>
      <c r="J48" s="21">
        <f>IF(I48="Less(-)",-1,1)</f>
        <v>1</v>
      </c>
      <c r="K48" s="22" t="s">
        <v>48</v>
      </c>
      <c r="L48" s="22" t="s">
        <v>7</v>
      </c>
      <c r="M48" s="66"/>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4">
        <f>total_amount_ba($B$2,$D$2,D48,F48,J48,K48,M48)</f>
        <v>0</v>
      </c>
      <c r="BB48" s="64">
        <f>BA48+SUM(N48:AZ48)</f>
        <v>0</v>
      </c>
      <c r="BC48" s="29" t="str">
        <f>SpellNumber(L48,BB48)</f>
        <v>INR Zero Only</v>
      </c>
      <c r="IE48" s="31">
        <v>2</v>
      </c>
      <c r="IF48" s="31" t="s">
        <v>34</v>
      </c>
      <c r="IG48" s="31" t="s">
        <v>42</v>
      </c>
      <c r="IH48" s="31">
        <v>10</v>
      </c>
      <c r="II48" s="31" t="s">
        <v>37</v>
      </c>
    </row>
    <row r="49" spans="1:243" s="30" customFormat="1" ht="63">
      <c r="A49" s="70">
        <v>12</v>
      </c>
      <c r="B49" s="73" t="s">
        <v>90</v>
      </c>
      <c r="C49" s="69" t="s">
        <v>148</v>
      </c>
      <c r="D49" s="89">
        <v>4</v>
      </c>
      <c r="E49" s="90" t="s">
        <v>183</v>
      </c>
      <c r="F49" s="67">
        <v>10</v>
      </c>
      <c r="G49" s="32"/>
      <c r="H49" s="38"/>
      <c r="I49" s="19" t="s">
        <v>38</v>
      </c>
      <c r="J49" s="21">
        <f>IF(I49="Less(-)",-1,1)</f>
        <v>1</v>
      </c>
      <c r="K49" s="22" t="s">
        <v>48</v>
      </c>
      <c r="L49" s="22" t="s">
        <v>7</v>
      </c>
      <c r="M49" s="66"/>
      <c r="N49" s="33"/>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64">
        <f>total_amount_ba($B$2,$D$2,D49,F49,J49,K49,M49)</f>
        <v>0</v>
      </c>
      <c r="BB49" s="64">
        <f>BA49+SUM(N49:AZ49)</f>
        <v>0</v>
      </c>
      <c r="BC49" s="29" t="str">
        <f>SpellNumber(L49,BB49)</f>
        <v>INR Zero Only</v>
      </c>
      <c r="IE49" s="31">
        <v>3</v>
      </c>
      <c r="IF49" s="31" t="s">
        <v>43</v>
      </c>
      <c r="IG49" s="31" t="s">
        <v>44</v>
      </c>
      <c r="IH49" s="31">
        <v>10</v>
      </c>
      <c r="II49" s="31" t="s">
        <v>37</v>
      </c>
    </row>
    <row r="50" spans="1:243" s="30" customFormat="1" ht="94.5">
      <c r="A50" s="70">
        <v>13</v>
      </c>
      <c r="B50" s="73" t="s">
        <v>91</v>
      </c>
      <c r="C50" s="69" t="s">
        <v>149</v>
      </c>
      <c r="D50" s="89"/>
      <c r="E50" s="90"/>
      <c r="F50" s="19"/>
      <c r="G50" s="20"/>
      <c r="H50" s="20"/>
      <c r="I50" s="19"/>
      <c r="J50" s="21"/>
      <c r="K50" s="22"/>
      <c r="L50" s="22"/>
      <c r="M50" s="23"/>
      <c r="N50" s="24"/>
      <c r="O50" s="24"/>
      <c r="P50" s="25"/>
      <c r="Q50" s="24"/>
      <c r="R50" s="24"/>
      <c r="S50" s="26"/>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7"/>
      <c r="BB50" s="28"/>
      <c r="BC50" s="29"/>
      <c r="IE50" s="31">
        <v>1.01</v>
      </c>
      <c r="IF50" s="31" t="s">
        <v>39</v>
      </c>
      <c r="IG50" s="31" t="s">
        <v>35</v>
      </c>
      <c r="IH50" s="31">
        <v>123.223</v>
      </c>
      <c r="II50" s="31" t="s">
        <v>37</v>
      </c>
    </row>
    <row r="51" spans="1:243" s="30" customFormat="1" ht="30" customHeight="1">
      <c r="A51" s="70">
        <v>13.1</v>
      </c>
      <c r="B51" s="73" t="s">
        <v>92</v>
      </c>
      <c r="C51" s="69" t="s">
        <v>150</v>
      </c>
      <c r="D51" s="89">
        <v>1</v>
      </c>
      <c r="E51" s="90" t="s">
        <v>181</v>
      </c>
      <c r="F51" s="68">
        <v>100</v>
      </c>
      <c r="G51" s="32"/>
      <c r="H51" s="32"/>
      <c r="I51" s="19" t="s">
        <v>38</v>
      </c>
      <c r="J51" s="21">
        <f aca="true" t="shared" si="12" ref="J51:J60">IF(I51="Less(-)",-1,1)</f>
        <v>1</v>
      </c>
      <c r="K51" s="22" t="s">
        <v>48</v>
      </c>
      <c r="L51" s="22" t="s">
        <v>7</v>
      </c>
      <c r="M51" s="66"/>
      <c r="N51" s="33"/>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64">
        <f aca="true" t="shared" si="13" ref="BA51:BA60">total_amount_ba($B$2,$D$2,D51,F51,J51,K51,M51)</f>
        <v>0</v>
      </c>
      <c r="BB51" s="64">
        <f aca="true" t="shared" si="14" ref="BB51:BB60">BA51+SUM(N51:AZ51)</f>
        <v>0</v>
      </c>
      <c r="BC51" s="29" t="str">
        <f aca="true" t="shared" si="15" ref="BC51:BC60">SpellNumber(L51,BB51)</f>
        <v>INR Zero Only</v>
      </c>
      <c r="IE51" s="31">
        <v>1.02</v>
      </c>
      <c r="IF51" s="31" t="s">
        <v>40</v>
      </c>
      <c r="IG51" s="31" t="s">
        <v>41</v>
      </c>
      <c r="IH51" s="31">
        <v>213</v>
      </c>
      <c r="II51" s="31" t="s">
        <v>37</v>
      </c>
    </row>
    <row r="52" spans="1:243" s="30" customFormat="1" ht="63">
      <c r="A52" s="70">
        <v>14</v>
      </c>
      <c r="B52" s="73" t="s">
        <v>93</v>
      </c>
      <c r="C52" s="69" t="s">
        <v>151</v>
      </c>
      <c r="D52" s="89"/>
      <c r="E52" s="90"/>
      <c r="F52" s="19"/>
      <c r="G52" s="20"/>
      <c r="H52" s="20"/>
      <c r="I52" s="19"/>
      <c r="J52" s="21"/>
      <c r="K52" s="22"/>
      <c r="L52" s="22"/>
      <c r="M52" s="23"/>
      <c r="N52" s="24"/>
      <c r="O52" s="24"/>
      <c r="P52" s="25"/>
      <c r="Q52" s="24"/>
      <c r="R52" s="24"/>
      <c r="S52" s="26"/>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27"/>
      <c r="BB52" s="28"/>
      <c r="BC52" s="29"/>
      <c r="IE52" s="31">
        <v>2</v>
      </c>
      <c r="IF52" s="31" t="s">
        <v>34</v>
      </c>
      <c r="IG52" s="31" t="s">
        <v>42</v>
      </c>
      <c r="IH52" s="31">
        <v>10</v>
      </c>
      <c r="II52" s="31" t="s">
        <v>37</v>
      </c>
    </row>
    <row r="53" spans="1:243" s="30" customFormat="1" ht="30" customHeight="1">
      <c r="A53" s="70">
        <v>14.1</v>
      </c>
      <c r="B53" s="73" t="s">
        <v>94</v>
      </c>
      <c r="C53" s="69" t="s">
        <v>152</v>
      </c>
      <c r="D53" s="89">
        <v>1</v>
      </c>
      <c r="E53" s="90" t="s">
        <v>181</v>
      </c>
      <c r="F53" s="68">
        <v>10</v>
      </c>
      <c r="G53" s="32"/>
      <c r="H53" s="32"/>
      <c r="I53" s="19" t="s">
        <v>38</v>
      </c>
      <c r="J53" s="21">
        <f t="shared" si="12"/>
        <v>1</v>
      </c>
      <c r="K53" s="22" t="s">
        <v>48</v>
      </c>
      <c r="L53" s="22" t="s">
        <v>7</v>
      </c>
      <c r="M53" s="66"/>
      <c r="N53" s="33"/>
      <c r="O53" s="33"/>
      <c r="P53" s="34"/>
      <c r="Q53" s="33"/>
      <c r="R53" s="33"/>
      <c r="S53" s="35"/>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4">
        <f t="shared" si="13"/>
        <v>0</v>
      </c>
      <c r="BB53" s="64">
        <f t="shared" si="14"/>
        <v>0</v>
      </c>
      <c r="BC53" s="29" t="str">
        <f t="shared" si="15"/>
        <v>INR Zero Only</v>
      </c>
      <c r="IE53" s="31">
        <v>3</v>
      </c>
      <c r="IF53" s="31" t="s">
        <v>43</v>
      </c>
      <c r="IG53" s="31" t="s">
        <v>44</v>
      </c>
      <c r="IH53" s="31">
        <v>10</v>
      </c>
      <c r="II53" s="31" t="s">
        <v>37</v>
      </c>
    </row>
    <row r="54" spans="1:243" s="30" customFormat="1" ht="31.5">
      <c r="A54" s="70">
        <v>15</v>
      </c>
      <c r="B54" s="73" t="s">
        <v>95</v>
      </c>
      <c r="C54" s="69" t="s">
        <v>153</v>
      </c>
      <c r="D54" s="89"/>
      <c r="E54" s="90"/>
      <c r="F54" s="19"/>
      <c r="G54" s="20"/>
      <c r="H54" s="20"/>
      <c r="I54" s="19"/>
      <c r="J54" s="21"/>
      <c r="K54" s="22"/>
      <c r="L54" s="22"/>
      <c r="M54" s="23"/>
      <c r="N54" s="24"/>
      <c r="O54" s="24"/>
      <c r="P54" s="25"/>
      <c r="Q54" s="24"/>
      <c r="R54" s="24"/>
      <c r="S54" s="26"/>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7"/>
      <c r="BB54" s="28"/>
      <c r="BC54" s="29"/>
      <c r="IE54" s="31">
        <v>1.01</v>
      </c>
      <c r="IF54" s="31" t="s">
        <v>39</v>
      </c>
      <c r="IG54" s="31" t="s">
        <v>35</v>
      </c>
      <c r="IH54" s="31">
        <v>123.223</v>
      </c>
      <c r="II54" s="31" t="s">
        <v>37</v>
      </c>
    </row>
    <row r="55" spans="1:243" s="30" customFormat="1" ht="30" customHeight="1">
      <c r="A55" s="70">
        <v>15.1</v>
      </c>
      <c r="B55" s="73" t="s">
        <v>96</v>
      </c>
      <c r="C55" s="69" t="s">
        <v>154</v>
      </c>
      <c r="D55" s="89">
        <v>1</v>
      </c>
      <c r="E55" s="90" t="s">
        <v>181</v>
      </c>
      <c r="F55" s="68">
        <v>10</v>
      </c>
      <c r="G55" s="32"/>
      <c r="H55" s="32"/>
      <c r="I55" s="19" t="s">
        <v>38</v>
      </c>
      <c r="J55" s="21">
        <f t="shared" si="12"/>
        <v>1</v>
      </c>
      <c r="K55" s="22" t="s">
        <v>48</v>
      </c>
      <c r="L55" s="22" t="s">
        <v>7</v>
      </c>
      <c r="M55" s="66"/>
      <c r="N55" s="33"/>
      <c r="O55" s="33"/>
      <c r="P55" s="34"/>
      <c r="Q55" s="33"/>
      <c r="R55" s="33"/>
      <c r="S55" s="35"/>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7"/>
      <c r="AV55" s="36"/>
      <c r="AW55" s="36"/>
      <c r="AX55" s="36"/>
      <c r="AY55" s="36"/>
      <c r="AZ55" s="36"/>
      <c r="BA55" s="64">
        <f t="shared" si="13"/>
        <v>0</v>
      </c>
      <c r="BB55" s="64">
        <f t="shared" si="14"/>
        <v>0</v>
      </c>
      <c r="BC55" s="29" t="str">
        <f t="shared" si="15"/>
        <v>INR Zero Only</v>
      </c>
      <c r="IE55" s="31">
        <v>1.02</v>
      </c>
      <c r="IF55" s="31" t="s">
        <v>40</v>
      </c>
      <c r="IG55" s="31" t="s">
        <v>41</v>
      </c>
      <c r="IH55" s="31">
        <v>213</v>
      </c>
      <c r="II55" s="31" t="s">
        <v>37</v>
      </c>
    </row>
    <row r="56" spans="1:243" s="30" customFormat="1" ht="47.25">
      <c r="A56" s="70">
        <v>16</v>
      </c>
      <c r="B56" s="73" t="s">
        <v>97</v>
      </c>
      <c r="C56" s="69" t="s">
        <v>155</v>
      </c>
      <c r="D56" s="89"/>
      <c r="E56" s="90"/>
      <c r="F56" s="19"/>
      <c r="G56" s="20"/>
      <c r="H56" s="20"/>
      <c r="I56" s="19"/>
      <c r="J56" s="21"/>
      <c r="K56" s="22"/>
      <c r="L56" s="22"/>
      <c r="M56" s="23"/>
      <c r="N56" s="24"/>
      <c r="O56" s="24"/>
      <c r="P56" s="25"/>
      <c r="Q56" s="24"/>
      <c r="R56" s="24"/>
      <c r="S56" s="26"/>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7"/>
      <c r="BB56" s="28"/>
      <c r="BC56" s="29"/>
      <c r="IE56" s="31">
        <v>2</v>
      </c>
      <c r="IF56" s="31" t="s">
        <v>34</v>
      </c>
      <c r="IG56" s="31" t="s">
        <v>42</v>
      </c>
      <c r="IH56" s="31">
        <v>10</v>
      </c>
      <c r="II56" s="31" t="s">
        <v>37</v>
      </c>
    </row>
    <row r="57" spans="1:243" s="30" customFormat="1" ht="30" customHeight="1">
      <c r="A57" s="70">
        <v>16.1</v>
      </c>
      <c r="B57" s="73" t="s">
        <v>98</v>
      </c>
      <c r="C57" s="69" t="s">
        <v>156</v>
      </c>
      <c r="D57" s="89">
        <v>1</v>
      </c>
      <c r="E57" s="90" t="s">
        <v>181</v>
      </c>
      <c r="F57" s="68">
        <v>10</v>
      </c>
      <c r="G57" s="32"/>
      <c r="H57" s="32"/>
      <c r="I57" s="19" t="s">
        <v>38</v>
      </c>
      <c r="J57" s="21">
        <f t="shared" si="12"/>
        <v>1</v>
      </c>
      <c r="K57" s="22" t="s">
        <v>48</v>
      </c>
      <c r="L57" s="22" t="s">
        <v>7</v>
      </c>
      <c r="M57" s="66"/>
      <c r="N57" s="33"/>
      <c r="O57" s="33"/>
      <c r="P57" s="34"/>
      <c r="Q57" s="33"/>
      <c r="R57" s="33"/>
      <c r="S57" s="35"/>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64">
        <f t="shared" si="13"/>
        <v>0</v>
      </c>
      <c r="BB57" s="64">
        <f t="shared" si="14"/>
        <v>0</v>
      </c>
      <c r="BC57" s="29" t="str">
        <f t="shared" si="15"/>
        <v>INR Zero Only</v>
      </c>
      <c r="IE57" s="31">
        <v>3</v>
      </c>
      <c r="IF57" s="31" t="s">
        <v>43</v>
      </c>
      <c r="IG57" s="31" t="s">
        <v>44</v>
      </c>
      <c r="IH57" s="31">
        <v>10</v>
      </c>
      <c r="II57" s="31" t="s">
        <v>37</v>
      </c>
    </row>
    <row r="58" spans="1:243" s="30" customFormat="1" ht="31.5">
      <c r="A58" s="72">
        <v>17</v>
      </c>
      <c r="B58" s="71" t="s">
        <v>99</v>
      </c>
      <c r="C58" s="69" t="s">
        <v>157</v>
      </c>
      <c r="D58" s="87">
        <v>20</v>
      </c>
      <c r="E58" s="88" t="s">
        <v>179</v>
      </c>
      <c r="F58" s="68">
        <v>10</v>
      </c>
      <c r="G58" s="32"/>
      <c r="H58" s="32"/>
      <c r="I58" s="19" t="s">
        <v>38</v>
      </c>
      <c r="J58" s="21">
        <f t="shared" si="12"/>
        <v>1</v>
      </c>
      <c r="K58" s="22" t="s">
        <v>48</v>
      </c>
      <c r="L58" s="22" t="s">
        <v>7</v>
      </c>
      <c r="M58" s="66"/>
      <c r="N58" s="33"/>
      <c r="O58" s="33"/>
      <c r="P58" s="34"/>
      <c r="Q58" s="33"/>
      <c r="R58" s="33"/>
      <c r="S58" s="35"/>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64">
        <f t="shared" si="13"/>
        <v>0</v>
      </c>
      <c r="BB58" s="64">
        <f t="shared" si="14"/>
        <v>0</v>
      </c>
      <c r="BC58" s="29" t="str">
        <f t="shared" si="15"/>
        <v>INR Zero Only</v>
      </c>
      <c r="IE58" s="31">
        <v>1.01</v>
      </c>
      <c r="IF58" s="31" t="s">
        <v>39</v>
      </c>
      <c r="IG58" s="31" t="s">
        <v>35</v>
      </c>
      <c r="IH58" s="31">
        <v>123.223</v>
      </c>
      <c r="II58" s="31" t="s">
        <v>37</v>
      </c>
    </row>
    <row r="59" spans="1:243" s="30" customFormat="1" ht="63">
      <c r="A59" s="72">
        <v>18</v>
      </c>
      <c r="B59" s="71" t="s">
        <v>100</v>
      </c>
      <c r="C59" s="69" t="s">
        <v>158</v>
      </c>
      <c r="D59" s="87"/>
      <c r="E59" s="88"/>
      <c r="F59" s="19"/>
      <c r="G59" s="20"/>
      <c r="H59" s="20"/>
      <c r="I59" s="19"/>
      <c r="J59" s="21"/>
      <c r="K59" s="22"/>
      <c r="L59" s="22"/>
      <c r="M59" s="23"/>
      <c r="N59" s="24"/>
      <c r="O59" s="24"/>
      <c r="P59" s="25"/>
      <c r="Q59" s="24"/>
      <c r="R59" s="24"/>
      <c r="S59" s="26"/>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27"/>
      <c r="BB59" s="28"/>
      <c r="BC59" s="29"/>
      <c r="IE59" s="31">
        <v>1.02</v>
      </c>
      <c r="IF59" s="31" t="s">
        <v>40</v>
      </c>
      <c r="IG59" s="31" t="s">
        <v>41</v>
      </c>
      <c r="IH59" s="31">
        <v>213</v>
      </c>
      <c r="II59" s="31" t="s">
        <v>37</v>
      </c>
    </row>
    <row r="60" spans="1:243" s="30" customFormat="1" ht="30" customHeight="1">
      <c r="A60" s="72">
        <v>18.1</v>
      </c>
      <c r="B60" s="71" t="s">
        <v>101</v>
      </c>
      <c r="C60" s="69" t="s">
        <v>159</v>
      </c>
      <c r="D60" s="87">
        <v>2</v>
      </c>
      <c r="E60" s="88" t="s">
        <v>182</v>
      </c>
      <c r="F60" s="68">
        <v>10</v>
      </c>
      <c r="G60" s="32"/>
      <c r="H60" s="32"/>
      <c r="I60" s="19" t="s">
        <v>38</v>
      </c>
      <c r="J60" s="21">
        <f t="shared" si="12"/>
        <v>1</v>
      </c>
      <c r="K60" s="22" t="s">
        <v>48</v>
      </c>
      <c r="L60" s="22" t="s">
        <v>7</v>
      </c>
      <c r="M60" s="66"/>
      <c r="N60" s="33"/>
      <c r="O60" s="33"/>
      <c r="P60" s="34"/>
      <c r="Q60" s="33"/>
      <c r="R60" s="33"/>
      <c r="S60" s="35"/>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64">
        <f t="shared" si="13"/>
        <v>0</v>
      </c>
      <c r="BB60" s="64">
        <f t="shared" si="14"/>
        <v>0</v>
      </c>
      <c r="BC60" s="29" t="str">
        <f t="shared" si="15"/>
        <v>INR Zero Only</v>
      </c>
      <c r="IE60" s="31">
        <v>2</v>
      </c>
      <c r="IF60" s="31" t="s">
        <v>34</v>
      </c>
      <c r="IG60" s="31" t="s">
        <v>42</v>
      </c>
      <c r="IH60" s="31">
        <v>10</v>
      </c>
      <c r="II60" s="31" t="s">
        <v>37</v>
      </c>
    </row>
    <row r="61" spans="1:243" s="30" customFormat="1" ht="30" customHeight="1">
      <c r="A61" s="72">
        <v>18.2</v>
      </c>
      <c r="B61" s="71" t="s">
        <v>102</v>
      </c>
      <c r="C61" s="69" t="s">
        <v>160</v>
      </c>
      <c r="D61" s="87">
        <v>2</v>
      </c>
      <c r="E61" s="88" t="s">
        <v>182</v>
      </c>
      <c r="F61" s="68">
        <v>10</v>
      </c>
      <c r="G61" s="32"/>
      <c r="H61" s="32"/>
      <c r="I61" s="19" t="s">
        <v>38</v>
      </c>
      <c r="J61" s="21">
        <f>IF(I61="Less(-)",-1,1)</f>
        <v>1</v>
      </c>
      <c r="K61" s="22" t="s">
        <v>48</v>
      </c>
      <c r="L61" s="22" t="s">
        <v>7</v>
      </c>
      <c r="M61" s="66"/>
      <c r="N61" s="33"/>
      <c r="O61" s="33"/>
      <c r="P61" s="34"/>
      <c r="Q61" s="33"/>
      <c r="R61" s="33"/>
      <c r="S61" s="35"/>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64">
        <f>total_amount_ba($B$2,$D$2,D61,F61,J61,K61,M61)</f>
        <v>0</v>
      </c>
      <c r="BB61" s="64">
        <f>BA61+SUM(N61:AZ61)</f>
        <v>0</v>
      </c>
      <c r="BC61" s="29" t="str">
        <f>SpellNumber(L61,BB61)</f>
        <v>INR Zero Only</v>
      </c>
      <c r="IE61" s="31">
        <v>3</v>
      </c>
      <c r="IF61" s="31" t="s">
        <v>43</v>
      </c>
      <c r="IG61" s="31" t="s">
        <v>44</v>
      </c>
      <c r="IH61" s="31">
        <v>10</v>
      </c>
      <c r="II61" s="31" t="s">
        <v>37</v>
      </c>
    </row>
    <row r="62" spans="1:243" s="30" customFormat="1" ht="63">
      <c r="A62" s="72">
        <v>19</v>
      </c>
      <c r="B62" s="71" t="s">
        <v>103</v>
      </c>
      <c r="C62" s="69" t="s">
        <v>161</v>
      </c>
      <c r="D62" s="87"/>
      <c r="E62" s="88"/>
      <c r="F62" s="19"/>
      <c r="G62" s="20"/>
      <c r="H62" s="20"/>
      <c r="I62" s="19"/>
      <c r="J62" s="21"/>
      <c r="K62" s="22"/>
      <c r="L62" s="22"/>
      <c r="M62" s="23"/>
      <c r="N62" s="24"/>
      <c r="O62" s="24"/>
      <c r="P62" s="25"/>
      <c r="Q62" s="24"/>
      <c r="R62" s="24"/>
      <c r="S62" s="26"/>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27"/>
      <c r="BB62" s="28"/>
      <c r="BC62" s="29"/>
      <c r="IE62" s="31">
        <v>1.01</v>
      </c>
      <c r="IF62" s="31" t="s">
        <v>39</v>
      </c>
      <c r="IG62" s="31" t="s">
        <v>35</v>
      </c>
      <c r="IH62" s="31">
        <v>123.223</v>
      </c>
      <c r="II62" s="31" t="s">
        <v>37</v>
      </c>
    </row>
    <row r="63" spans="1:243" s="30" customFormat="1" ht="30" customHeight="1">
      <c r="A63" s="72">
        <v>19.1</v>
      </c>
      <c r="B63" s="71" t="s">
        <v>104</v>
      </c>
      <c r="C63" s="69" t="s">
        <v>162</v>
      </c>
      <c r="D63" s="87">
        <v>1</v>
      </c>
      <c r="E63" s="88" t="s">
        <v>182</v>
      </c>
      <c r="F63" s="67">
        <v>10</v>
      </c>
      <c r="G63" s="32"/>
      <c r="H63" s="32"/>
      <c r="I63" s="19" t="s">
        <v>38</v>
      </c>
      <c r="J63" s="21">
        <f>IF(I63="Less(-)",-1,1)</f>
        <v>1</v>
      </c>
      <c r="K63" s="22" t="s">
        <v>48</v>
      </c>
      <c r="L63" s="22" t="s">
        <v>7</v>
      </c>
      <c r="M63" s="66"/>
      <c r="N63" s="33"/>
      <c r="O63" s="33"/>
      <c r="P63" s="34"/>
      <c r="Q63" s="33"/>
      <c r="R63" s="33"/>
      <c r="S63" s="35"/>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64">
        <f>total_amount_ba($B$2,$D$2,D63,F63,J63,K63,M63)</f>
        <v>0</v>
      </c>
      <c r="BB63" s="64">
        <f>BA63+SUM(N63:AZ63)</f>
        <v>0</v>
      </c>
      <c r="BC63" s="29" t="str">
        <f>SpellNumber(L63,BB63)</f>
        <v>INR Zero Only</v>
      </c>
      <c r="IE63" s="31">
        <v>1.02</v>
      </c>
      <c r="IF63" s="31" t="s">
        <v>40</v>
      </c>
      <c r="IG63" s="31" t="s">
        <v>41</v>
      </c>
      <c r="IH63" s="31">
        <v>213</v>
      </c>
      <c r="II63" s="31" t="s">
        <v>37</v>
      </c>
    </row>
    <row r="64" spans="1:243" s="30" customFormat="1" ht="87.75" customHeight="1">
      <c r="A64" s="70">
        <v>20</v>
      </c>
      <c r="B64" s="73" t="s">
        <v>105</v>
      </c>
      <c r="C64" s="69" t="s">
        <v>163</v>
      </c>
      <c r="D64" s="89">
        <v>1</v>
      </c>
      <c r="E64" s="90" t="s">
        <v>181</v>
      </c>
      <c r="F64" s="67">
        <v>10</v>
      </c>
      <c r="G64" s="32"/>
      <c r="H64" s="32"/>
      <c r="I64" s="19" t="s">
        <v>38</v>
      </c>
      <c r="J64" s="21">
        <f>IF(I64="Less(-)",-1,1)</f>
        <v>1</v>
      </c>
      <c r="K64" s="22" t="s">
        <v>48</v>
      </c>
      <c r="L64" s="22" t="s">
        <v>7</v>
      </c>
      <c r="M64" s="66"/>
      <c r="N64" s="33"/>
      <c r="O64" s="33"/>
      <c r="P64" s="34"/>
      <c r="Q64" s="33"/>
      <c r="R64" s="33"/>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64">
        <f>total_amount_ba($B$2,$D$2,D64,F64,J64,K64,M64)</f>
        <v>0</v>
      </c>
      <c r="BB64" s="64">
        <f>BA64+SUM(N64:AZ64)</f>
        <v>0</v>
      </c>
      <c r="BC64" s="29" t="str">
        <f>SpellNumber(L64,BB64)</f>
        <v>INR Zero Only</v>
      </c>
      <c r="IE64" s="31">
        <v>2</v>
      </c>
      <c r="IF64" s="31" t="s">
        <v>34</v>
      </c>
      <c r="IG64" s="31" t="s">
        <v>42</v>
      </c>
      <c r="IH64" s="31">
        <v>10</v>
      </c>
      <c r="II64" s="31" t="s">
        <v>37</v>
      </c>
    </row>
    <row r="65" spans="1:243" s="30" customFormat="1" ht="31.5">
      <c r="A65" s="70">
        <v>21</v>
      </c>
      <c r="B65" s="73" t="s">
        <v>106</v>
      </c>
      <c r="C65" s="69" t="s">
        <v>164</v>
      </c>
      <c r="D65" s="89"/>
      <c r="E65" s="90"/>
      <c r="F65" s="19"/>
      <c r="G65" s="20"/>
      <c r="H65" s="20"/>
      <c r="I65" s="19"/>
      <c r="J65" s="21"/>
      <c r="K65" s="22"/>
      <c r="L65" s="22"/>
      <c r="M65" s="23"/>
      <c r="N65" s="24"/>
      <c r="O65" s="24"/>
      <c r="P65" s="25"/>
      <c r="Q65" s="24"/>
      <c r="R65" s="24"/>
      <c r="S65" s="26"/>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7"/>
      <c r="BB65" s="28"/>
      <c r="BC65" s="29"/>
      <c r="IE65" s="31">
        <v>3</v>
      </c>
      <c r="IF65" s="31" t="s">
        <v>43</v>
      </c>
      <c r="IG65" s="31" t="s">
        <v>44</v>
      </c>
      <c r="IH65" s="31">
        <v>10</v>
      </c>
      <c r="II65" s="31" t="s">
        <v>37</v>
      </c>
    </row>
    <row r="66" spans="1:243" s="30" customFormat="1" ht="30" customHeight="1">
      <c r="A66" s="70">
        <v>21.1</v>
      </c>
      <c r="B66" s="73" t="s">
        <v>107</v>
      </c>
      <c r="C66" s="69" t="s">
        <v>165</v>
      </c>
      <c r="D66" s="89">
        <v>5</v>
      </c>
      <c r="E66" s="90" t="s">
        <v>180</v>
      </c>
      <c r="F66" s="68">
        <v>100</v>
      </c>
      <c r="G66" s="32"/>
      <c r="H66" s="20"/>
      <c r="I66" s="19" t="s">
        <v>38</v>
      </c>
      <c r="J66" s="21">
        <f aca="true" t="shared" si="16" ref="J66:J75">IF(I66="Less(-)",-1,1)</f>
        <v>1</v>
      </c>
      <c r="K66" s="22" t="s">
        <v>48</v>
      </c>
      <c r="L66" s="22" t="s">
        <v>7</v>
      </c>
      <c r="M66" s="66"/>
      <c r="N66" s="33"/>
      <c r="O66" s="33"/>
      <c r="P66" s="34"/>
      <c r="Q66" s="33"/>
      <c r="R66" s="33"/>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64">
        <f>total_amount_ba($B$2,$D$2,D66,F66,J66,K66,M66)</f>
        <v>0</v>
      </c>
      <c r="BB66" s="64">
        <f>BA66+SUM(N66:AZ66)</f>
        <v>0</v>
      </c>
      <c r="BC66" s="29" t="str">
        <f>SpellNumber(L66,BB66)</f>
        <v>INR Zero Only</v>
      </c>
      <c r="IE66" s="31">
        <v>1.01</v>
      </c>
      <c r="IF66" s="31" t="s">
        <v>39</v>
      </c>
      <c r="IG66" s="31" t="s">
        <v>35</v>
      </c>
      <c r="IH66" s="31">
        <v>123.223</v>
      </c>
      <c r="II66" s="31" t="s">
        <v>37</v>
      </c>
    </row>
    <row r="67" spans="1:243" s="30" customFormat="1" ht="30" customHeight="1">
      <c r="A67" s="70">
        <v>21.2</v>
      </c>
      <c r="B67" s="73" t="s">
        <v>108</v>
      </c>
      <c r="C67" s="69" t="s">
        <v>166</v>
      </c>
      <c r="D67" s="89">
        <v>5</v>
      </c>
      <c r="E67" s="90" t="s">
        <v>180</v>
      </c>
      <c r="F67" s="68">
        <v>100</v>
      </c>
      <c r="G67" s="32"/>
      <c r="H67" s="32"/>
      <c r="I67" s="19" t="s">
        <v>38</v>
      </c>
      <c r="J67" s="21">
        <f t="shared" si="16"/>
        <v>1</v>
      </c>
      <c r="K67" s="22" t="s">
        <v>48</v>
      </c>
      <c r="L67" s="22" t="s">
        <v>7</v>
      </c>
      <c r="M67" s="66"/>
      <c r="N67" s="33"/>
      <c r="O67" s="33"/>
      <c r="P67" s="34"/>
      <c r="Q67" s="33"/>
      <c r="R67" s="33"/>
      <c r="S67" s="35"/>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64">
        <f aca="true" t="shared" si="17" ref="BA67:BA75">total_amount_ba($B$2,$D$2,D67,F67,J67,K67,M67)</f>
        <v>0</v>
      </c>
      <c r="BB67" s="64">
        <f aca="true" t="shared" si="18" ref="BB67:BB75">BA67+SUM(N67:AZ67)</f>
        <v>0</v>
      </c>
      <c r="BC67" s="29" t="str">
        <f aca="true" t="shared" si="19" ref="BC67:BC75">SpellNumber(L67,BB67)</f>
        <v>INR Zero Only</v>
      </c>
      <c r="IE67" s="31">
        <v>1.02</v>
      </c>
      <c r="IF67" s="31" t="s">
        <v>40</v>
      </c>
      <c r="IG67" s="31" t="s">
        <v>41</v>
      </c>
      <c r="IH67" s="31">
        <v>213</v>
      </c>
      <c r="II67" s="31" t="s">
        <v>37</v>
      </c>
    </row>
    <row r="68" spans="1:243" s="30" customFormat="1" ht="47.25">
      <c r="A68" s="70">
        <v>22</v>
      </c>
      <c r="B68" s="73" t="s">
        <v>109</v>
      </c>
      <c r="C68" s="69" t="s">
        <v>167</v>
      </c>
      <c r="D68" s="89"/>
      <c r="E68" s="90"/>
      <c r="F68" s="19"/>
      <c r="G68" s="20"/>
      <c r="H68" s="20"/>
      <c r="I68" s="19"/>
      <c r="J68" s="21"/>
      <c r="K68" s="22"/>
      <c r="L68" s="22"/>
      <c r="M68" s="23"/>
      <c r="N68" s="24"/>
      <c r="O68" s="24"/>
      <c r="P68" s="25"/>
      <c r="Q68" s="24"/>
      <c r="R68" s="24"/>
      <c r="S68" s="26"/>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7"/>
      <c r="BB68" s="28"/>
      <c r="BC68" s="29"/>
      <c r="IE68" s="31">
        <v>2</v>
      </c>
      <c r="IF68" s="31" t="s">
        <v>34</v>
      </c>
      <c r="IG68" s="31" t="s">
        <v>42</v>
      </c>
      <c r="IH68" s="31">
        <v>10</v>
      </c>
      <c r="II68" s="31" t="s">
        <v>37</v>
      </c>
    </row>
    <row r="69" spans="1:243" s="30" customFormat="1" ht="30" customHeight="1">
      <c r="A69" s="70">
        <v>22.1</v>
      </c>
      <c r="B69" s="73" t="s">
        <v>110</v>
      </c>
      <c r="C69" s="69" t="s">
        <v>168</v>
      </c>
      <c r="D69" s="89">
        <v>50</v>
      </c>
      <c r="E69" s="90" t="s">
        <v>180</v>
      </c>
      <c r="F69" s="68">
        <v>10</v>
      </c>
      <c r="G69" s="32"/>
      <c r="H69" s="32"/>
      <c r="I69" s="19" t="s">
        <v>38</v>
      </c>
      <c r="J69" s="21">
        <f t="shared" si="16"/>
        <v>1</v>
      </c>
      <c r="K69" s="22" t="s">
        <v>48</v>
      </c>
      <c r="L69" s="22" t="s">
        <v>7</v>
      </c>
      <c r="M69" s="66"/>
      <c r="N69" s="33"/>
      <c r="O69" s="33"/>
      <c r="P69" s="34"/>
      <c r="Q69" s="33"/>
      <c r="R69" s="33"/>
      <c r="S69" s="35"/>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64">
        <f t="shared" si="17"/>
        <v>0</v>
      </c>
      <c r="BB69" s="64">
        <f t="shared" si="18"/>
        <v>0</v>
      </c>
      <c r="BC69" s="29" t="str">
        <f t="shared" si="19"/>
        <v>INR Zero Only</v>
      </c>
      <c r="IE69" s="31">
        <v>3</v>
      </c>
      <c r="IF69" s="31" t="s">
        <v>43</v>
      </c>
      <c r="IG69" s="31" t="s">
        <v>44</v>
      </c>
      <c r="IH69" s="31">
        <v>10</v>
      </c>
      <c r="II69" s="31" t="s">
        <v>37</v>
      </c>
    </row>
    <row r="70" spans="1:243" s="30" customFormat="1" ht="47.25">
      <c r="A70" s="72">
        <v>23</v>
      </c>
      <c r="B70" s="71" t="s">
        <v>111</v>
      </c>
      <c r="C70" s="69" t="s">
        <v>169</v>
      </c>
      <c r="D70" s="87"/>
      <c r="E70" s="88"/>
      <c r="F70" s="19"/>
      <c r="G70" s="20"/>
      <c r="H70" s="20"/>
      <c r="I70" s="19"/>
      <c r="J70" s="21"/>
      <c r="K70" s="22"/>
      <c r="L70" s="22"/>
      <c r="M70" s="23"/>
      <c r="N70" s="24"/>
      <c r="O70" s="24"/>
      <c r="P70" s="25"/>
      <c r="Q70" s="24"/>
      <c r="R70" s="24"/>
      <c r="S70" s="26"/>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27"/>
      <c r="BB70" s="28"/>
      <c r="BC70" s="29"/>
      <c r="IE70" s="31">
        <v>1.01</v>
      </c>
      <c r="IF70" s="31" t="s">
        <v>39</v>
      </c>
      <c r="IG70" s="31" t="s">
        <v>35</v>
      </c>
      <c r="IH70" s="31">
        <v>123.223</v>
      </c>
      <c r="II70" s="31" t="s">
        <v>37</v>
      </c>
    </row>
    <row r="71" spans="1:243" s="30" customFormat="1" ht="50.25" customHeight="1">
      <c r="A71" s="72">
        <v>23.1</v>
      </c>
      <c r="B71" s="71" t="s">
        <v>112</v>
      </c>
      <c r="C71" s="69" t="s">
        <v>170</v>
      </c>
      <c r="D71" s="87">
        <v>50</v>
      </c>
      <c r="E71" s="88" t="s">
        <v>179</v>
      </c>
      <c r="F71" s="68">
        <v>10</v>
      </c>
      <c r="G71" s="32"/>
      <c r="H71" s="32"/>
      <c r="I71" s="19" t="s">
        <v>38</v>
      </c>
      <c r="J71" s="21">
        <f t="shared" si="16"/>
        <v>1</v>
      </c>
      <c r="K71" s="22" t="s">
        <v>48</v>
      </c>
      <c r="L71" s="22" t="s">
        <v>7</v>
      </c>
      <c r="M71" s="66"/>
      <c r="N71" s="33"/>
      <c r="O71" s="33"/>
      <c r="P71" s="34"/>
      <c r="Q71" s="33"/>
      <c r="R71" s="33"/>
      <c r="S71" s="35"/>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7"/>
      <c r="AV71" s="36"/>
      <c r="AW71" s="36"/>
      <c r="AX71" s="36"/>
      <c r="AY71" s="36"/>
      <c r="AZ71" s="36"/>
      <c r="BA71" s="64">
        <f t="shared" si="17"/>
        <v>0</v>
      </c>
      <c r="BB71" s="64">
        <f t="shared" si="18"/>
        <v>0</v>
      </c>
      <c r="BC71" s="29" t="str">
        <f t="shared" si="19"/>
        <v>INR Zero Only</v>
      </c>
      <c r="IE71" s="31">
        <v>1.02</v>
      </c>
      <c r="IF71" s="31" t="s">
        <v>40</v>
      </c>
      <c r="IG71" s="31" t="s">
        <v>41</v>
      </c>
      <c r="IH71" s="31">
        <v>213</v>
      </c>
      <c r="II71" s="31" t="s">
        <v>37</v>
      </c>
    </row>
    <row r="72" spans="1:243" s="30" customFormat="1" ht="91.5" customHeight="1">
      <c r="A72" s="72">
        <v>24</v>
      </c>
      <c r="B72" s="71" t="s">
        <v>113</v>
      </c>
      <c r="C72" s="69" t="s">
        <v>171</v>
      </c>
      <c r="D72" s="87"/>
      <c r="E72" s="88"/>
      <c r="F72" s="19"/>
      <c r="G72" s="20"/>
      <c r="H72" s="20"/>
      <c r="I72" s="19"/>
      <c r="J72" s="21"/>
      <c r="K72" s="22"/>
      <c r="L72" s="22"/>
      <c r="M72" s="23"/>
      <c r="N72" s="24"/>
      <c r="O72" s="24"/>
      <c r="P72" s="25"/>
      <c r="Q72" s="24"/>
      <c r="R72" s="24"/>
      <c r="S72" s="26"/>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7"/>
      <c r="BB72" s="28"/>
      <c r="BC72" s="29"/>
      <c r="IE72" s="31">
        <v>2</v>
      </c>
      <c r="IF72" s="31" t="s">
        <v>34</v>
      </c>
      <c r="IG72" s="31" t="s">
        <v>42</v>
      </c>
      <c r="IH72" s="31">
        <v>10</v>
      </c>
      <c r="II72" s="31" t="s">
        <v>37</v>
      </c>
    </row>
    <row r="73" spans="1:243" s="30" customFormat="1" ht="30" customHeight="1">
      <c r="A73" s="72">
        <v>24.1</v>
      </c>
      <c r="B73" s="71" t="s">
        <v>114</v>
      </c>
      <c r="C73" s="69" t="s">
        <v>172</v>
      </c>
      <c r="D73" s="87">
        <v>1</v>
      </c>
      <c r="E73" s="88" t="s">
        <v>182</v>
      </c>
      <c r="F73" s="68">
        <v>10</v>
      </c>
      <c r="G73" s="32"/>
      <c r="H73" s="32"/>
      <c r="I73" s="19" t="s">
        <v>38</v>
      </c>
      <c r="J73" s="21">
        <f t="shared" si="16"/>
        <v>1</v>
      </c>
      <c r="K73" s="22" t="s">
        <v>48</v>
      </c>
      <c r="L73" s="22" t="s">
        <v>7</v>
      </c>
      <c r="M73" s="66"/>
      <c r="N73" s="33"/>
      <c r="O73" s="33"/>
      <c r="P73" s="34"/>
      <c r="Q73" s="33"/>
      <c r="R73" s="33"/>
      <c r="S73" s="35"/>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64">
        <f t="shared" si="17"/>
        <v>0</v>
      </c>
      <c r="BB73" s="64">
        <f t="shared" si="18"/>
        <v>0</v>
      </c>
      <c r="BC73" s="29" t="str">
        <f t="shared" si="19"/>
        <v>INR Zero Only</v>
      </c>
      <c r="IE73" s="31">
        <v>3</v>
      </c>
      <c r="IF73" s="31" t="s">
        <v>43</v>
      </c>
      <c r="IG73" s="31" t="s">
        <v>44</v>
      </c>
      <c r="IH73" s="31">
        <v>10</v>
      </c>
      <c r="II73" s="31" t="s">
        <v>37</v>
      </c>
    </row>
    <row r="74" spans="1:243" s="30" customFormat="1" ht="78.75">
      <c r="A74" s="72">
        <v>25</v>
      </c>
      <c r="B74" s="71" t="s">
        <v>115</v>
      </c>
      <c r="C74" s="69" t="s">
        <v>173</v>
      </c>
      <c r="D74" s="87"/>
      <c r="E74" s="88"/>
      <c r="F74" s="19"/>
      <c r="G74" s="20"/>
      <c r="H74" s="20"/>
      <c r="I74" s="19"/>
      <c r="J74" s="21"/>
      <c r="K74" s="22"/>
      <c r="L74" s="22"/>
      <c r="M74" s="23"/>
      <c r="N74" s="24"/>
      <c r="O74" s="24"/>
      <c r="P74" s="25"/>
      <c r="Q74" s="24"/>
      <c r="R74" s="24"/>
      <c r="S74" s="26"/>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7"/>
      <c r="BB74" s="28"/>
      <c r="BC74" s="29"/>
      <c r="IE74" s="31">
        <v>1.01</v>
      </c>
      <c r="IF74" s="31" t="s">
        <v>39</v>
      </c>
      <c r="IG74" s="31" t="s">
        <v>35</v>
      </c>
      <c r="IH74" s="31">
        <v>123.223</v>
      </c>
      <c r="II74" s="31" t="s">
        <v>37</v>
      </c>
    </row>
    <row r="75" spans="1:243" s="30" customFormat="1" ht="30" customHeight="1">
      <c r="A75" s="72">
        <v>25.1</v>
      </c>
      <c r="B75" s="71" t="s">
        <v>116</v>
      </c>
      <c r="C75" s="69" t="s">
        <v>174</v>
      </c>
      <c r="D75" s="87">
        <v>1</v>
      </c>
      <c r="E75" s="88" t="s">
        <v>182</v>
      </c>
      <c r="F75" s="68">
        <v>10</v>
      </c>
      <c r="G75" s="32"/>
      <c r="H75" s="32"/>
      <c r="I75" s="19" t="s">
        <v>38</v>
      </c>
      <c r="J75" s="21">
        <f t="shared" si="16"/>
        <v>1</v>
      </c>
      <c r="K75" s="22" t="s">
        <v>48</v>
      </c>
      <c r="L75" s="22" t="s">
        <v>7</v>
      </c>
      <c r="M75" s="66"/>
      <c r="N75" s="33"/>
      <c r="O75" s="33"/>
      <c r="P75" s="34"/>
      <c r="Q75" s="33"/>
      <c r="R75" s="33"/>
      <c r="S75" s="35"/>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64">
        <f t="shared" si="17"/>
        <v>0</v>
      </c>
      <c r="BB75" s="64">
        <f t="shared" si="18"/>
        <v>0</v>
      </c>
      <c r="BC75" s="29" t="str">
        <f t="shared" si="19"/>
        <v>INR Zero Only</v>
      </c>
      <c r="IE75" s="31">
        <v>1.02</v>
      </c>
      <c r="IF75" s="31" t="s">
        <v>40</v>
      </c>
      <c r="IG75" s="31" t="s">
        <v>41</v>
      </c>
      <c r="IH75" s="31">
        <v>213</v>
      </c>
      <c r="II75" s="31" t="s">
        <v>37</v>
      </c>
    </row>
    <row r="76" spans="1:243" s="30" customFormat="1" ht="33" customHeight="1">
      <c r="A76" s="39" t="s">
        <v>46</v>
      </c>
      <c r="B76" s="40"/>
      <c r="C76" s="41"/>
      <c r="D76" s="42"/>
      <c r="E76" s="42"/>
      <c r="F76" s="42"/>
      <c r="G76" s="42"/>
      <c r="H76" s="43"/>
      <c r="I76" s="43"/>
      <c r="J76" s="43"/>
      <c r="K76" s="43"/>
      <c r="L76" s="44"/>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65">
        <f>SUM(BA13:BA75)</f>
        <v>0</v>
      </c>
      <c r="BB76" s="65">
        <f>SUM(BB13:BB75)</f>
        <v>0</v>
      </c>
      <c r="BC76" s="29" t="str">
        <f>SpellNumber($E$2,BB76)</f>
        <v>INR Zero Only</v>
      </c>
      <c r="IE76" s="31">
        <v>4</v>
      </c>
      <c r="IF76" s="31" t="s">
        <v>40</v>
      </c>
      <c r="IG76" s="31" t="s">
        <v>45</v>
      </c>
      <c r="IH76" s="31">
        <v>10</v>
      </c>
      <c r="II76" s="31" t="s">
        <v>37</v>
      </c>
    </row>
    <row r="77" spans="1:243" s="55" customFormat="1" ht="39" customHeight="1" hidden="1">
      <c r="A77" s="40" t="s">
        <v>50</v>
      </c>
      <c r="B77" s="46"/>
      <c r="C77" s="47"/>
      <c r="D77" s="48"/>
      <c r="E77" s="49" t="s">
        <v>47</v>
      </c>
      <c r="F77" s="62"/>
      <c r="G77" s="50"/>
      <c r="H77" s="51"/>
      <c r="I77" s="51"/>
      <c r="J77" s="51"/>
      <c r="K77" s="52"/>
      <c r="L77" s="53"/>
      <c r="M77" s="54"/>
      <c r="O77" s="30"/>
      <c r="P77" s="30"/>
      <c r="Q77" s="30"/>
      <c r="R77" s="30"/>
      <c r="S77" s="30"/>
      <c r="BA77" s="60">
        <f>IF(ISBLANK(F77),0,IF(E77="Excess (+)",ROUND(BA76+(BA76*F77),2),IF(E77="Less (-)",ROUND(BA76+(BA76*F77*(-1)),2),0)))</f>
        <v>0</v>
      </c>
      <c r="BB77" s="61">
        <f>ROUND(BA77,0)</f>
        <v>0</v>
      </c>
      <c r="BC77" s="29" t="str">
        <f>SpellNumber(L77,BB77)</f>
        <v> Zero Only</v>
      </c>
      <c r="IE77" s="56"/>
      <c r="IF77" s="56"/>
      <c r="IG77" s="56"/>
      <c r="IH77" s="56"/>
      <c r="II77" s="56"/>
    </row>
    <row r="78" spans="1:243" s="55" customFormat="1" ht="51" customHeight="1">
      <c r="A78" s="39" t="s">
        <v>49</v>
      </c>
      <c r="B78" s="39"/>
      <c r="C78" s="77" t="str">
        <f>SpellNumber($E$2,BB76)</f>
        <v>INR Zero Only</v>
      </c>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9"/>
      <c r="IE78" s="56"/>
      <c r="IF78" s="56"/>
      <c r="IG78" s="56"/>
      <c r="IH78" s="56"/>
      <c r="II78" s="56"/>
    </row>
    <row r="79" spans="3:243" s="14" customFormat="1" ht="15">
      <c r="C79" s="57"/>
      <c r="D79" s="57"/>
      <c r="E79" s="57"/>
      <c r="F79" s="57"/>
      <c r="G79" s="57"/>
      <c r="H79" s="57"/>
      <c r="I79" s="57"/>
      <c r="J79" s="57"/>
      <c r="K79" s="57"/>
      <c r="L79" s="57"/>
      <c r="M79" s="57"/>
      <c r="O79" s="57"/>
      <c r="BA79" s="57"/>
      <c r="BC79" s="57"/>
      <c r="IE79" s="15"/>
      <c r="IF79" s="15"/>
      <c r="IG79" s="15"/>
      <c r="IH79" s="15"/>
      <c r="II79" s="15"/>
    </row>
  </sheetData>
  <sheetProtection password="EEC8" sheet="1" selectLockedCells="1"/>
  <mergeCells count="8">
    <mergeCell ref="A9:BC9"/>
    <mergeCell ref="C78:BC78"/>
    <mergeCell ref="A1:L1"/>
    <mergeCell ref="A4:BC4"/>
    <mergeCell ref="A5:BC5"/>
    <mergeCell ref="A6:BC6"/>
    <mergeCell ref="A7:BC7"/>
    <mergeCell ref="B8:BC8"/>
  </mergeCells>
  <dataValidations count="23">
    <dataValidation type="list" allowBlank="1" showInputMessage="1" showErrorMessage="1" sqref="L70 L71 L72 L73 L74 L13 L14 L15 L16 L17 L18 L19 L20 L21 L22 L23 L24 L25 L26 L27 L28 L29 L30 L31 L32 L33 L34 L35 L36 L37 L38 L39 L40 L41 L42 L43 L44 L45 L46 L47 L48 L49 L50 L51 L52 L53 L54 L55 L56 L57 L58 L59 L60 L61 L62 L63 L64 L65 L66 L67 L68 L69 L75">
      <formula1>"INR"</formula1>
    </dataValidation>
    <dataValidation allowBlank="1" showInputMessage="1" showErrorMessage="1" promptTitle="Addition / Deduction" prompt="Please Choose the correct One" sqref="J13:J75"/>
    <dataValidation type="list" showInputMessage="1" showErrorMessage="1" sqref="I13:I7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decimal" allowBlank="1" showInputMessage="1" showErrorMessage="1" promptTitle="Rate Entry" prompt="Please enter the Rate in Rupees for this item. " errorTitle="Invaid Entry" error="Only Numeric Values are allowed. " sqref="H29 H4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7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7">
      <formula1>IF(ISBLANK(F77),$A$3:$C$3,$B$3:$C$3)</formula1>
    </dataValidation>
    <dataValidation type="decimal" allowBlank="1" showInputMessage="1" showErrorMessage="1" errorTitle="Invalid Entry" error="Only Numeric Values are allowed. " sqref="A13:A75">
      <formula1>0</formula1>
      <formula2>999999999999999</formula2>
    </dataValidation>
    <dataValidation allowBlank="1" showInputMessage="1" showErrorMessage="1" promptTitle="Item Description" prompt="Please enter Item Description in text" sqref="B71:B75 B55:B60 B64:B65 B39:B44 B48:B49 B35 B19:B24 B28:B29"/>
    <dataValidation allowBlank="1" showInputMessage="1" showErrorMessage="1" promptTitle="Itemcode/Make" prompt="Please enter text" sqref="C13:C75"/>
    <dataValidation type="decimal" allowBlank="1" showInputMessage="1" showErrorMessage="1" promptTitle="Rate Entry" prompt="Please enter the Other Taxes2 in Rupees for this item. " errorTitle="Invaid Entry" error="Only Numeric Values are allowed. " sqref="N13: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G49 G30:H48 G29 G50:H75">
      <formula1>0</formula1>
      <formula2>999999999999999</formula2>
    </dataValidation>
    <dataValidation allowBlank="1" showInputMessage="1" showErrorMessage="1" promptTitle="Units" prompt="Please enter Units in text" sqref="E13:E75"/>
    <dataValidation type="decimal" allowBlank="1" showInputMessage="1" showErrorMessage="1" promptTitle="Quantity" prompt="Please enter the Quantity for this item. " errorTitle="Invalid Entry" error="Only Numeric Values are allowed. " sqref="F13:F75 D13:D7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IF(E77&lt;&gt;"Select",99.9,0)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7">
      <formula1>IF(E77&lt;&gt;"Select",0,-1)</formula1>
      <formula2>IF(E77&lt;&gt;"Select",99.99,-1)</formula2>
    </dataValidation>
    <dataValidation type="list" allowBlank="1" showInputMessage="1" showErrorMessage="1" sqref="C2">
      <formula1>"Normal, SingleWindow, Alternate"</formula1>
    </dataValidation>
    <dataValidation type="list" allowBlank="1" showInputMessage="1" showErrorMessage="1" sqref="K13:K7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21 M23:M27 M29:M35 M37 M39:M45 M47:M49 M51 M53 M55 M57:M58 M75 M63:M64 M66:M67 M69 M71 M73 M60:M6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2021-11-15T10:57:13Z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