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<sst xmlns="http://schemas.openxmlformats.org/spreadsheetml/2006/main" count="3065" uniqueCount="707">
  <si>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</si>
  <si>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</si>
  <si>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</si>
  <si>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</si>
  <si>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</si>
  <si>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</si>
  <si>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</si>
  <si>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</si>
  <si>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</si>
  <si>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</si>
  <si>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</si>
  <si>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</si>
  <si>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</si>
  <si>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</si>
  <si>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</si>
  <si>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</si>
  <si>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</si>
  <si>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</si>
  <si>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</si>
  <si>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</si>
  <si>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</si>
  <si>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</si>
  <si>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</si>
  <si>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</si>
  <si>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</si>
  <si>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</si>
  <si>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</si>
  <si>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</si>
  <si>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</si>
  <si>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</si>
  <si>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</si>
  <si>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</si>
  <si>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</si>
  <si>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</si>
  <si>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</si>
  <si>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</si>
  <si>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</si>
  <si>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</si>
  <si>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</si>
  <si>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</si>
  <si>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</si>
  <si>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</si>
  <si>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</si>
  <si>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</si>
  <si>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</si>
  <si>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</si>
  <si>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</si>
  <si>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</si>
  <si>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</si>
  <si>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</si>
  <si>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</si>
  <si>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</si>
  <si>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</si>
  <si>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</si>
  <si>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</si>
  <si>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</si>
  <si>
    <t>Group A</t>
  </si>
  <si>
    <t>Group B</t>
  </si>
  <si>
    <t>Group C</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</si>
  <si>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</si>
  <si>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Wiring for twin control light point with 1.5 sq.mm FRLS PVC insulated copper conductor single core cable in surface / recessed steel conduit, 2 way modular switch, modular plate, suitable GI box and earthing the point with 1.5 sq.mm. FRLS PVC insulated copper conductor single core cable etc as required.</t>
  </si>
  <si>
    <t>Wiring for circuit/ submain wiring alongwith earth wire with the  following sizes of FRLS PVC insulated,  copper conductor, single core cable in surface/ recessed steel conduit as reqired.</t>
  </si>
  <si>
    <t>2 x 4 Sqmm. + 1 x 4 sqmm earth wire</t>
  </si>
  <si>
    <t>2 x 6 Sqmm. + 1 x 6 sqmm earth wire</t>
  </si>
  <si>
    <t>2 x 10 Sqmm. + 1 x 6 sqmm earth wire</t>
  </si>
  <si>
    <t>2 x 16 Sqmm. + 1 x 6 sqmm earth wire</t>
  </si>
  <si>
    <t>4 x 10 Sqmm. + 2 x 6 sqmm earth wire</t>
  </si>
  <si>
    <t>4 x 16 Sqmm. + 2 x 6 sqmm earth wire</t>
  </si>
  <si>
    <t>Wiring for circuit/ submain wiring alogwith earth wire the following sizes of FRLS PVC insulated copper conductor, single core cable in surface/ recessed medium class PVC conduit as required.</t>
  </si>
  <si>
    <t>2 x 1.5 Sq.mm + 1 x 1.5 Sq.mm earh wire</t>
  </si>
  <si>
    <t>2 x 4 Sq.mm + 1 x 4 Sq.mm earh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</si>
  <si>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</si>
  <si>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Supplying &amp; drawing following sizes of FRLS PVC insulated copper conductor, single core cable in  the existing surface / recessed steel / PVC conduit as reqd.</t>
  </si>
  <si>
    <t>1 x 1.5 Sq.mm..</t>
  </si>
  <si>
    <t>2 x 1.5 Sq.mm..</t>
  </si>
  <si>
    <t>3 x 1.5 Sq.mm..</t>
  </si>
  <si>
    <t>2 x 4 Sq.mm..</t>
  </si>
  <si>
    <t>3 x 4 Sq.mm..</t>
  </si>
  <si>
    <t>4 x 4 Sq.mm..</t>
  </si>
  <si>
    <t>2 x 6 Sq.mm..</t>
  </si>
  <si>
    <t>3 x 6 Sq.mm..</t>
  </si>
  <si>
    <t>4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</si>
  <si>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</si>
  <si>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</si>
  <si>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20 mm</t>
  </si>
  <si>
    <t>25 mm</t>
  </si>
  <si>
    <t>32 mm</t>
  </si>
  <si>
    <t>40 mm</t>
  </si>
  <si>
    <t>Supply and fixing of following sizes of medium class PVC conduit along with the accessories in surface /recess including cutting the wall and  making good the same in case of recessed  conduit as reqd.</t>
  </si>
  <si>
    <t xml:space="preserve">20mm </t>
  </si>
  <si>
    <t xml:space="preserve">25mm </t>
  </si>
  <si>
    <t>32mm</t>
  </si>
  <si>
    <t>40mm</t>
  </si>
  <si>
    <t xml:space="preserve">Supplying and fixing metal box of following sizes ( nominal size ) on surface or in recess with suitable size of phenolic laminated sheet cover in the front I/c painting etc as reqd. </t>
  </si>
  <si>
    <t>100 mm x 100 mm x 60 mm deep</t>
  </si>
  <si>
    <t>180 mm x 100 mm x 60 mm deep</t>
  </si>
  <si>
    <t>200 mm x 150 mm x 60 mm deep</t>
  </si>
  <si>
    <t>200 mm x 250 mm x 75 mm deep</t>
  </si>
  <si>
    <t>200 mm x 300 mm x 60 mm deep</t>
  </si>
  <si>
    <t>250 mm x 300 mm x 100 mm deep</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</si>
  <si>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</si>
  <si>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</si>
  <si>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</si>
  <si>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</si>
  <si>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</si>
  <si>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</si>
  <si>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</si>
  <si>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TV antenna socket outlet</t>
  </si>
  <si>
    <t>Call bell push</t>
  </si>
  <si>
    <t>Supply, fixing,  following modular type switch / socket on existing modular plate &amp; switch box including connectins but excluding modular plate etc. as reqd.</t>
  </si>
  <si>
    <t>2 way 5/6 amps switch</t>
  </si>
  <si>
    <t>Telephone socket outlet</t>
  </si>
  <si>
    <t>Bell Push</t>
  </si>
  <si>
    <t>Fan regulator socket type rotary step</t>
  </si>
  <si>
    <t>Blanking plate</t>
  </si>
  <si>
    <t>Supplying and fixing modular base and cover plate for modular switches in recess etc.as required.</t>
  </si>
  <si>
    <t>1/2 module</t>
  </si>
  <si>
    <t>3 module</t>
  </si>
  <si>
    <t>4 module</t>
  </si>
  <si>
    <t>6 module</t>
  </si>
  <si>
    <t>8 module</t>
  </si>
  <si>
    <t>12module</t>
  </si>
  <si>
    <t>Supplying and fixing following modular base &amp; cover plate on existing modular metal boxes etc. as reqd.</t>
  </si>
  <si>
    <t xml:space="preserve">1 or 2 module </t>
  </si>
  <si>
    <t xml:space="preserve">6 module </t>
  </si>
  <si>
    <t xml:space="preserve">8 module </t>
  </si>
  <si>
    <t>12 module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</si>
  <si>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</si>
  <si>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</si>
  <si>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</si>
  <si>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Installation, testing and commissioning  pre-wired  fluorescent fitting/ compact fluorescent fitting of all types, complete with all accessories and tube etc. directly on ceiling/ wall, including connection with 1.5 sqmm FRLS PVC insulated, copper condutor,single core cable and earthing etc. as required.</t>
  </si>
  <si>
    <t>Providing and fixing extra conduit down rods of 20 mm dia. 2 x 10 cm length with 2 x 1.5 Sqmm FRLS PVC insulated copper conductor single core cable i/c painting etc. as reqd. (Note - More than 5 cm length  shall be rounded nearest 10 cm &amp; 5 cm  or less shall be ignore)</t>
  </si>
  <si>
    <t>Extra for fixing the louvers/ shutters complete with frame for a exhaust fan of all sizes.</t>
  </si>
  <si>
    <t>Painting of ceiling fan any size with one or more coats with supper enamel paint of approved brand i/c cleaning and making smooth surface with emery paper and detergent etc. as required.</t>
  </si>
  <si>
    <t>Providing and fixing following rating and breaking capacity and pole MCCB with thermomagnetic release and terminal spreaders in existing cubicle panel board including drilling holes in cubicle panel, making connections, etc. as required</t>
  </si>
  <si>
    <t>100 Amp, 16KA TPMCCB</t>
  </si>
  <si>
    <t>125 Amp, 16KA TPMCCB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</si>
  <si>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</si>
  <si>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</si>
  <si>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12-way , Double door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</si>
  <si>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</si>
  <si>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 and should have provision for MCCB as incomer.</t>
  </si>
  <si>
    <t>4-way (4 + 12), Double door</t>
  </si>
  <si>
    <t>8-way (4 + 24), Double door</t>
  </si>
  <si>
    <t>12-way  (4 + 36),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</si>
  <si>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</si>
  <si>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</si>
  <si>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</si>
  <si>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</si>
  <si>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</si>
  <si>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single pole blanking plates in existing MCB DB complete etc. as required.</t>
  </si>
  <si>
    <t>Supplying and fixing following rating double pole (single phase &amp; neutral) 240 volts RCCB (ELCB), having sensivity current up to 300 mA in the existing MCB DB complete with connection,testing &amp; commissioning etc as reqd.</t>
  </si>
  <si>
    <t>25 Amp</t>
  </si>
  <si>
    <t>40 Amp</t>
  </si>
  <si>
    <t>63 Amp</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</si>
  <si>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</si>
  <si>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</si>
  <si>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Supplying and fixing 20 amps, 240 volts, SPN industrial type, socket outlet, with 2 pole and earth metal enclosed plug top along with 20 amps ' C ' series SP, MCB, in the sheet steel enclosure, on surface or in recess, with chained metal cover for the socket outlet and complete with connections, testing and commissioning etc. as required.</t>
  </si>
  <si>
    <t>Earthing with G.I earth pipe 4.5 mtr long. 40 mm dia incluuding acessories, and providing masonary enclosure with cover plate having locking arrangement and watering pipe etc. with charcoal  and salt as required.</t>
  </si>
  <si>
    <t>Earthing with G.I. earth plate 600 mm X 600 mm X 6 mm thick including accessories, and providing masonary enclosure with cover plate having locking arrangement and watering pipe etc. with charcoal/ coke and salt as required.</t>
  </si>
  <si>
    <t>Providing and fixing 25 mm x 5 mm GI strip in 40 mm dia GI pipe from earth electrode with GI nut , bolt,spring washer excavation and refilling etc. as reqd.</t>
  </si>
  <si>
    <t>Providing and laying earth connection from earth electrode with 4.00 mm dia copper wire in 15 mm dia G.I. pipe from earth electrode including connection with copper thimble excavation and re-filling as required</t>
  </si>
  <si>
    <t>Providing &amp; fixing GI earth strip of size 25mm x 5mm in ground / surface / existing pipe as per specification.</t>
  </si>
  <si>
    <t>Providing &amp; fixing 6 SWG dia GI wire on surface or in recess for loop earthing as  reqd.</t>
  </si>
  <si>
    <t>Laying of one no. PVC insulated, PVC sheathed / XLPE power cable of 1.1kV grade of size not exceeding 35 sq.mm.</t>
  </si>
  <si>
    <t>direct in ground I/c excavation, sand cushioning, protective covering and refilling the trench etc. as reqd.</t>
  </si>
  <si>
    <t>In pipe</t>
  </si>
  <si>
    <t>In open duct</t>
  </si>
  <si>
    <t>On surface with MS clamp</t>
  </si>
  <si>
    <t>Laying of one no. PVC insulated, PVC sheathed / XLPE power cable of 1.1kV grade of size exceeding 35 sq.mm. but not exceeding 95 sq.mm.</t>
  </si>
  <si>
    <t>Direct in ground I/c excavation, sand cushioning, protective covering and refilling the trench etc. as reqd.</t>
  </si>
  <si>
    <t>Supplying and making indoor end termination with brass compression gland, aluminum lugs for following size of PVC insulated &amp; PVC sheathed/XLPE aluminum cable of 1.1kV grade as reqd.</t>
  </si>
  <si>
    <t>2x6 sq.mm.</t>
  </si>
  <si>
    <t>2x10 sq.mm.</t>
  </si>
  <si>
    <t>2x16 sq.mm.</t>
  </si>
  <si>
    <t>2x25 sq.mm.</t>
  </si>
  <si>
    <t>3½x25 sq.mm.</t>
  </si>
  <si>
    <t>3½x35 sq.mm.</t>
  </si>
  <si>
    <t>3½x 50 sq.mm.</t>
  </si>
  <si>
    <t>4x16 sq.mm.</t>
  </si>
  <si>
    <t>Supplying and making straight through joint with heat shrinkable kit including ferrules and other jointing materials for following size of PVC insulated and PVC sheathed / XLPE aluminium conductor cable of 1.1 kV grade as required.</t>
  </si>
  <si>
    <t>2x16  sq.mm.</t>
  </si>
  <si>
    <t>2x25  sq.mm.</t>
  </si>
  <si>
    <t>Providing, laying and fixing following dia G.I. pipe (medium class) with all accessories, cutting and filling chase on wall/floor for cavle entry including the cost of sesling at both the ends complete as required.</t>
  </si>
  <si>
    <t>40 mm dia</t>
  </si>
  <si>
    <t>Excavation for foundation in soft soil including dressing of sides and ramming of bottoms, lift upto 1.5 m including getting out the excavated soil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</si>
  <si>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</si>
  <si>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</si>
  <si>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</si>
  <si>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</si>
  <si>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80 mm</t>
  </si>
  <si>
    <t>Providing and fixing M.S. fan clamp type I or II of 16 mm dia M.S. bar,bent to shape with hooked ends in
 R.C.C. slabs or beams during laying,including painting  the exposed portion of loop,all as per  standard design complete.</t>
  </si>
  <si>
    <t xml:space="preserve">Fan regulator socket type rotary/dimmer </t>
  </si>
  <si>
    <t>Fan regulator dimmer type  650 W</t>
  </si>
  <si>
    <t>Supply and drawing PVC insulated 3 core round cable 1.5 sq.mm.  for connection of  equipments / exhaust fan &amp; other work as reqd.</t>
  </si>
  <si>
    <t>Drawing of optical cable enhanced cat 5/cat 6/telephone/ networking /power cable in existing steel conduit pipe/GI /HDPE pipe including numbering of networking wire from room to rack as reqd.</t>
  </si>
  <si>
    <t>2 x 10 Sq.mm..</t>
  </si>
  <si>
    <t>3 x 10 Sq.mm..</t>
  </si>
  <si>
    <t>2 x 16 Sq.mm..</t>
  </si>
  <si>
    <t>3 x 16 Sq.mm..</t>
  </si>
  <si>
    <t>Wiring for light point/ fan point/ exhaust fan point/ call bell point with 1.5 sq.mm FRLS PVC insulated copper conductor single core cable in  PVC casing &amp;  capping, without switch,switch box etc. and earthing the point with 1.5 sq.mm. FRLS PVC insulated copper conductor single core cable etc as required.</t>
  </si>
  <si>
    <t>Providing and fixing following sizes of PVC casing and capping on surface as reqd.</t>
  </si>
  <si>
    <t>20 x 12 mm</t>
  </si>
  <si>
    <t>25 x 16 mm</t>
  </si>
  <si>
    <t>32x 16 mm</t>
  </si>
  <si>
    <t>38 x 16 mm</t>
  </si>
  <si>
    <t>Providing and fixing casing and capping in place of defective and dameged wood batten including dismentling of betten and wire &amp; relaying of wires as required complet.</t>
  </si>
  <si>
    <t>Dismantling the old conduit pipe/wood batten of all sizes from surface/recessed &amp; making good the damages I/c filling the holes of the surface etc as reqd.</t>
  </si>
  <si>
    <t>Fixing 20/25mm conduit pipe on surface with clamp/in recessed only conduit pipe supplied by department.(Free of cost)</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</si>
  <si>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</si>
  <si>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</si>
  <si>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</si>
  <si>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</si>
  <si>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</si>
  <si>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200 mm x 300 mm</t>
  </si>
  <si>
    <t>Dismantling damaged DB/TPN Switches/ loose wire boxes along with all accessories and depositing the same in the store as reqd.</t>
  </si>
  <si>
    <t>Dismantling and refixing of M.S./PVC box of up to 250 x 300 x100  on surface recessed as required. including painting with enamel paint as reqd</t>
  </si>
  <si>
    <t>Fixing MS Box upto 250 x 300 x100 mm including pole fuse box and painting. with enamel paint as reqd</t>
  </si>
  <si>
    <t xml:space="preserve">Supplying and fixing 40 amp to 63 amp rating 240 volts 'C' curve 10 kA MCB of following pole in the existing MCB DB complete with connection, testing &amp; commissioning etc as reqd.       </t>
  </si>
  <si>
    <t>Double pole</t>
  </si>
  <si>
    <t xml:space="preserve">Four Pole </t>
  </si>
  <si>
    <t>Supply and fixing of 36 watt recess / surface mounting LED light fixture  600 X 600 mm with electronic driver, LED lamp, reflector, diffusser, MS Body/ housing holder etc. complete with all accessories as required.</t>
  </si>
  <si>
    <t>Supply, fixing, connecting, commissioning &amp; testing of 40 watt LED Post top lantern light  complete with all accessories including rag bolts with washer  etc as reqd.</t>
  </si>
  <si>
    <t>Supply and fixing of 18 watt recess / surface mounting LED light fixture  300 X 300 mm with electronic driver, LED lamp, reflector, diffusser, MS Body/ housing holder etc. complete with all accessories as required</t>
  </si>
  <si>
    <t>Supply / fixing , testing &amp; commissioning of 12W  LED. Slim surface mounted round LED panel al. die cast body with premium diffuser to ensure glare free as required complete  etc as reqd</t>
  </si>
  <si>
    <t>Supplying, fixing, connecting, commissioning and testing of the following luminaries light fixtures complete with all accessories and with lamp as required complete.</t>
  </si>
  <si>
    <t xml:space="preserve">LED tube light fitting (1 X 18 / 20 Watt. LED)  surface mounting luminares </t>
  </si>
  <si>
    <t>LED tube light fitting (2 X 18 / 20 Watt. LED)  surface mounting luminares</t>
  </si>
  <si>
    <t>48  watt LED Street light make up of pressure die aluminium housing with high power LED as lighting source and lens embedded PC cover having top opening seperate driver compartment with IP 66 protection  complete with all accessories including rag bolts with washer  etc as reqd.</t>
  </si>
  <si>
    <t>LED bulkhead fixture 10 Watt</t>
  </si>
  <si>
    <t>Supplying, fixing, connecting, commissioning and testing of the following luminaries light fixtures complete with all accessories and without lamp as required complete.</t>
  </si>
  <si>
    <t>Drum light .</t>
  </si>
  <si>
    <t xml:space="preserve">Wall bracket </t>
  </si>
  <si>
    <t>Bulk head fitting suitable for 60W GLS lamp</t>
  </si>
  <si>
    <t xml:space="preserve">Wall light stylo fitting 14W  </t>
  </si>
  <si>
    <t xml:space="preserve">Repairing , cleaning, testing &amp; commissioniong box /industiral type /decorative type fitting I/c replacement of all parts if reqd. </t>
  </si>
  <si>
    <t>Providing and replacement of damaged internal wiring  of fitting of any type with 1.5 sq.mm. PVC insulated copper single core wire i/c dismantling &amp; refixing as reqd.</t>
  </si>
  <si>
    <t>Supplying and fixing of  20 / 40 W 220 V starter for FL. Tube fitting as reqd.</t>
  </si>
  <si>
    <t>Supplying, fixing, connecting &amp; commissioning 18W/28W/36W/40W electronics ballast , 240V Fl. lamp as reqd.</t>
  </si>
  <si>
    <t xml:space="preserve">Supply and fixing and connecting &amp; commissioning following CFL / lamps  in existing fitting as reqd.(Make- Phillips)     </t>
  </si>
  <si>
    <t>LED PL-L18 watt</t>
  </si>
  <si>
    <t>LED bulb 5W to 10 W</t>
  </si>
  <si>
    <t>LED bulb 15 W</t>
  </si>
  <si>
    <t>28 W / 36 W  FL tube</t>
  </si>
  <si>
    <t>LED tube light 18 / 20 Watt.</t>
  </si>
  <si>
    <t>Supplying, fixing, connecting &amp; commissioning of holder for 9/11/ 18/20/28/36/40W FTL/PLS lamps</t>
  </si>
  <si>
    <t>Dismantling, disconnecting old damaged unserviceable fl fitting/ exhaust fan/ ceiling fan/ bulkhead fitting with bracket etc. as reqd. and depositing in sectional store.</t>
  </si>
  <si>
    <t>Supplying and fixing Al tube / reducer terminals suitable for following size of conductor.</t>
  </si>
  <si>
    <t>6 /10/16 Sq.mm.</t>
  </si>
  <si>
    <t>25/35/50 Sq.mm.</t>
  </si>
  <si>
    <t>Dismantling &amp; refixing brass compression type cable gland 25 sq.mm to  400 sq.mm. cable.</t>
  </si>
  <si>
    <t>Supplying &amp; Laying of one no. XLPE sheathed aluminum conductor steel armoured power cable of size 2 x 6  sq.mm. 1.1kV grade in following manners.</t>
  </si>
  <si>
    <t>Supplying &amp; Laying of one no.  XLPE sheathed aluminum conductor steel armoured power cable of size 2 x 10  sq.mm. 1.1kV grade in following manners.</t>
  </si>
  <si>
    <t>Supplying &amp; Laying of one no.  XLPE sheathed aluminum conductor steel armoured power cable of size 2 x 16  sq.mm. 1.1kV grade in following manners.</t>
  </si>
  <si>
    <t>Supplying &amp; Laying of one no.  XLPE sheathed aluminum conductor steel armoured power cable of size 2 x 25  sq.mm. 1.1kV grade in following manners.</t>
  </si>
  <si>
    <t xml:space="preserve">Supplying &amp; Laying of one no. XLPE sheathed aluminium conductor steel armoured power cable of size 4x10  sqmm 1.1kV grade in following manners. </t>
  </si>
  <si>
    <t>Supplying &amp; Laying of one no. XLPE sheathed aluminum conductor steel armoured power cable of size 4x16  sq.mm. 1.1kV grade in following manners.</t>
  </si>
  <si>
    <t>Supplying &amp; Laying of one no. XLPE sheathed aluminum conductor steel armoured power cable of size 3½x25  sq.mm. 1.1kV grade in following manners.</t>
  </si>
  <si>
    <t>Supplying and Laying of one no.  XLPE cable aluminum conductor steel armoured power cable of 1.1kV grade of size 3½x35 sq.mm. in following manners.</t>
  </si>
  <si>
    <t>In Ground including excavation, sand cushioning brick protecting covering and refilling the trench etc. as reqd.</t>
  </si>
  <si>
    <t>Digging cable trench, lifting brick &amp; cable for locating fault and relaying the cable i/c refilling the trench, extra sand if required shall be i/c in the item of following size.  as required.</t>
  </si>
  <si>
    <t>not exceeding 35 sq.mm..</t>
  </si>
  <si>
    <t>exceeding 35 sq.mm.. but not exceeding 95 sq.mm.</t>
  </si>
  <si>
    <t>Digging  trench for taking out cable and refilling , watering ,ramming the same after taking out cable as reqd complete.</t>
  </si>
  <si>
    <t>Lifting &amp; removing cable of following sizes from trenches or clamped on surface, making roll depositing the same in the store I/c cartage etc as reqd.</t>
  </si>
  <si>
    <t xml:space="preserve">up to 35 sq.mm. </t>
  </si>
  <si>
    <t>Above 35 sq.mm. to 95 sq.mm.</t>
  </si>
  <si>
    <t>Supply  and laying of HDPE pipe ISI mark of 25 mm (8Kg / cm²) size outer dia, 2mm thick I/c cartage loading &amp; unloading etc. as reqd.</t>
  </si>
  <si>
    <t>Dismantling and refixing of switch / socket /regulator I/c cleaning, connecting, commissioning etc as reqd.</t>
  </si>
  <si>
    <t>Supply fixing connecting &amp; commissioning of following rating 3 pin Plug top as reqd complete.</t>
  </si>
  <si>
    <t>5/6 Amp</t>
  </si>
  <si>
    <t>15/16 Amp</t>
  </si>
  <si>
    <t>Supplying and fixing 20 Amp. metal clad socket  (20 A 2P+E) etc. complete as required.</t>
  </si>
  <si>
    <t>Supplying and fixing  20 Amp. 2P+E plug top.etc. complete as required.</t>
  </si>
  <si>
    <t>Supply and installation of 400mm sweep AC 230/250 volts, 50 Hz wall mounting revolving fan with brackets etc complete.</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</si>
  <si>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</si>
  <si>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</si>
  <si>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</si>
  <si>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</si>
  <si>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300 mm</t>
  </si>
  <si>
    <t>380 mm</t>
  </si>
  <si>
    <t>450 mm</t>
  </si>
  <si>
    <t>Supplying and fixing Exhaust fan shutter for following sizes exhaust fan on rag bolts as reqd.</t>
  </si>
  <si>
    <t>Making hole on wall for following size exhaust fan  and  finishing the same as required.</t>
  </si>
  <si>
    <t>375/380 mm</t>
  </si>
  <si>
    <t>Supplying and fixing angle iron  35 mm x 35 mm x 5 mm i/c cutting, welding, painting etc. as reqd.</t>
  </si>
  <si>
    <t>Fixing &amp; connecting 1/3 ph temporary service connection from supply source to desired place up to the lead of 50 Mtr. And dismantling the same form source i/c to &amp; fro cartage. ( extension board and cable will be supplied by the dept.)</t>
  </si>
  <si>
    <t xml:space="preserve">Supplying and fixing bakelite sheet 6 mm thick complete with required nuts &amp; bolts as reqd. </t>
  </si>
  <si>
    <t xml:space="preserve">Supplying and fixing 3 mm thick phenolic laminated sheet on existing board with brass screw &amp; cup washer etc as reqd. </t>
  </si>
  <si>
    <t>Locating fault in the cable lines with meager etc. and rectifying  removing &amp;  restoring supply the same &amp; making good the damages etc as reqd.</t>
  </si>
  <si>
    <t>Locating fault in wiring rectifying  removing &amp;  restoring supply the same &amp; making good the damages etc as reqd.</t>
  </si>
  <si>
    <t>Dismantling and refixing bakelite  sheet any size with screws and cup washers as required</t>
  </si>
  <si>
    <t>Fixing of any type of lamps in the existing fittings as reqd.</t>
  </si>
  <si>
    <t xml:space="preserve">Fixing of RJ-45 modular box with cover plate or I/o box for internet  on surface/ recessed cutting the wall making good the same as required. ( box and cover plate will be supplied by dept.) </t>
  </si>
  <si>
    <t>Dismentaling and refixing of wooden board of any sizess on surface  or in recessed etc as reqd.</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</si>
  <si>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</si>
  <si>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</si>
  <si>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</si>
  <si>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 xml:space="preserve">End cap </t>
  </si>
  <si>
    <t>Internal angle.</t>
  </si>
  <si>
    <t>External angle</t>
  </si>
  <si>
    <t>flat angle</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</si>
  <si>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</si>
  <si>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</si>
  <si>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</si>
  <si>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</si>
  <si>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</si>
  <si>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</si>
  <si>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</si>
  <si>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</si>
  <si>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and fixing of 20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</si>
  <si>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fixing, connecting, testing &amp; commissioning 10-60A, single phase meter  230V, 50 hz, digital LCD type electronic kWH electronic meter  i/c sealing the same (sealing material will be supplied by the dept.) Gurantee car having serial no. of the meter to be submitted in the dept. etc. as reqd.</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</si>
  <si>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retain by the contractor.)</t>
  </si>
  <si>
    <t>New model 48"</t>
  </si>
  <si>
    <t>Old model 48"/new model 56" (fan)</t>
  </si>
  <si>
    <t>Rewinding of exhaust fans of following sizes i/c dismantling cutting the damaged winding and providing rewinding along with insulation paper, varnish, connecting copper leads of suitable quality including dismentling and refixing from normal/abnorml height and refixing as required.( old burnt wire shall be retain by the contactor.)</t>
  </si>
  <si>
    <t xml:space="preserve"> 12" Exhaust fan</t>
  </si>
  <si>
    <t xml:space="preserve"> 15" Exhaust fan</t>
  </si>
  <si>
    <t xml:space="preserve"> 18" Exhaust fan</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</si>
  <si>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</si>
  <si>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</si>
  <si>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Exhaust fan</t>
  </si>
  <si>
    <t>Supplying and fixing following capacity capacitor suitable for ceiling fan / exhaust fan / air-curtain etc.</t>
  </si>
  <si>
    <t>2.5mfd</t>
  </si>
  <si>
    <t>4.0 mfd</t>
  </si>
  <si>
    <t>8.0 mfd</t>
  </si>
  <si>
    <t>Dismantling &amp; refixing of any size fan from normal height</t>
  </si>
  <si>
    <t>Repairing of housing of bearing side /bush side /in fan body in ceiling fan /exhaust fan/ rally fan etc.</t>
  </si>
  <si>
    <t>Cartage of Ceiling fans and regulator / exhaust fan From store to site as reqd.</t>
  </si>
  <si>
    <t>Supplying of following numbers ball bearings.</t>
  </si>
  <si>
    <t>6201 ball bearing</t>
  </si>
  <si>
    <t>6202 ball bearing</t>
  </si>
  <si>
    <t>6203 ball bearing</t>
  </si>
  <si>
    <t>6204 ball bearing</t>
  </si>
  <si>
    <t>6205 ball bearing</t>
  </si>
  <si>
    <t>Cleaning of ceiling fan with detergent at site and replacement of damaged items i.e. rubber real, cotter pin, capacitor clamp, nut and bolts of hanger clamps etc as required.</t>
  </si>
  <si>
    <t xml:space="preserve">Points </t>
  </si>
  <si>
    <t>Mtr.</t>
  </si>
  <si>
    <t>Mtr</t>
  </si>
  <si>
    <t>Points</t>
  </si>
  <si>
    <t xml:space="preserve">Mtr.   </t>
  </si>
  <si>
    <t>Nos.</t>
  </si>
  <si>
    <t xml:space="preserve">Nos. </t>
  </si>
  <si>
    <t>Set</t>
  </si>
  <si>
    <t xml:space="preserve">Mtr  </t>
  </si>
  <si>
    <t>Cum</t>
  </si>
  <si>
    <t>sqm</t>
  </si>
  <si>
    <t xml:space="preserve"> Mtr</t>
  </si>
  <si>
    <t xml:space="preserve"> Nos.</t>
  </si>
  <si>
    <t>Each</t>
  </si>
  <si>
    <t xml:space="preserve"> Mtr.</t>
  </si>
  <si>
    <t>Sq.cm</t>
  </si>
  <si>
    <t>sq inch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</si>
  <si>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</si>
  <si>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</si>
  <si>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</si>
  <si>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</si>
  <si>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</si>
  <si>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</si>
  <si>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</si>
  <si>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</si>
  <si>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</si>
  <si>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</si>
  <si>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</si>
  <si>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</si>
  <si>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</si>
  <si>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</si>
  <si>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</si>
  <si>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</si>
  <si>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</si>
  <si>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</si>
  <si>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</si>
  <si>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</si>
  <si>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</si>
  <si>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</si>
  <si>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</si>
  <si>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</si>
  <si>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</si>
  <si>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</si>
  <si>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</si>
  <si>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</si>
  <si>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</si>
  <si>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</si>
  <si>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</si>
  <si>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</si>
  <si>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</si>
  <si>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</si>
  <si>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</si>
  <si>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</si>
  <si>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</si>
  <si>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</si>
  <si>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</si>
  <si>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</si>
  <si>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</si>
  <si>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</si>
  <si>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</si>
  <si>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</si>
  <si>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</si>
  <si>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</si>
  <si>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</si>
  <si>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</si>
  <si>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</si>
  <si>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</si>
  <si>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</si>
  <si>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</si>
  <si>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</si>
  <si>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</si>
  <si>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</si>
  <si>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</si>
  <si>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</si>
  <si>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</si>
  <si>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</si>
  <si>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</si>
  <si>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</si>
  <si>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</si>
  <si>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</si>
  <si>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</si>
  <si>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</si>
  <si>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</si>
  <si>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</si>
  <si>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</si>
  <si>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</si>
  <si>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</si>
  <si>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</si>
  <si>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</si>
  <si>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</si>
  <si>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</si>
  <si>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</si>
  <si>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</si>
  <si>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</si>
  <si>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</si>
  <si>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</si>
  <si>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</si>
  <si>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</si>
  <si>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</si>
  <si>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</si>
  <si>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</si>
  <si>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</si>
  <si>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</si>
  <si>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</si>
  <si>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</si>
  <si>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</si>
  <si>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</si>
  <si>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</si>
  <si>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</si>
  <si>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</si>
  <si>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</si>
  <si>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</si>
  <si>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</si>
  <si>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</si>
  <si>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</si>
  <si>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</si>
  <si>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</si>
  <si>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</si>
  <si>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</si>
  <si>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</si>
  <si>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</si>
  <si>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</si>
  <si>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</si>
  <si>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</si>
  <si>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</si>
  <si>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</si>
  <si>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</si>
  <si>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</si>
  <si>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</si>
  <si>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</si>
  <si>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</si>
  <si>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</si>
  <si>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</si>
  <si>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</si>
  <si>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</si>
  <si>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</si>
  <si>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</si>
  <si>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</si>
  <si>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</si>
  <si>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</si>
  <si>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</si>
  <si>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</si>
  <si>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</si>
  <si>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</si>
  <si>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</si>
  <si>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</si>
  <si>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</si>
  <si>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</si>
  <si>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</si>
  <si>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</si>
  <si>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</si>
  <si>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</si>
  <si>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</si>
  <si>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</si>
  <si>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</si>
  <si>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</si>
  <si>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</si>
  <si>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</si>
  <si>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</si>
  <si>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</si>
  <si>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</si>
  <si>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</si>
  <si>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</si>
  <si>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</si>
  <si>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</si>
  <si>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</si>
  <si>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</si>
  <si>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</si>
  <si>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</si>
  <si>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</si>
  <si>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</si>
  <si>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</si>
  <si>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</si>
  <si>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</si>
  <si>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</si>
  <si>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</si>
  <si>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</si>
  <si>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</si>
  <si>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</si>
  <si>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</si>
  <si>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</si>
  <si>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</si>
  <si>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</si>
  <si>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</si>
  <si>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</si>
  <si>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</si>
  <si>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</si>
  <si>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</si>
  <si>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</si>
  <si>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</si>
  <si>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</si>
  <si>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</si>
  <si>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</si>
  <si>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</si>
  <si>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</si>
  <si>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</si>
  <si>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</si>
  <si>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</si>
  <si>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</si>
  <si>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</si>
  <si>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</si>
  <si>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</si>
  <si>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</si>
  <si>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</si>
  <si>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</si>
  <si>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</si>
  <si>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</si>
  <si>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</si>
  <si>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</si>
  <si>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</si>
  <si>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</si>
  <si>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</si>
  <si>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</si>
  <si>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</si>
  <si>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</si>
  <si>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</si>
  <si>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</si>
  <si>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</si>
  <si>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</si>
  <si>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</si>
  <si>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</si>
  <si>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</si>
  <si>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</si>
  <si>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</si>
  <si>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</si>
  <si>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</si>
  <si>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</si>
  <si>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</si>
  <si>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</si>
  <si>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</si>
  <si>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</si>
  <si>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</si>
  <si>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</si>
  <si>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</si>
  <si>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</si>
  <si>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</si>
  <si>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</si>
  <si>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</si>
  <si>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</si>
  <si>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</si>
  <si>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</si>
  <si>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</si>
  <si>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</si>
  <si>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</si>
  <si>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</si>
  <si>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</si>
  <si>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</si>
  <si>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</si>
  <si>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</si>
  <si>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</si>
  <si>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</si>
  <si>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</si>
  <si>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</si>
  <si>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</si>
  <si>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</si>
  <si>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</si>
  <si>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</si>
  <si>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</si>
  <si>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</si>
  <si>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</si>
  <si>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</si>
  <si>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</si>
  <si>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</si>
  <si>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</si>
  <si>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</si>
  <si>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</si>
  <si>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</si>
  <si>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</si>
  <si>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</si>
  <si>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</si>
  <si>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</si>
  <si>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</si>
  <si>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</si>
  <si>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</si>
  <si>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</si>
  <si>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</si>
  <si>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</si>
  <si>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</si>
  <si>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</si>
  <si>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</si>
  <si>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</si>
  <si>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</si>
  <si>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</si>
  <si>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</si>
  <si>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</si>
  <si>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</si>
  <si>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</si>
  <si>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</si>
  <si>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</si>
  <si>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</si>
  <si>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</si>
  <si>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</si>
  <si>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</si>
  <si>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</si>
  <si>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</si>
  <si>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</si>
  <si>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</si>
  <si>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</si>
  <si>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</si>
  <si>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</si>
  <si>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</si>
  <si>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</si>
  <si>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</si>
  <si>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</si>
  <si>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</si>
  <si>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</si>
  <si>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</si>
  <si>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</si>
  <si>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</si>
  <si>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</si>
  <si>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</si>
  <si>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</si>
  <si>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</si>
  <si>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</si>
  <si>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</si>
  <si>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</si>
  <si>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</si>
  <si>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</si>
  <si>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</si>
  <si>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</si>
  <si>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</si>
  <si>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</si>
  <si>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</si>
  <si>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</si>
  <si>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</si>
  <si>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</si>
  <si>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</si>
  <si>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</si>
  <si>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</si>
  <si>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</si>
  <si>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</si>
  <si>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</si>
  <si>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</si>
  <si>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</si>
  <si>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</si>
  <si>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</si>
  <si>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</si>
  <si>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</si>
  <si>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</si>
  <si>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</si>
  <si>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</si>
  <si>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</si>
  <si>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</si>
  <si>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</si>
  <si>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</si>
  <si>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</si>
  <si>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</si>
  <si>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</si>
  <si>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</si>
  <si>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</si>
  <si>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</si>
  <si>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</si>
  <si>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</si>
  <si>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</si>
  <si>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</si>
  <si>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</si>
  <si>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</si>
  <si>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</si>
  <si>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</si>
  <si>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</si>
  <si>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</si>
  <si>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</si>
  <si>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</si>
  <si>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</si>
  <si>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</si>
  <si>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</si>
  <si>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</si>
  <si>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</si>
  <si>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Tender Inviting Authority: Executive Engineer (Elect.)</t>
  </si>
  <si>
    <t>Name of Work: Zonal rate contract for petty electrical works of Residential area of IIT Kanpur i.e. Zone-III &amp; IV</t>
  </si>
  <si>
    <t>Contract No:     75 /Elect/2021/572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</si>
</sst>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indexed="8"/>
      <name val="Arial Narrow"/>
      <family val="2"/>
    </font>
    <font>
      <sz val="11"/>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Narrow"/>
      <family val="2"/>
    </font>
    <font>
      <sz val="11"/>
      <color rgb="FFFF0000"/>
      <name val="Arial Narrow"/>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0"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73" fillId="0" borderId="11" xfId="59" applyNumberFormat="1" applyFont="1" applyFill="1" applyBorder="1" applyAlignment="1">
      <alignment horizontal="left" vertical="top" wrapText="1" readingOrder="1"/>
      <protection/>
    </xf>
    <xf numFmtId="2" fontId="74" fillId="0" borderId="21" xfId="57" applyNumberFormat="1" applyFont="1" applyFill="1" applyBorder="1" applyAlignment="1">
      <alignment horizontal="center" vertical="top" wrapText="1"/>
      <protection/>
    </xf>
    <xf numFmtId="0" fontId="2" fillId="0" borderId="11" xfId="59" applyNumberFormat="1" applyFont="1" applyFill="1" applyBorder="1" applyAlignment="1">
      <alignment horizontal="justify" vertical="top" wrapText="1"/>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2" fontId="75" fillId="0" borderId="21" xfId="57"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3" fillId="0" borderId="11"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72"/>
  <sheetViews>
    <sheetView showGridLines="0" zoomScalePageLayoutView="0" workbookViewId="0" topLeftCell="A110">
      <selection activeCell="F370" sqref="F370"/>
    </sheetView>
  </sheetViews>
  <sheetFormatPr defaultColWidth="9.140625" defaultRowHeight="15"/>
  <cols>
    <col min="1" max="1" width="14.8515625" style="28" customWidth="1"/>
    <col min="2" max="2" width="44.57421875" style="28" customWidth="1"/>
    <col min="3" max="3" width="20.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2" t="str">
        <f>B2&amp;" BoQ"</f>
        <v>Percentage BoQ</v>
      </c>
      <c r="B1" s="82"/>
      <c r="C1" s="82"/>
      <c r="D1" s="82"/>
      <c r="E1" s="82"/>
      <c r="F1" s="82"/>
      <c r="G1" s="82"/>
      <c r="H1" s="82"/>
      <c r="I1" s="82"/>
      <c r="J1" s="82"/>
      <c r="K1" s="82"/>
      <c r="L1" s="82"/>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3" t="s">
        <v>704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6"/>
      <c r="IF4" s="6"/>
      <c r="IG4" s="6"/>
      <c r="IH4" s="6"/>
      <c r="II4" s="6"/>
    </row>
    <row r="5" spans="1:243" s="5" customFormat="1" ht="30.75" customHeight="1">
      <c r="A5" s="83" t="s">
        <v>705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75" customHeight="1">
      <c r="A6" s="83" t="s">
        <v>706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6"/>
      <c r="IF7" s="6"/>
      <c r="IG7" s="6"/>
      <c r="IH7" s="6"/>
      <c r="II7" s="6"/>
    </row>
    <row r="8" spans="1:243" s="7" customFormat="1" ht="58.5" customHeight="1">
      <c r="A8" s="31" t="s">
        <v>51</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8"/>
      <c r="IF8" s="8"/>
      <c r="IG8" s="8"/>
      <c r="IH8" s="8"/>
      <c r="II8" s="8"/>
    </row>
    <row r="9" spans="1:243" s="9" customFormat="1" ht="61.5" customHeight="1">
      <c r="A9" s="76"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42.5">
      <c r="A13" s="34">
        <v>1</v>
      </c>
      <c r="B13" s="73" t="s">
        <v>55</v>
      </c>
      <c r="C13" s="70" t="s">
        <v>33</v>
      </c>
      <c r="D13" s="89"/>
      <c r="E13" s="71"/>
      <c r="F13" s="35"/>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34">
        <v>1.1</v>
      </c>
      <c r="B14" s="73" t="s">
        <v>56</v>
      </c>
      <c r="C14" s="70" t="s">
        <v>39</v>
      </c>
      <c r="D14" s="89">
        <v>5</v>
      </c>
      <c r="E14" s="71" t="s">
        <v>35</v>
      </c>
      <c r="F14" s="61">
        <v>719.86</v>
      </c>
      <c r="G14" s="22"/>
      <c r="H14" s="15"/>
      <c r="I14" s="35" t="s">
        <v>36</v>
      </c>
      <c r="J14" s="16">
        <f aca="true" t="shared" si="0" ref="J14:J24">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2">
        <f>total_amount_ba($B$2,$D$2,D14,F14,J14,K14,M14)</f>
        <v>3599.3</v>
      </c>
      <c r="BB14" s="68">
        <f>BA14+SUM(N14:AZ14)</f>
        <v>3599.3</v>
      </c>
      <c r="BC14" s="40" t="str">
        <f>SpellNumber(L14,BB14)</f>
        <v>INR  Three Thousand Five Hundred &amp; Ninety Nine  and Paise Thirty Only</v>
      </c>
      <c r="IE14" s="21">
        <v>1.01</v>
      </c>
      <c r="IF14" s="21" t="s">
        <v>37</v>
      </c>
      <c r="IG14" s="21" t="s">
        <v>33</v>
      </c>
      <c r="IH14" s="21">
        <v>123.223</v>
      </c>
      <c r="II14" s="21" t="s">
        <v>35</v>
      </c>
    </row>
    <row r="15" spans="1:243" s="20" customFormat="1" ht="28.5">
      <c r="A15" s="34">
        <v>1.2</v>
      </c>
      <c r="B15" s="73" t="s">
        <v>57</v>
      </c>
      <c r="C15" s="70" t="s">
        <v>40</v>
      </c>
      <c r="D15" s="89">
        <v>5</v>
      </c>
      <c r="E15" s="71" t="s">
        <v>35</v>
      </c>
      <c r="F15" s="61">
        <v>821.57</v>
      </c>
      <c r="G15" s="22"/>
      <c r="H15" s="22"/>
      <c r="I15" s="35" t="s">
        <v>36</v>
      </c>
      <c r="J15" s="16">
        <f t="shared" si="0"/>
        <v>1</v>
      </c>
      <c r="K15" s="17" t="s">
        <v>46</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2">
        <f aca="true" t="shared" si="1" ref="BA15:BA24">total_amount_ba($B$2,$D$2,D15,F15,J15,K15,M15)</f>
        <v>4107.85</v>
      </c>
      <c r="BB15" s="68">
        <f aca="true" t="shared" si="2" ref="BB15:BB24">BA15+SUM(N15:AZ15)</f>
        <v>4107.85</v>
      </c>
      <c r="BC15" s="40" t="str">
        <f>SpellNumber(L15,BB15)</f>
        <v>INR  Four Thousand One Hundred &amp; Seven  and Paise Eighty Five Only</v>
      </c>
      <c r="IE15" s="21">
        <v>1.02</v>
      </c>
      <c r="IF15" s="21" t="s">
        <v>38</v>
      </c>
      <c r="IG15" s="21" t="s">
        <v>39</v>
      </c>
      <c r="IH15" s="21">
        <v>213</v>
      </c>
      <c r="II15" s="21" t="s">
        <v>35</v>
      </c>
    </row>
    <row r="16" spans="1:243" s="20" customFormat="1" ht="28.5">
      <c r="A16" s="34">
        <v>1.3</v>
      </c>
      <c r="B16" s="73" t="s">
        <v>58</v>
      </c>
      <c r="C16" s="70" t="s">
        <v>42</v>
      </c>
      <c r="D16" s="89">
        <v>5</v>
      </c>
      <c r="E16" s="71" t="s">
        <v>35</v>
      </c>
      <c r="F16" s="61">
        <v>1042.53</v>
      </c>
      <c r="G16" s="22"/>
      <c r="H16" s="22"/>
      <c r="I16" s="35" t="s">
        <v>36</v>
      </c>
      <c r="J16" s="16">
        <f t="shared" si="0"/>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2">
        <f t="shared" si="1"/>
        <v>5212.65</v>
      </c>
      <c r="BB16" s="68">
        <f t="shared" si="2"/>
        <v>5212.65</v>
      </c>
      <c r="BC16" s="40" t="str">
        <f>SpellNumber(L16,BB16)</f>
        <v>INR  Five Thousand Two Hundred &amp; Twelve  and Paise Sixty Five Only</v>
      </c>
      <c r="IE16" s="21">
        <v>2</v>
      </c>
      <c r="IF16" s="21" t="s">
        <v>32</v>
      </c>
      <c r="IG16" s="21" t="s">
        <v>40</v>
      </c>
      <c r="IH16" s="21">
        <v>10</v>
      </c>
      <c r="II16" s="21" t="s">
        <v>35</v>
      </c>
    </row>
    <row r="17" spans="1:243" s="20" customFormat="1" ht="128.25">
      <c r="A17" s="34">
        <v>2</v>
      </c>
      <c r="B17" s="73" t="s">
        <v>59</v>
      </c>
      <c r="C17" s="70" t="s">
        <v>43</v>
      </c>
      <c r="D17" s="89"/>
      <c r="E17" s="71"/>
      <c r="F17" s="35"/>
      <c r="G17" s="15"/>
      <c r="H17" s="15"/>
      <c r="I17" s="35"/>
      <c r="J17" s="16"/>
      <c r="K17" s="17"/>
      <c r="L17" s="17"/>
      <c r="M17" s="18"/>
      <c r="N17" s="19"/>
      <c r="O17" s="19"/>
      <c r="P17" s="36"/>
      <c r="Q17" s="19"/>
      <c r="R17" s="19"/>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1">
        <v>3</v>
      </c>
      <c r="IF17" s="21" t="s">
        <v>41</v>
      </c>
      <c r="IG17" s="21" t="s">
        <v>42</v>
      </c>
      <c r="IH17" s="21">
        <v>10</v>
      </c>
      <c r="II17" s="21" t="s">
        <v>35</v>
      </c>
    </row>
    <row r="18" spans="1:243" s="20" customFormat="1" ht="28.5">
      <c r="A18" s="34">
        <v>2.1</v>
      </c>
      <c r="B18" s="73" t="s">
        <v>56</v>
      </c>
      <c r="C18" s="70" t="s">
        <v>353</v>
      </c>
      <c r="D18" s="89">
        <v>5</v>
      </c>
      <c r="E18" s="71" t="s">
        <v>336</v>
      </c>
      <c r="F18" s="61">
        <v>741.9</v>
      </c>
      <c r="G18" s="22"/>
      <c r="H18" s="22"/>
      <c r="I18" s="35" t="s">
        <v>36</v>
      </c>
      <c r="J18" s="16">
        <f t="shared" si="0"/>
        <v>1</v>
      </c>
      <c r="K18" s="17" t="s">
        <v>46</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2">
        <f t="shared" si="1"/>
        <v>3709.5</v>
      </c>
      <c r="BB18" s="68">
        <f t="shared" si="2"/>
        <v>3709.5</v>
      </c>
      <c r="BC18" s="40" t="str">
        <f aca="true" t="shared" si="3" ref="BC18:BC24">SpellNumber(L18,BB18)</f>
        <v>INR  Three Thousand Seven Hundred &amp; Nine  and Paise Fifty Only</v>
      </c>
      <c r="IE18" s="21">
        <v>1.01</v>
      </c>
      <c r="IF18" s="21" t="s">
        <v>37</v>
      </c>
      <c r="IG18" s="21" t="s">
        <v>33</v>
      </c>
      <c r="IH18" s="21">
        <v>123.223</v>
      </c>
      <c r="II18" s="21" t="s">
        <v>35</v>
      </c>
    </row>
    <row r="19" spans="1:243" s="20" customFormat="1" ht="28.5">
      <c r="A19" s="34">
        <v>2.2</v>
      </c>
      <c r="B19" s="73" t="s">
        <v>57</v>
      </c>
      <c r="C19" s="70" t="s">
        <v>354</v>
      </c>
      <c r="D19" s="89">
        <v>5</v>
      </c>
      <c r="E19" s="71" t="s">
        <v>336</v>
      </c>
      <c r="F19" s="61">
        <v>843.61</v>
      </c>
      <c r="G19" s="22"/>
      <c r="H19" s="22"/>
      <c r="I19" s="35" t="s">
        <v>36</v>
      </c>
      <c r="J19" s="16">
        <f t="shared" si="0"/>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2">
        <f t="shared" si="1"/>
        <v>4218.05</v>
      </c>
      <c r="BB19" s="68">
        <f t="shared" si="2"/>
        <v>4218.05</v>
      </c>
      <c r="BC19" s="40" t="str">
        <f t="shared" si="3"/>
        <v>INR  Four Thousand Two Hundred &amp; Eighteen  and Paise Five Only</v>
      </c>
      <c r="IE19" s="21">
        <v>1.02</v>
      </c>
      <c r="IF19" s="21" t="s">
        <v>38</v>
      </c>
      <c r="IG19" s="21" t="s">
        <v>39</v>
      </c>
      <c r="IH19" s="21">
        <v>213</v>
      </c>
      <c r="II19" s="21" t="s">
        <v>35</v>
      </c>
    </row>
    <row r="20" spans="1:243" s="20" customFormat="1" ht="28.5">
      <c r="A20" s="34">
        <v>2.3</v>
      </c>
      <c r="B20" s="74" t="s">
        <v>58</v>
      </c>
      <c r="C20" s="70" t="s">
        <v>355</v>
      </c>
      <c r="D20" s="89">
        <v>5</v>
      </c>
      <c r="E20" s="71" t="s">
        <v>336</v>
      </c>
      <c r="F20" s="61">
        <v>1064.57</v>
      </c>
      <c r="G20" s="22"/>
      <c r="H20" s="22"/>
      <c r="I20" s="35" t="s">
        <v>36</v>
      </c>
      <c r="J20" s="16">
        <f t="shared" si="0"/>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2">
        <f t="shared" si="1"/>
        <v>5322.85</v>
      </c>
      <c r="BB20" s="68">
        <f t="shared" si="2"/>
        <v>5322.85</v>
      </c>
      <c r="BC20" s="40" t="str">
        <f t="shared" si="3"/>
        <v>INR  Five Thousand Three Hundred &amp; Twenty Two  and Paise Eighty Five Only</v>
      </c>
      <c r="IE20" s="21">
        <v>2</v>
      </c>
      <c r="IF20" s="21" t="s">
        <v>32</v>
      </c>
      <c r="IG20" s="21" t="s">
        <v>40</v>
      </c>
      <c r="IH20" s="21">
        <v>10</v>
      </c>
      <c r="II20" s="21" t="s">
        <v>35</v>
      </c>
    </row>
    <row r="21" spans="1:243" s="20" customFormat="1" ht="114">
      <c r="A21" s="34">
        <v>3</v>
      </c>
      <c r="B21" s="74" t="s">
        <v>60</v>
      </c>
      <c r="C21" s="70" t="s">
        <v>356</v>
      </c>
      <c r="D21" s="89">
        <v>5</v>
      </c>
      <c r="E21" s="71" t="s">
        <v>336</v>
      </c>
      <c r="F21" s="61">
        <v>1131.08</v>
      </c>
      <c r="G21" s="22"/>
      <c r="H21" s="22"/>
      <c r="I21" s="35" t="s">
        <v>36</v>
      </c>
      <c r="J21" s="16">
        <f t="shared" si="0"/>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2">
        <f t="shared" si="1"/>
        <v>5655.4</v>
      </c>
      <c r="BB21" s="68">
        <f t="shared" si="2"/>
        <v>5655.4</v>
      </c>
      <c r="BC21" s="40" t="str">
        <f t="shared" si="3"/>
        <v>INR  Five Thousand Six Hundred &amp; Fifty Five  and Paise Forty Only</v>
      </c>
      <c r="IE21" s="21">
        <v>3</v>
      </c>
      <c r="IF21" s="21" t="s">
        <v>41</v>
      </c>
      <c r="IG21" s="21" t="s">
        <v>42</v>
      </c>
      <c r="IH21" s="21">
        <v>10</v>
      </c>
      <c r="II21" s="21" t="s">
        <v>35</v>
      </c>
    </row>
    <row r="22" spans="1:243" s="20" customFormat="1" ht="71.25">
      <c r="A22" s="34">
        <v>4</v>
      </c>
      <c r="B22" s="73" t="s">
        <v>61</v>
      </c>
      <c r="C22" s="70" t="s">
        <v>357</v>
      </c>
      <c r="D22" s="89"/>
      <c r="E22" s="71"/>
      <c r="F22" s="35"/>
      <c r="G22" s="15"/>
      <c r="H22" s="15"/>
      <c r="I22" s="35"/>
      <c r="J22" s="16"/>
      <c r="K22" s="17"/>
      <c r="L22" s="17"/>
      <c r="M22" s="18"/>
      <c r="N22" s="19"/>
      <c r="O22" s="19"/>
      <c r="P22" s="36"/>
      <c r="Q22" s="19"/>
      <c r="R22" s="19"/>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1">
        <v>1.01</v>
      </c>
      <c r="IF22" s="21" t="s">
        <v>37</v>
      </c>
      <c r="IG22" s="21" t="s">
        <v>33</v>
      </c>
      <c r="IH22" s="21">
        <v>123.223</v>
      </c>
      <c r="II22" s="21" t="s">
        <v>35</v>
      </c>
    </row>
    <row r="23" spans="1:243" s="20" customFormat="1" ht="28.5">
      <c r="A23" s="34">
        <v>4.1</v>
      </c>
      <c r="B23" s="73" t="s">
        <v>62</v>
      </c>
      <c r="C23" s="70" t="s">
        <v>358</v>
      </c>
      <c r="D23" s="89">
        <v>5</v>
      </c>
      <c r="E23" s="71" t="s">
        <v>337</v>
      </c>
      <c r="F23" s="61">
        <v>230.6</v>
      </c>
      <c r="G23" s="22"/>
      <c r="H23" s="22"/>
      <c r="I23" s="35" t="s">
        <v>36</v>
      </c>
      <c r="J23" s="16">
        <f t="shared" si="0"/>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2">
        <f t="shared" si="1"/>
        <v>1153</v>
      </c>
      <c r="BB23" s="68">
        <f t="shared" si="2"/>
        <v>1153</v>
      </c>
      <c r="BC23" s="40" t="str">
        <f t="shared" si="3"/>
        <v>INR  One Thousand One Hundred &amp; Fifty Three  Only</v>
      </c>
      <c r="IE23" s="21">
        <v>1.02</v>
      </c>
      <c r="IF23" s="21" t="s">
        <v>38</v>
      </c>
      <c r="IG23" s="21" t="s">
        <v>39</v>
      </c>
      <c r="IH23" s="21">
        <v>213</v>
      </c>
      <c r="II23" s="21" t="s">
        <v>35</v>
      </c>
    </row>
    <row r="24" spans="1:243" s="20" customFormat="1" ht="28.5">
      <c r="A24" s="34">
        <v>4.2</v>
      </c>
      <c r="B24" s="74" t="s">
        <v>63</v>
      </c>
      <c r="C24" s="70" t="s">
        <v>359</v>
      </c>
      <c r="D24" s="89">
        <v>5</v>
      </c>
      <c r="E24" s="71" t="s">
        <v>337</v>
      </c>
      <c r="F24" s="61">
        <v>312.14</v>
      </c>
      <c r="G24" s="22"/>
      <c r="H24" s="22"/>
      <c r="I24" s="35" t="s">
        <v>36</v>
      </c>
      <c r="J24" s="16">
        <f t="shared" si="0"/>
        <v>1</v>
      </c>
      <c r="K24" s="17" t="s">
        <v>46</v>
      </c>
      <c r="L24" s="17" t="s">
        <v>6</v>
      </c>
      <c r="M24" s="43"/>
      <c r="N24" s="22"/>
      <c r="O24" s="22"/>
      <c r="P24" s="42"/>
      <c r="Q24" s="22"/>
      <c r="R24" s="22"/>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2">
        <f t="shared" si="1"/>
        <v>1560.7</v>
      </c>
      <c r="BB24" s="68">
        <f t="shared" si="2"/>
        <v>1560.7</v>
      </c>
      <c r="BC24" s="40" t="str">
        <f t="shared" si="3"/>
        <v>INR  One Thousand Five Hundred &amp; Sixty  and Paise Seventy Only</v>
      </c>
      <c r="IE24" s="21">
        <v>2</v>
      </c>
      <c r="IF24" s="21" t="s">
        <v>32</v>
      </c>
      <c r="IG24" s="21" t="s">
        <v>40</v>
      </c>
      <c r="IH24" s="21">
        <v>10</v>
      </c>
      <c r="II24" s="21" t="s">
        <v>35</v>
      </c>
    </row>
    <row r="25" spans="1:243" s="20" customFormat="1" ht="28.5">
      <c r="A25" s="34">
        <v>4.3</v>
      </c>
      <c r="B25" s="73" t="s">
        <v>64</v>
      </c>
      <c r="C25" s="70" t="s">
        <v>360</v>
      </c>
      <c r="D25" s="89">
        <v>5</v>
      </c>
      <c r="E25" s="71" t="s">
        <v>337</v>
      </c>
      <c r="F25" s="61">
        <v>373.52</v>
      </c>
      <c r="G25" s="22"/>
      <c r="H25" s="15"/>
      <c r="I25" s="35" t="s">
        <v>36</v>
      </c>
      <c r="J25" s="16">
        <f>IF(I25="Less(-)",-1,1)</f>
        <v>1</v>
      </c>
      <c r="K25" s="17" t="s">
        <v>46</v>
      </c>
      <c r="L25" s="17" t="s">
        <v>6</v>
      </c>
      <c r="M25" s="41"/>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2">
        <f>total_amount_ba($B$2,$D$2,D25,F25,J25,K25,M25)</f>
        <v>1867.6</v>
      </c>
      <c r="BB25" s="68">
        <f>BA25+SUM(N25:AZ25)</f>
        <v>1867.6</v>
      </c>
      <c r="BC25" s="40" t="str">
        <f>SpellNumber(L25,BB25)</f>
        <v>INR  One Thousand Eight Hundred &amp; Sixty Seven  and Paise Sixty Only</v>
      </c>
      <c r="IE25" s="21">
        <v>3</v>
      </c>
      <c r="IF25" s="21" t="s">
        <v>41</v>
      </c>
      <c r="IG25" s="21" t="s">
        <v>42</v>
      </c>
      <c r="IH25" s="21">
        <v>10</v>
      </c>
      <c r="II25" s="21" t="s">
        <v>35</v>
      </c>
    </row>
    <row r="26" spans="1:243" s="20" customFormat="1" ht="28.5">
      <c r="A26" s="34">
        <v>4.4</v>
      </c>
      <c r="B26" s="73" t="s">
        <v>65</v>
      </c>
      <c r="C26" s="70" t="s">
        <v>361</v>
      </c>
      <c r="D26" s="89">
        <v>5</v>
      </c>
      <c r="E26" s="71" t="s">
        <v>337</v>
      </c>
      <c r="F26" s="61">
        <v>486.63</v>
      </c>
      <c r="G26" s="22"/>
      <c r="H26" s="22"/>
      <c r="I26" s="35" t="s">
        <v>36</v>
      </c>
      <c r="J26" s="16">
        <f>IF(I26="Less(-)",-1,1)</f>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2">
        <f>total_amount_ba($B$2,$D$2,D26,F26,J26,K26,M26)</f>
        <v>2433.15</v>
      </c>
      <c r="BB26" s="68">
        <f aca="true" t="shared" si="4" ref="BB26:BB39">BA26+SUM(N26:AZ26)</f>
        <v>2433.15</v>
      </c>
      <c r="BC26" s="40" t="str">
        <f aca="true" t="shared" si="5" ref="BC26:BC31">SpellNumber(L26,BB26)</f>
        <v>INR  Two Thousand Four Hundred &amp; Thirty Three  and Paise Fifteen Only</v>
      </c>
      <c r="IE26" s="21">
        <v>1.01</v>
      </c>
      <c r="IF26" s="21" t="s">
        <v>37</v>
      </c>
      <c r="IG26" s="21" t="s">
        <v>33</v>
      </c>
      <c r="IH26" s="21">
        <v>123.223</v>
      </c>
      <c r="II26" s="21" t="s">
        <v>35</v>
      </c>
    </row>
    <row r="27" spans="1:243" s="20" customFormat="1" ht="28.5">
      <c r="A27" s="34">
        <v>4.5</v>
      </c>
      <c r="B27" s="73" t="s">
        <v>66</v>
      </c>
      <c r="C27" s="70" t="s">
        <v>362</v>
      </c>
      <c r="D27" s="89">
        <v>5</v>
      </c>
      <c r="E27" s="71" t="s">
        <v>337</v>
      </c>
      <c r="F27" s="61">
        <v>587.46</v>
      </c>
      <c r="G27" s="22"/>
      <c r="H27" s="22"/>
      <c r="I27" s="35" t="s">
        <v>36</v>
      </c>
      <c r="J27" s="16">
        <f>IF(I27="Less(-)",-1,1)</f>
        <v>1</v>
      </c>
      <c r="K27" s="17" t="s">
        <v>46</v>
      </c>
      <c r="L27" s="17" t="s">
        <v>6</v>
      </c>
      <c r="M27" s="43"/>
      <c r="N27" s="22"/>
      <c r="O27" s="22"/>
      <c r="P27" s="42"/>
      <c r="Q27" s="22"/>
      <c r="R27" s="22"/>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2">
        <f>total_amount_ba($B$2,$D$2,D27,F27,J27,K27,M27)</f>
        <v>2937.3</v>
      </c>
      <c r="BB27" s="68">
        <f t="shared" si="4"/>
        <v>2937.3</v>
      </c>
      <c r="BC27" s="40" t="str">
        <f t="shared" si="5"/>
        <v>INR  Two Thousand Nine Hundred &amp; Thirty Seven  and Paise Thirty Only</v>
      </c>
      <c r="IE27" s="21">
        <v>1.02</v>
      </c>
      <c r="IF27" s="21" t="s">
        <v>38</v>
      </c>
      <c r="IG27" s="21" t="s">
        <v>39</v>
      </c>
      <c r="IH27" s="21">
        <v>213</v>
      </c>
      <c r="II27" s="21" t="s">
        <v>35</v>
      </c>
    </row>
    <row r="28" spans="1:243" s="20" customFormat="1" ht="28.5">
      <c r="A28" s="34">
        <v>4.6</v>
      </c>
      <c r="B28" s="74" t="s">
        <v>67</v>
      </c>
      <c r="C28" s="70" t="s">
        <v>363</v>
      </c>
      <c r="D28" s="89">
        <v>5</v>
      </c>
      <c r="E28" s="71" t="s">
        <v>337</v>
      </c>
      <c r="F28" s="61">
        <v>829.46</v>
      </c>
      <c r="G28" s="22"/>
      <c r="H28" s="22"/>
      <c r="I28" s="35" t="s">
        <v>36</v>
      </c>
      <c r="J28" s="16">
        <f>IF(I28="Less(-)",-1,1)</f>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62">
        <f>total_amount_ba($B$2,$D$2,D28,F28,J28,K28,M28)</f>
        <v>4147.3</v>
      </c>
      <c r="BB28" s="68">
        <f t="shared" si="4"/>
        <v>4147.3</v>
      </c>
      <c r="BC28" s="40" t="str">
        <f t="shared" si="5"/>
        <v>INR  Four Thousand One Hundred &amp; Forty Seven  and Paise Thirty Only</v>
      </c>
      <c r="IE28" s="21">
        <v>2</v>
      </c>
      <c r="IF28" s="21" t="s">
        <v>32</v>
      </c>
      <c r="IG28" s="21" t="s">
        <v>40</v>
      </c>
      <c r="IH28" s="21">
        <v>10</v>
      </c>
      <c r="II28" s="21" t="s">
        <v>35</v>
      </c>
    </row>
    <row r="29" spans="1:243" s="20" customFormat="1" ht="71.25">
      <c r="A29" s="34">
        <v>5</v>
      </c>
      <c r="B29" s="73" t="s">
        <v>68</v>
      </c>
      <c r="C29" s="70" t="s">
        <v>364</v>
      </c>
      <c r="D29" s="89"/>
      <c r="E29" s="71"/>
      <c r="F29" s="35"/>
      <c r="G29" s="15"/>
      <c r="H29" s="15"/>
      <c r="I29" s="35"/>
      <c r="J29" s="16"/>
      <c r="K29" s="17"/>
      <c r="L29" s="17"/>
      <c r="M29" s="18"/>
      <c r="N29" s="19"/>
      <c r="O29" s="19"/>
      <c r="P29" s="36"/>
      <c r="Q29" s="19"/>
      <c r="R29" s="19"/>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8"/>
      <c r="BB29" s="39"/>
      <c r="BC29" s="40"/>
      <c r="IE29" s="21">
        <v>3</v>
      </c>
      <c r="IF29" s="21" t="s">
        <v>41</v>
      </c>
      <c r="IG29" s="21" t="s">
        <v>42</v>
      </c>
      <c r="IH29" s="21">
        <v>10</v>
      </c>
      <c r="II29" s="21" t="s">
        <v>35</v>
      </c>
    </row>
    <row r="30" spans="1:243" s="20" customFormat="1" ht="28.5">
      <c r="A30" s="34">
        <v>5.1</v>
      </c>
      <c r="B30" s="73" t="s">
        <v>69</v>
      </c>
      <c r="C30" s="70" t="s">
        <v>365</v>
      </c>
      <c r="D30" s="89">
        <v>5</v>
      </c>
      <c r="E30" s="71" t="s">
        <v>338</v>
      </c>
      <c r="F30" s="61">
        <v>128.01</v>
      </c>
      <c r="G30" s="23"/>
      <c r="H30" s="46"/>
      <c r="I30" s="35" t="s">
        <v>36</v>
      </c>
      <c r="J30" s="16">
        <f>IF(I30="Less(-)",-1,1)</f>
        <v>1</v>
      </c>
      <c r="K30" s="17" t="s">
        <v>46</v>
      </c>
      <c r="L30" s="17" t="s">
        <v>6</v>
      </c>
      <c r="M30" s="43"/>
      <c r="N30" s="22"/>
      <c r="O30" s="22"/>
      <c r="P30" s="37"/>
      <c r="Q30" s="22"/>
      <c r="R30" s="22"/>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2">
        <f>total_amount_ba($B$2,$D$2,D30,F30,J30,K30,M30)</f>
        <v>640.05</v>
      </c>
      <c r="BB30" s="68">
        <f t="shared" si="4"/>
        <v>640.05</v>
      </c>
      <c r="BC30" s="40" t="str">
        <f t="shared" si="5"/>
        <v>INR  Six Hundred &amp; Forty  and Paise Five Only</v>
      </c>
      <c r="IE30" s="21">
        <v>4</v>
      </c>
      <c r="IF30" s="21" t="s">
        <v>38</v>
      </c>
      <c r="IG30" s="21" t="s">
        <v>43</v>
      </c>
      <c r="IH30" s="21">
        <v>10</v>
      </c>
      <c r="II30" s="21" t="s">
        <v>35</v>
      </c>
    </row>
    <row r="31" spans="1:243" s="20" customFormat="1" ht="28.5">
      <c r="A31" s="34">
        <v>5.2</v>
      </c>
      <c r="B31" s="73" t="s">
        <v>70</v>
      </c>
      <c r="C31" s="70" t="s">
        <v>366</v>
      </c>
      <c r="D31" s="89">
        <v>5</v>
      </c>
      <c r="E31" s="71" t="s">
        <v>338</v>
      </c>
      <c r="F31" s="61">
        <v>175.36</v>
      </c>
      <c r="G31" s="22"/>
      <c r="H31" s="22"/>
      <c r="I31" s="35" t="s">
        <v>36</v>
      </c>
      <c r="J31" s="16">
        <f aca="true" t="shared" si="6" ref="J31:J39">IF(I31="Less(-)",-1,1)</f>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2">
        <f aca="true" t="shared" si="7" ref="BA31:BA39">total_amount_ba($B$2,$D$2,D31,F31,J31,K31,M31)</f>
        <v>876.8</v>
      </c>
      <c r="BB31" s="68">
        <f t="shared" si="4"/>
        <v>876.8</v>
      </c>
      <c r="BC31" s="40" t="str">
        <f t="shared" si="5"/>
        <v>INR  Eight Hundred &amp; Seventy Six  and Paise Eighty Only</v>
      </c>
      <c r="IE31" s="21">
        <v>1.02</v>
      </c>
      <c r="IF31" s="21" t="s">
        <v>38</v>
      </c>
      <c r="IG31" s="21" t="s">
        <v>39</v>
      </c>
      <c r="IH31" s="21">
        <v>213</v>
      </c>
      <c r="II31" s="21" t="s">
        <v>35</v>
      </c>
    </row>
    <row r="32" spans="1:243" s="20" customFormat="1" ht="28.5">
      <c r="A32" s="34">
        <v>5.3</v>
      </c>
      <c r="B32" s="73" t="s">
        <v>64</v>
      </c>
      <c r="C32" s="70" t="s">
        <v>367</v>
      </c>
      <c r="D32" s="89">
        <v>5</v>
      </c>
      <c r="E32" s="71" t="s">
        <v>338</v>
      </c>
      <c r="F32" s="61">
        <v>287.59</v>
      </c>
      <c r="G32" s="22"/>
      <c r="H32" s="22"/>
      <c r="I32" s="35" t="s">
        <v>36</v>
      </c>
      <c r="J32" s="16">
        <f t="shared" si="6"/>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2">
        <f t="shared" si="7"/>
        <v>1437.95</v>
      </c>
      <c r="BB32" s="68">
        <f t="shared" si="4"/>
        <v>1437.95</v>
      </c>
      <c r="BC32" s="40" t="str">
        <f>SpellNumber(L32,BB32)</f>
        <v>INR  One Thousand Four Hundred &amp; Thirty Seven  and Paise Ninety Five Only</v>
      </c>
      <c r="IE32" s="21">
        <v>2</v>
      </c>
      <c r="IF32" s="21" t="s">
        <v>32</v>
      </c>
      <c r="IG32" s="21" t="s">
        <v>40</v>
      </c>
      <c r="IH32" s="21">
        <v>10</v>
      </c>
      <c r="II32" s="21" t="s">
        <v>35</v>
      </c>
    </row>
    <row r="33" spans="1:243" s="20" customFormat="1" ht="28.5">
      <c r="A33" s="34">
        <v>5.4</v>
      </c>
      <c r="B33" s="73" t="s">
        <v>65</v>
      </c>
      <c r="C33" s="70" t="s">
        <v>368</v>
      </c>
      <c r="D33" s="89">
        <v>5</v>
      </c>
      <c r="E33" s="71" t="s">
        <v>338</v>
      </c>
      <c r="F33" s="61">
        <v>367.38</v>
      </c>
      <c r="G33" s="22"/>
      <c r="H33" s="22"/>
      <c r="I33" s="35" t="s">
        <v>36</v>
      </c>
      <c r="J33" s="16">
        <f t="shared" si="6"/>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2">
        <f t="shared" si="7"/>
        <v>1836.9</v>
      </c>
      <c r="BB33" s="68">
        <f t="shared" si="4"/>
        <v>1836.9</v>
      </c>
      <c r="BC33" s="40" t="str">
        <f aca="true" t="shared" si="8" ref="BC33:BC39">SpellNumber(L33,BB33)</f>
        <v>INR  One Thousand Eight Hundred &amp; Thirty Six  and Paise Ninety Only</v>
      </c>
      <c r="IE33" s="21">
        <v>3</v>
      </c>
      <c r="IF33" s="21" t="s">
        <v>41</v>
      </c>
      <c r="IG33" s="21" t="s">
        <v>42</v>
      </c>
      <c r="IH33" s="21">
        <v>10</v>
      </c>
      <c r="II33" s="21" t="s">
        <v>35</v>
      </c>
    </row>
    <row r="34" spans="1:243" s="20" customFormat="1" ht="28.5">
      <c r="A34" s="34">
        <v>5.5</v>
      </c>
      <c r="B34" s="73" t="s">
        <v>66</v>
      </c>
      <c r="C34" s="70" t="s">
        <v>369</v>
      </c>
      <c r="D34" s="89">
        <v>5</v>
      </c>
      <c r="E34" s="71" t="s">
        <v>338</v>
      </c>
      <c r="F34" s="61">
        <v>476.11</v>
      </c>
      <c r="G34" s="22"/>
      <c r="H34" s="22"/>
      <c r="I34" s="35" t="s">
        <v>36</v>
      </c>
      <c r="J34" s="16">
        <f t="shared" si="6"/>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2">
        <f t="shared" si="7"/>
        <v>2380.55</v>
      </c>
      <c r="BB34" s="68">
        <f t="shared" si="4"/>
        <v>2380.55</v>
      </c>
      <c r="BC34" s="40" t="str">
        <f t="shared" si="8"/>
        <v>INR  Two Thousand Three Hundred &amp; Eighty  and Paise Fifty Five Only</v>
      </c>
      <c r="IE34" s="21">
        <v>1.01</v>
      </c>
      <c r="IF34" s="21" t="s">
        <v>37</v>
      </c>
      <c r="IG34" s="21" t="s">
        <v>33</v>
      </c>
      <c r="IH34" s="21">
        <v>123.223</v>
      </c>
      <c r="II34" s="21" t="s">
        <v>35</v>
      </c>
    </row>
    <row r="35" spans="1:243" s="20" customFormat="1" ht="28.5">
      <c r="A35" s="34">
        <v>5.6</v>
      </c>
      <c r="B35" s="73" t="s">
        <v>67</v>
      </c>
      <c r="C35" s="70" t="s">
        <v>370</v>
      </c>
      <c r="D35" s="89">
        <v>5</v>
      </c>
      <c r="E35" s="71" t="s">
        <v>338</v>
      </c>
      <c r="F35" s="61">
        <v>659.36</v>
      </c>
      <c r="G35" s="22"/>
      <c r="H35" s="22"/>
      <c r="I35" s="35" t="s">
        <v>36</v>
      </c>
      <c r="J35" s="16">
        <f t="shared" si="6"/>
        <v>1</v>
      </c>
      <c r="K35" s="17" t="s">
        <v>46</v>
      </c>
      <c r="L35" s="17" t="s">
        <v>6</v>
      </c>
      <c r="M35" s="43"/>
      <c r="N35" s="22"/>
      <c r="O35" s="22"/>
      <c r="P35" s="42"/>
      <c r="Q35" s="22"/>
      <c r="R35" s="22"/>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44"/>
      <c r="AV35" s="37"/>
      <c r="AW35" s="37"/>
      <c r="AX35" s="37"/>
      <c r="AY35" s="37"/>
      <c r="AZ35" s="37"/>
      <c r="BA35" s="62">
        <f t="shared" si="7"/>
        <v>3296.8</v>
      </c>
      <c r="BB35" s="68">
        <f t="shared" si="4"/>
        <v>3296.8</v>
      </c>
      <c r="BC35" s="40" t="str">
        <f t="shared" si="8"/>
        <v>INR  Three Thousand Two Hundred &amp; Ninety Six  and Paise Eighty Only</v>
      </c>
      <c r="IE35" s="21">
        <v>1.02</v>
      </c>
      <c r="IF35" s="21" t="s">
        <v>38</v>
      </c>
      <c r="IG35" s="21" t="s">
        <v>39</v>
      </c>
      <c r="IH35" s="21">
        <v>213</v>
      </c>
      <c r="II35" s="21" t="s">
        <v>35</v>
      </c>
    </row>
    <row r="36" spans="1:243" s="20" customFormat="1" ht="128.25">
      <c r="A36" s="34">
        <v>6</v>
      </c>
      <c r="B36" s="74" t="s">
        <v>71</v>
      </c>
      <c r="C36" s="70" t="s">
        <v>371</v>
      </c>
      <c r="D36" s="89"/>
      <c r="E36" s="71"/>
      <c r="F36" s="35"/>
      <c r="G36" s="15"/>
      <c r="H36" s="15"/>
      <c r="I36" s="35"/>
      <c r="J36" s="16"/>
      <c r="K36" s="17"/>
      <c r="L36" s="17"/>
      <c r="M36" s="18"/>
      <c r="N36" s="19"/>
      <c r="O36" s="19"/>
      <c r="P36" s="36"/>
      <c r="Q36" s="19"/>
      <c r="R36" s="19"/>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1">
        <v>2</v>
      </c>
      <c r="IF36" s="21" t="s">
        <v>32</v>
      </c>
      <c r="IG36" s="21" t="s">
        <v>40</v>
      </c>
      <c r="IH36" s="21">
        <v>10</v>
      </c>
      <c r="II36" s="21" t="s">
        <v>35</v>
      </c>
    </row>
    <row r="37" spans="1:243" s="20" customFormat="1" ht="28.5">
      <c r="A37" s="34">
        <v>6.1</v>
      </c>
      <c r="B37" s="74" t="s">
        <v>56</v>
      </c>
      <c r="C37" s="70" t="s">
        <v>372</v>
      </c>
      <c r="D37" s="89">
        <v>40</v>
      </c>
      <c r="E37" s="71" t="s">
        <v>339</v>
      </c>
      <c r="F37" s="61">
        <v>364.75</v>
      </c>
      <c r="G37" s="22"/>
      <c r="H37" s="22"/>
      <c r="I37" s="35" t="s">
        <v>36</v>
      </c>
      <c r="J37" s="16">
        <f t="shared" si="6"/>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62">
        <f t="shared" si="7"/>
        <v>14590</v>
      </c>
      <c r="BB37" s="68">
        <f t="shared" si="4"/>
        <v>14590</v>
      </c>
      <c r="BC37" s="40" t="str">
        <f t="shared" si="8"/>
        <v>INR  Fourteen Thousand Five Hundred &amp; Ninety  Only</v>
      </c>
      <c r="IE37" s="21">
        <v>3</v>
      </c>
      <c r="IF37" s="21" t="s">
        <v>41</v>
      </c>
      <c r="IG37" s="21" t="s">
        <v>42</v>
      </c>
      <c r="IH37" s="21">
        <v>10</v>
      </c>
      <c r="II37" s="21" t="s">
        <v>35</v>
      </c>
    </row>
    <row r="38" spans="1:243" s="20" customFormat="1" ht="28.5">
      <c r="A38" s="34">
        <v>6.2</v>
      </c>
      <c r="B38" s="73" t="s">
        <v>57</v>
      </c>
      <c r="C38" s="70" t="s">
        <v>373</v>
      </c>
      <c r="D38" s="89">
        <v>20</v>
      </c>
      <c r="E38" s="71" t="s">
        <v>339</v>
      </c>
      <c r="F38" s="61">
        <v>391.93</v>
      </c>
      <c r="G38" s="22"/>
      <c r="H38" s="22"/>
      <c r="I38" s="35" t="s">
        <v>36</v>
      </c>
      <c r="J38" s="16">
        <f t="shared" si="6"/>
        <v>1</v>
      </c>
      <c r="K38" s="17" t="s">
        <v>46</v>
      </c>
      <c r="L38" s="17" t="s">
        <v>6</v>
      </c>
      <c r="M38" s="43"/>
      <c r="N38" s="22"/>
      <c r="O38" s="22"/>
      <c r="P38" s="42"/>
      <c r="Q38" s="22"/>
      <c r="R38" s="22"/>
      <c r="S38" s="42"/>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2">
        <f t="shared" si="7"/>
        <v>7838.6</v>
      </c>
      <c r="BB38" s="68">
        <f t="shared" si="4"/>
        <v>7838.6</v>
      </c>
      <c r="BC38" s="40" t="str">
        <f t="shared" si="8"/>
        <v>INR  Seven Thousand Eight Hundred &amp; Thirty Eight  and Paise Sixty Only</v>
      </c>
      <c r="IE38" s="21">
        <v>1.01</v>
      </c>
      <c r="IF38" s="21" t="s">
        <v>37</v>
      </c>
      <c r="IG38" s="21" t="s">
        <v>33</v>
      </c>
      <c r="IH38" s="21">
        <v>123.223</v>
      </c>
      <c r="II38" s="21" t="s">
        <v>35</v>
      </c>
    </row>
    <row r="39" spans="1:243" s="20" customFormat="1" ht="28.5">
      <c r="A39" s="34">
        <v>6.3</v>
      </c>
      <c r="B39" s="73" t="s">
        <v>58</v>
      </c>
      <c r="C39" s="70" t="s">
        <v>374</v>
      </c>
      <c r="D39" s="89">
        <v>5</v>
      </c>
      <c r="E39" s="71" t="s">
        <v>339</v>
      </c>
      <c r="F39" s="61">
        <v>561.16</v>
      </c>
      <c r="G39" s="22"/>
      <c r="H39" s="22"/>
      <c r="I39" s="35" t="s">
        <v>36</v>
      </c>
      <c r="J39" s="16">
        <f t="shared" si="6"/>
        <v>1</v>
      </c>
      <c r="K39" s="17" t="s">
        <v>46</v>
      </c>
      <c r="L39" s="17" t="s">
        <v>6</v>
      </c>
      <c r="M39" s="43"/>
      <c r="N39" s="22"/>
      <c r="O39" s="22"/>
      <c r="P39" s="42"/>
      <c r="Q39" s="22"/>
      <c r="R39" s="22"/>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2">
        <f t="shared" si="7"/>
        <v>2805.8</v>
      </c>
      <c r="BB39" s="68">
        <f t="shared" si="4"/>
        <v>2805.8</v>
      </c>
      <c r="BC39" s="40" t="str">
        <f t="shared" si="8"/>
        <v>INR  Two Thousand Eight Hundred &amp; Five  and Paise Eighty Only</v>
      </c>
      <c r="IE39" s="21">
        <v>1.02</v>
      </c>
      <c r="IF39" s="21" t="s">
        <v>38</v>
      </c>
      <c r="IG39" s="21" t="s">
        <v>39</v>
      </c>
      <c r="IH39" s="21">
        <v>213</v>
      </c>
      <c r="II39" s="21" t="s">
        <v>35</v>
      </c>
    </row>
    <row r="40" spans="1:243" s="20" customFormat="1" ht="57">
      <c r="A40" s="34">
        <v>7</v>
      </c>
      <c r="B40" s="74" t="s">
        <v>72</v>
      </c>
      <c r="C40" s="70" t="s">
        <v>375</v>
      </c>
      <c r="D40" s="89"/>
      <c r="E40" s="71"/>
      <c r="F40" s="35"/>
      <c r="G40" s="15"/>
      <c r="H40" s="15"/>
      <c r="I40" s="35"/>
      <c r="J40" s="16"/>
      <c r="K40" s="17"/>
      <c r="L40" s="17"/>
      <c r="M40" s="18"/>
      <c r="N40" s="19"/>
      <c r="O40" s="19"/>
      <c r="P40" s="36"/>
      <c r="Q40" s="19"/>
      <c r="R40" s="19"/>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8"/>
      <c r="BB40" s="39"/>
      <c r="BC40" s="40"/>
      <c r="IE40" s="21">
        <v>2</v>
      </c>
      <c r="IF40" s="21" t="s">
        <v>32</v>
      </c>
      <c r="IG40" s="21" t="s">
        <v>40</v>
      </c>
      <c r="IH40" s="21">
        <v>10</v>
      </c>
      <c r="II40" s="21" t="s">
        <v>35</v>
      </c>
    </row>
    <row r="41" spans="1:243" s="20" customFormat="1" ht="28.5">
      <c r="A41" s="34">
        <v>7.1</v>
      </c>
      <c r="B41" s="73" t="s">
        <v>73</v>
      </c>
      <c r="C41" s="70" t="s">
        <v>376</v>
      </c>
      <c r="D41" s="89">
        <v>50</v>
      </c>
      <c r="E41" s="71" t="s">
        <v>337</v>
      </c>
      <c r="F41" s="61">
        <v>25.43</v>
      </c>
      <c r="G41" s="22"/>
      <c r="H41" s="22"/>
      <c r="I41" s="35" t="s">
        <v>36</v>
      </c>
      <c r="J41" s="16">
        <f aca="true" t="shared" si="9" ref="J41:J46">IF(I41="Less(-)",-1,1)</f>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2">
        <f aca="true" t="shared" si="10" ref="BA41:BA46">total_amount_ba($B$2,$D$2,D41,F41,J41,K41,M41)</f>
        <v>1271.5</v>
      </c>
      <c r="BB41" s="68">
        <f>BA41+SUM(N41:AZ41)</f>
        <v>1271.5</v>
      </c>
      <c r="BC41" s="40" t="str">
        <f>SpellNumber(L41,BB41)</f>
        <v>INR  One Thousand Two Hundred &amp; Seventy One  and Paise Fifty Only</v>
      </c>
      <c r="IE41" s="21">
        <v>3</v>
      </c>
      <c r="IF41" s="21" t="s">
        <v>41</v>
      </c>
      <c r="IG41" s="21" t="s">
        <v>42</v>
      </c>
      <c r="IH41" s="21">
        <v>10</v>
      </c>
      <c r="II41" s="21" t="s">
        <v>35</v>
      </c>
    </row>
    <row r="42" spans="1:243" s="20" customFormat="1" ht="28.5">
      <c r="A42" s="34">
        <v>7.2</v>
      </c>
      <c r="B42" s="73" t="s">
        <v>74</v>
      </c>
      <c r="C42" s="70" t="s">
        <v>377</v>
      </c>
      <c r="D42" s="89">
        <v>50</v>
      </c>
      <c r="E42" s="71" t="s">
        <v>337</v>
      </c>
      <c r="F42" s="61">
        <v>35.95</v>
      </c>
      <c r="G42" s="22"/>
      <c r="H42" s="22"/>
      <c r="I42" s="35" t="s">
        <v>36</v>
      </c>
      <c r="J42" s="16">
        <f t="shared" si="9"/>
        <v>1</v>
      </c>
      <c r="K42" s="17" t="s">
        <v>46</v>
      </c>
      <c r="L42" s="17" t="s">
        <v>6</v>
      </c>
      <c r="M42" s="43"/>
      <c r="N42" s="22"/>
      <c r="O42" s="22"/>
      <c r="P42" s="42"/>
      <c r="Q42" s="22"/>
      <c r="R42" s="22"/>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2">
        <f t="shared" si="10"/>
        <v>1797.5</v>
      </c>
      <c r="BB42" s="68">
        <f aca="true" t="shared" si="11" ref="BB42:BB55">BA42+SUM(N42:AZ42)</f>
        <v>1797.5</v>
      </c>
      <c r="BC42" s="40" t="str">
        <f aca="true" t="shared" si="12" ref="BC42:BC47">SpellNumber(L42,BB42)</f>
        <v>INR  One Thousand Seven Hundred &amp; Ninety Seven  and Paise Fifty Only</v>
      </c>
      <c r="IE42" s="21">
        <v>1.01</v>
      </c>
      <c r="IF42" s="21" t="s">
        <v>37</v>
      </c>
      <c r="IG42" s="21" t="s">
        <v>33</v>
      </c>
      <c r="IH42" s="21">
        <v>123.223</v>
      </c>
      <c r="II42" s="21" t="s">
        <v>35</v>
      </c>
    </row>
    <row r="43" spans="1:243" s="20" customFormat="1" ht="28.5">
      <c r="A43" s="34">
        <v>7.3</v>
      </c>
      <c r="B43" s="73" t="s">
        <v>75</v>
      </c>
      <c r="C43" s="70" t="s">
        <v>378</v>
      </c>
      <c r="D43" s="89">
        <v>115</v>
      </c>
      <c r="E43" s="71" t="s">
        <v>337</v>
      </c>
      <c r="F43" s="61">
        <v>47.35</v>
      </c>
      <c r="G43" s="22"/>
      <c r="H43" s="22"/>
      <c r="I43" s="35" t="s">
        <v>36</v>
      </c>
      <c r="J43" s="16">
        <f t="shared" si="9"/>
        <v>1</v>
      </c>
      <c r="K43" s="17" t="s">
        <v>46</v>
      </c>
      <c r="L43" s="17" t="s">
        <v>6</v>
      </c>
      <c r="M43" s="43"/>
      <c r="N43" s="22"/>
      <c r="O43" s="22"/>
      <c r="P43" s="42"/>
      <c r="Q43" s="22"/>
      <c r="R43" s="22"/>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62">
        <f t="shared" si="10"/>
        <v>5445.25</v>
      </c>
      <c r="BB43" s="68">
        <f t="shared" si="11"/>
        <v>5445.25</v>
      </c>
      <c r="BC43" s="40" t="str">
        <f t="shared" si="12"/>
        <v>INR  Five Thousand Four Hundred &amp; Forty Five  and Paise Twenty Five Only</v>
      </c>
      <c r="IE43" s="21">
        <v>1.02</v>
      </c>
      <c r="IF43" s="21" t="s">
        <v>38</v>
      </c>
      <c r="IG43" s="21" t="s">
        <v>39</v>
      </c>
      <c r="IH43" s="21">
        <v>213</v>
      </c>
      <c r="II43" s="21" t="s">
        <v>35</v>
      </c>
    </row>
    <row r="44" spans="1:243" s="20" customFormat="1" ht="28.5">
      <c r="A44" s="34">
        <v>7.4</v>
      </c>
      <c r="B44" s="74" t="s">
        <v>76</v>
      </c>
      <c r="C44" s="70" t="s">
        <v>379</v>
      </c>
      <c r="D44" s="89">
        <v>5</v>
      </c>
      <c r="E44" s="71" t="s">
        <v>337</v>
      </c>
      <c r="F44" s="61">
        <v>75.41</v>
      </c>
      <c r="G44" s="22"/>
      <c r="H44" s="22"/>
      <c r="I44" s="35" t="s">
        <v>36</v>
      </c>
      <c r="J44" s="16">
        <f t="shared" si="9"/>
        <v>1</v>
      </c>
      <c r="K44" s="17" t="s">
        <v>46</v>
      </c>
      <c r="L44" s="17" t="s">
        <v>6</v>
      </c>
      <c r="M44" s="43"/>
      <c r="N44" s="22"/>
      <c r="O44" s="22"/>
      <c r="P44" s="42"/>
      <c r="Q44" s="22"/>
      <c r="R44" s="22"/>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2">
        <f t="shared" si="10"/>
        <v>377.05</v>
      </c>
      <c r="BB44" s="68">
        <f t="shared" si="11"/>
        <v>377.05</v>
      </c>
      <c r="BC44" s="40" t="str">
        <f t="shared" si="12"/>
        <v>INR  Three Hundred &amp; Seventy Seven  and Paise Five Only</v>
      </c>
      <c r="IE44" s="21">
        <v>2</v>
      </c>
      <c r="IF44" s="21" t="s">
        <v>32</v>
      </c>
      <c r="IG44" s="21" t="s">
        <v>40</v>
      </c>
      <c r="IH44" s="21">
        <v>10</v>
      </c>
      <c r="II44" s="21" t="s">
        <v>35</v>
      </c>
    </row>
    <row r="45" spans="1:243" s="20" customFormat="1" ht="28.5">
      <c r="A45" s="34">
        <v>7.5</v>
      </c>
      <c r="B45" s="73" t="s">
        <v>77</v>
      </c>
      <c r="C45" s="70" t="s">
        <v>380</v>
      </c>
      <c r="D45" s="89">
        <v>65</v>
      </c>
      <c r="E45" s="71" t="s">
        <v>337</v>
      </c>
      <c r="F45" s="61">
        <v>102.59</v>
      </c>
      <c r="G45" s="22"/>
      <c r="H45" s="45"/>
      <c r="I45" s="35" t="s">
        <v>36</v>
      </c>
      <c r="J45" s="16">
        <f t="shared" si="9"/>
        <v>1</v>
      </c>
      <c r="K45" s="17" t="s">
        <v>46</v>
      </c>
      <c r="L45" s="17" t="s">
        <v>6</v>
      </c>
      <c r="M45" s="43"/>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2">
        <f t="shared" si="10"/>
        <v>6668.35</v>
      </c>
      <c r="BB45" s="68">
        <f t="shared" si="11"/>
        <v>6668.35</v>
      </c>
      <c r="BC45" s="40" t="str">
        <f t="shared" si="12"/>
        <v>INR  Six Thousand Six Hundred &amp; Sixty Eight  and Paise Thirty Five Only</v>
      </c>
      <c r="IE45" s="21">
        <v>3</v>
      </c>
      <c r="IF45" s="21" t="s">
        <v>41</v>
      </c>
      <c r="IG45" s="21" t="s">
        <v>42</v>
      </c>
      <c r="IH45" s="21">
        <v>10</v>
      </c>
      <c r="II45" s="21" t="s">
        <v>35</v>
      </c>
    </row>
    <row r="46" spans="1:243" s="20" customFormat="1" ht="28.5">
      <c r="A46" s="34">
        <v>7.6</v>
      </c>
      <c r="B46" s="73" t="s">
        <v>78</v>
      </c>
      <c r="C46" s="70" t="s">
        <v>381</v>
      </c>
      <c r="D46" s="89">
        <v>5</v>
      </c>
      <c r="E46" s="71" t="s">
        <v>337</v>
      </c>
      <c r="F46" s="61">
        <v>136.78</v>
      </c>
      <c r="G46" s="23"/>
      <c r="H46" s="46"/>
      <c r="I46" s="35" t="s">
        <v>36</v>
      </c>
      <c r="J46" s="16">
        <f t="shared" si="9"/>
        <v>1</v>
      </c>
      <c r="K46" s="17" t="s">
        <v>46</v>
      </c>
      <c r="L46" s="17" t="s">
        <v>6</v>
      </c>
      <c r="M46" s="43"/>
      <c r="N46" s="22"/>
      <c r="O46" s="22"/>
      <c r="P46" s="37"/>
      <c r="Q46" s="22"/>
      <c r="R46" s="22"/>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62">
        <f t="shared" si="10"/>
        <v>683.9</v>
      </c>
      <c r="BB46" s="68">
        <f t="shared" si="11"/>
        <v>683.9</v>
      </c>
      <c r="BC46" s="40" t="str">
        <f t="shared" si="12"/>
        <v>INR  Six Hundred &amp; Eighty Three  and Paise Ninety Only</v>
      </c>
      <c r="IE46" s="21">
        <v>4</v>
      </c>
      <c r="IF46" s="21" t="s">
        <v>38</v>
      </c>
      <c r="IG46" s="21" t="s">
        <v>43</v>
      </c>
      <c r="IH46" s="21">
        <v>10</v>
      </c>
      <c r="II46" s="21" t="s">
        <v>35</v>
      </c>
    </row>
    <row r="47" spans="1:243" s="20" customFormat="1" ht="28.5">
      <c r="A47" s="34">
        <v>7.7</v>
      </c>
      <c r="B47" s="73" t="s">
        <v>79</v>
      </c>
      <c r="C47" s="70" t="s">
        <v>382</v>
      </c>
      <c r="D47" s="89">
        <v>5</v>
      </c>
      <c r="E47" s="71" t="s">
        <v>337</v>
      </c>
      <c r="F47" s="61">
        <v>106.97</v>
      </c>
      <c r="G47" s="22"/>
      <c r="H47" s="22"/>
      <c r="I47" s="35" t="s">
        <v>36</v>
      </c>
      <c r="J47" s="16">
        <f aca="true" t="shared" si="13" ref="J47:J55">IF(I47="Less(-)",-1,1)</f>
        <v>1</v>
      </c>
      <c r="K47" s="17" t="s">
        <v>46</v>
      </c>
      <c r="L47" s="17" t="s">
        <v>6</v>
      </c>
      <c r="M47" s="43"/>
      <c r="N47" s="22"/>
      <c r="O47" s="22"/>
      <c r="P47" s="42"/>
      <c r="Q47" s="22"/>
      <c r="R47" s="22"/>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2">
        <f aca="true" t="shared" si="14" ref="BA47:BA55">total_amount_ba($B$2,$D$2,D47,F47,J47,K47,M47)</f>
        <v>534.85</v>
      </c>
      <c r="BB47" s="68">
        <f t="shared" si="11"/>
        <v>534.85</v>
      </c>
      <c r="BC47" s="40" t="str">
        <f t="shared" si="12"/>
        <v>INR  Five Hundred &amp; Thirty Four  and Paise Eighty Five Only</v>
      </c>
      <c r="IE47" s="21">
        <v>1.02</v>
      </c>
      <c r="IF47" s="21" t="s">
        <v>38</v>
      </c>
      <c r="IG47" s="21" t="s">
        <v>39</v>
      </c>
      <c r="IH47" s="21">
        <v>213</v>
      </c>
      <c r="II47" s="21" t="s">
        <v>35</v>
      </c>
    </row>
    <row r="48" spans="1:243" s="20" customFormat="1" ht="28.5">
      <c r="A48" s="34">
        <v>7.8</v>
      </c>
      <c r="B48" s="73" t="s">
        <v>80</v>
      </c>
      <c r="C48" s="70" t="s">
        <v>383</v>
      </c>
      <c r="D48" s="89">
        <v>5</v>
      </c>
      <c r="E48" s="71" t="s">
        <v>337</v>
      </c>
      <c r="F48" s="61">
        <v>146.43</v>
      </c>
      <c r="G48" s="22"/>
      <c r="H48" s="22"/>
      <c r="I48" s="35" t="s">
        <v>36</v>
      </c>
      <c r="J48" s="16">
        <f t="shared" si="13"/>
        <v>1</v>
      </c>
      <c r="K48" s="17" t="s">
        <v>46</v>
      </c>
      <c r="L48" s="17" t="s">
        <v>6</v>
      </c>
      <c r="M48" s="43"/>
      <c r="N48" s="22"/>
      <c r="O48" s="22"/>
      <c r="P48" s="42"/>
      <c r="Q48" s="22"/>
      <c r="R48" s="22"/>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2">
        <f t="shared" si="14"/>
        <v>732.15</v>
      </c>
      <c r="BB48" s="68">
        <f t="shared" si="11"/>
        <v>732.15</v>
      </c>
      <c r="BC48" s="40" t="str">
        <f>SpellNumber(L48,BB48)</f>
        <v>INR  Seven Hundred &amp; Thirty Two  and Paise Fifteen Only</v>
      </c>
      <c r="IE48" s="21">
        <v>2</v>
      </c>
      <c r="IF48" s="21" t="s">
        <v>32</v>
      </c>
      <c r="IG48" s="21" t="s">
        <v>40</v>
      </c>
      <c r="IH48" s="21">
        <v>10</v>
      </c>
      <c r="II48" s="21" t="s">
        <v>35</v>
      </c>
    </row>
    <row r="49" spans="1:243" s="20" customFormat="1" ht="28.5">
      <c r="A49" s="34">
        <v>7.9</v>
      </c>
      <c r="B49" s="73" t="s">
        <v>81</v>
      </c>
      <c r="C49" s="70" t="s">
        <v>384</v>
      </c>
      <c r="D49" s="89">
        <v>5</v>
      </c>
      <c r="E49" s="71" t="s">
        <v>337</v>
      </c>
      <c r="F49" s="61">
        <v>192.9</v>
      </c>
      <c r="G49" s="22"/>
      <c r="H49" s="22"/>
      <c r="I49" s="35" t="s">
        <v>36</v>
      </c>
      <c r="J49" s="16">
        <f t="shared" si="13"/>
        <v>1</v>
      </c>
      <c r="K49" s="17" t="s">
        <v>46</v>
      </c>
      <c r="L49" s="17" t="s">
        <v>6</v>
      </c>
      <c r="M49" s="43"/>
      <c r="N49" s="22"/>
      <c r="O49" s="22"/>
      <c r="P49" s="42"/>
      <c r="Q49" s="22"/>
      <c r="R49" s="22"/>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2">
        <f t="shared" si="14"/>
        <v>964.5</v>
      </c>
      <c r="BB49" s="68">
        <f t="shared" si="11"/>
        <v>964.5</v>
      </c>
      <c r="BC49" s="40" t="str">
        <f aca="true" t="shared" si="15" ref="BC49:BC55">SpellNumber(L49,BB49)</f>
        <v>INR  Nine Hundred &amp; Sixty Four  and Paise Fifty Only</v>
      </c>
      <c r="IE49" s="21">
        <v>3</v>
      </c>
      <c r="IF49" s="21" t="s">
        <v>41</v>
      </c>
      <c r="IG49" s="21" t="s">
        <v>42</v>
      </c>
      <c r="IH49" s="21">
        <v>10</v>
      </c>
      <c r="II49" s="21" t="s">
        <v>35</v>
      </c>
    </row>
    <row r="50" spans="1:243" s="20" customFormat="1" ht="85.5">
      <c r="A50" s="34">
        <v>8</v>
      </c>
      <c r="B50" s="73" t="s">
        <v>82</v>
      </c>
      <c r="C50" s="70" t="s">
        <v>385</v>
      </c>
      <c r="D50" s="89">
        <v>65</v>
      </c>
      <c r="E50" s="71" t="s">
        <v>337</v>
      </c>
      <c r="F50" s="61">
        <v>17.54</v>
      </c>
      <c r="G50" s="22"/>
      <c r="H50" s="22"/>
      <c r="I50" s="35" t="s">
        <v>36</v>
      </c>
      <c r="J50" s="16">
        <f t="shared" si="13"/>
        <v>1</v>
      </c>
      <c r="K50" s="17" t="s">
        <v>46</v>
      </c>
      <c r="L50" s="17" t="s">
        <v>6</v>
      </c>
      <c r="M50" s="43"/>
      <c r="N50" s="22"/>
      <c r="O50" s="22"/>
      <c r="P50" s="42"/>
      <c r="Q50" s="22"/>
      <c r="R50" s="22"/>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2">
        <f t="shared" si="14"/>
        <v>1140.1</v>
      </c>
      <c r="BB50" s="68">
        <f t="shared" si="11"/>
        <v>1140.1</v>
      </c>
      <c r="BC50" s="40" t="str">
        <f t="shared" si="15"/>
        <v>INR  One Thousand One Hundred &amp; Forty  and Paise Ten Only</v>
      </c>
      <c r="IE50" s="21">
        <v>1.01</v>
      </c>
      <c r="IF50" s="21" t="s">
        <v>37</v>
      </c>
      <c r="IG50" s="21" t="s">
        <v>33</v>
      </c>
      <c r="IH50" s="21">
        <v>123.223</v>
      </c>
      <c r="II50" s="21" t="s">
        <v>35</v>
      </c>
    </row>
    <row r="51" spans="1:243" s="20" customFormat="1" ht="85.5">
      <c r="A51" s="34">
        <v>9</v>
      </c>
      <c r="B51" s="73" t="s">
        <v>83</v>
      </c>
      <c r="C51" s="70" t="s">
        <v>386</v>
      </c>
      <c r="D51" s="89"/>
      <c r="E51" s="71"/>
      <c r="F51" s="35"/>
      <c r="G51" s="15"/>
      <c r="H51" s="15"/>
      <c r="I51" s="35"/>
      <c r="J51" s="16"/>
      <c r="K51" s="17"/>
      <c r="L51" s="17"/>
      <c r="M51" s="18"/>
      <c r="N51" s="19"/>
      <c r="O51" s="19"/>
      <c r="P51" s="36"/>
      <c r="Q51" s="19"/>
      <c r="R51" s="19"/>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8"/>
      <c r="BB51" s="39"/>
      <c r="BC51" s="40"/>
      <c r="IE51" s="21">
        <v>1.02</v>
      </c>
      <c r="IF51" s="21" t="s">
        <v>38</v>
      </c>
      <c r="IG51" s="21" t="s">
        <v>39</v>
      </c>
      <c r="IH51" s="21">
        <v>213</v>
      </c>
      <c r="II51" s="21" t="s">
        <v>35</v>
      </c>
    </row>
    <row r="52" spans="1:243" s="20" customFormat="1" ht="28.5">
      <c r="A52" s="34">
        <v>9.1</v>
      </c>
      <c r="B52" s="74" t="s">
        <v>84</v>
      </c>
      <c r="C52" s="70" t="s">
        <v>387</v>
      </c>
      <c r="D52" s="89">
        <v>10</v>
      </c>
      <c r="E52" s="71" t="s">
        <v>337</v>
      </c>
      <c r="F52" s="61">
        <v>128.01</v>
      </c>
      <c r="G52" s="22"/>
      <c r="H52" s="22"/>
      <c r="I52" s="35" t="s">
        <v>36</v>
      </c>
      <c r="J52" s="16">
        <f t="shared" si="13"/>
        <v>1</v>
      </c>
      <c r="K52" s="17" t="s">
        <v>46</v>
      </c>
      <c r="L52" s="17" t="s">
        <v>6</v>
      </c>
      <c r="M52" s="43"/>
      <c r="N52" s="22"/>
      <c r="O52" s="22"/>
      <c r="P52" s="42"/>
      <c r="Q52" s="22"/>
      <c r="R52" s="22"/>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2">
        <f t="shared" si="14"/>
        <v>1280.1</v>
      </c>
      <c r="BB52" s="68">
        <f t="shared" si="11"/>
        <v>1280.1</v>
      </c>
      <c r="BC52" s="40" t="str">
        <f t="shared" si="15"/>
        <v>INR  One Thousand Two Hundred &amp; Eighty  and Paise Ten Only</v>
      </c>
      <c r="IE52" s="21">
        <v>2</v>
      </c>
      <c r="IF52" s="21" t="s">
        <v>32</v>
      </c>
      <c r="IG52" s="21" t="s">
        <v>40</v>
      </c>
      <c r="IH52" s="21">
        <v>10</v>
      </c>
      <c r="II52" s="21" t="s">
        <v>35</v>
      </c>
    </row>
    <row r="53" spans="1:243" s="20" customFormat="1" ht="28.5">
      <c r="A53" s="34">
        <v>9.2</v>
      </c>
      <c r="B53" s="74" t="s">
        <v>85</v>
      </c>
      <c r="C53" s="70" t="s">
        <v>388</v>
      </c>
      <c r="D53" s="89">
        <v>5</v>
      </c>
      <c r="E53" s="71" t="s">
        <v>337</v>
      </c>
      <c r="F53" s="61">
        <v>144.67</v>
      </c>
      <c r="G53" s="22"/>
      <c r="H53" s="22"/>
      <c r="I53" s="35" t="s">
        <v>36</v>
      </c>
      <c r="J53" s="16">
        <f t="shared" si="13"/>
        <v>1</v>
      </c>
      <c r="K53" s="17" t="s">
        <v>46</v>
      </c>
      <c r="L53" s="17" t="s">
        <v>6</v>
      </c>
      <c r="M53" s="43"/>
      <c r="N53" s="22"/>
      <c r="O53" s="22"/>
      <c r="P53" s="42"/>
      <c r="Q53" s="22"/>
      <c r="R53" s="22"/>
      <c r="S53" s="4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2">
        <f t="shared" si="14"/>
        <v>723.35</v>
      </c>
      <c r="BB53" s="68">
        <f t="shared" si="11"/>
        <v>723.35</v>
      </c>
      <c r="BC53" s="40" t="str">
        <f t="shared" si="15"/>
        <v>INR  Seven Hundred &amp; Twenty Three  and Paise Thirty Five Only</v>
      </c>
      <c r="IE53" s="21">
        <v>3</v>
      </c>
      <c r="IF53" s="21" t="s">
        <v>41</v>
      </c>
      <c r="IG53" s="21" t="s">
        <v>42</v>
      </c>
      <c r="IH53" s="21">
        <v>10</v>
      </c>
      <c r="II53" s="21" t="s">
        <v>35</v>
      </c>
    </row>
    <row r="54" spans="1:243" s="20" customFormat="1" ht="28.5">
      <c r="A54" s="34">
        <v>9.3</v>
      </c>
      <c r="B54" s="73" t="s">
        <v>86</v>
      </c>
      <c r="C54" s="70" t="s">
        <v>389</v>
      </c>
      <c r="D54" s="89">
        <v>5</v>
      </c>
      <c r="E54" s="71" t="s">
        <v>337</v>
      </c>
      <c r="F54" s="61">
        <v>177.99</v>
      </c>
      <c r="G54" s="22"/>
      <c r="H54" s="22"/>
      <c r="I54" s="35" t="s">
        <v>36</v>
      </c>
      <c r="J54" s="16">
        <f t="shared" si="13"/>
        <v>1</v>
      </c>
      <c r="K54" s="17" t="s">
        <v>46</v>
      </c>
      <c r="L54" s="17" t="s">
        <v>6</v>
      </c>
      <c r="M54" s="43"/>
      <c r="N54" s="22"/>
      <c r="O54" s="22"/>
      <c r="P54" s="42"/>
      <c r="Q54" s="22"/>
      <c r="R54" s="22"/>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2">
        <f t="shared" si="14"/>
        <v>889.95</v>
      </c>
      <c r="BB54" s="68">
        <f t="shared" si="11"/>
        <v>889.95</v>
      </c>
      <c r="BC54" s="40" t="str">
        <f t="shared" si="15"/>
        <v>INR  Eight Hundred &amp; Eighty Nine  and Paise Ninety Five Only</v>
      </c>
      <c r="IE54" s="21">
        <v>1.01</v>
      </c>
      <c r="IF54" s="21" t="s">
        <v>37</v>
      </c>
      <c r="IG54" s="21" t="s">
        <v>33</v>
      </c>
      <c r="IH54" s="21">
        <v>123.223</v>
      </c>
      <c r="II54" s="21" t="s">
        <v>35</v>
      </c>
    </row>
    <row r="55" spans="1:243" s="20" customFormat="1" ht="28.5">
      <c r="A55" s="34">
        <v>9.4</v>
      </c>
      <c r="B55" s="73" t="s">
        <v>87</v>
      </c>
      <c r="C55" s="70" t="s">
        <v>390</v>
      </c>
      <c r="D55" s="89">
        <v>5</v>
      </c>
      <c r="E55" s="71" t="s">
        <v>340</v>
      </c>
      <c r="F55" s="61">
        <v>256.03</v>
      </c>
      <c r="G55" s="22"/>
      <c r="H55" s="22"/>
      <c r="I55" s="35" t="s">
        <v>36</v>
      </c>
      <c r="J55" s="16">
        <f t="shared" si="13"/>
        <v>1</v>
      </c>
      <c r="K55" s="17" t="s">
        <v>46</v>
      </c>
      <c r="L55" s="17" t="s">
        <v>6</v>
      </c>
      <c r="M55" s="43"/>
      <c r="N55" s="22"/>
      <c r="O55" s="22"/>
      <c r="P55" s="42"/>
      <c r="Q55" s="22"/>
      <c r="R55" s="22"/>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62">
        <f t="shared" si="14"/>
        <v>1280.15</v>
      </c>
      <c r="BB55" s="68">
        <f t="shared" si="11"/>
        <v>1280.15</v>
      </c>
      <c r="BC55" s="40" t="str">
        <f t="shared" si="15"/>
        <v>INR  One Thousand Two Hundred &amp; Eighty  and Paise Fifteen Only</v>
      </c>
      <c r="IE55" s="21">
        <v>1.02</v>
      </c>
      <c r="IF55" s="21" t="s">
        <v>38</v>
      </c>
      <c r="IG55" s="21" t="s">
        <v>39</v>
      </c>
      <c r="IH55" s="21">
        <v>213</v>
      </c>
      <c r="II55" s="21" t="s">
        <v>35</v>
      </c>
    </row>
    <row r="56" spans="1:243" s="20" customFormat="1" ht="85.5">
      <c r="A56" s="34">
        <v>10</v>
      </c>
      <c r="B56" s="74" t="s">
        <v>88</v>
      </c>
      <c r="C56" s="70" t="s">
        <v>391</v>
      </c>
      <c r="D56" s="89"/>
      <c r="E56" s="71"/>
      <c r="F56" s="35"/>
      <c r="G56" s="15"/>
      <c r="H56" s="15"/>
      <c r="I56" s="35"/>
      <c r="J56" s="16"/>
      <c r="K56" s="17"/>
      <c r="L56" s="17"/>
      <c r="M56" s="18"/>
      <c r="N56" s="19"/>
      <c r="O56" s="19"/>
      <c r="P56" s="36"/>
      <c r="Q56" s="19"/>
      <c r="R56" s="19"/>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8"/>
      <c r="BB56" s="39"/>
      <c r="BC56" s="40"/>
      <c r="IE56" s="21">
        <v>2</v>
      </c>
      <c r="IF56" s="21" t="s">
        <v>32</v>
      </c>
      <c r="IG56" s="21" t="s">
        <v>40</v>
      </c>
      <c r="IH56" s="21">
        <v>10</v>
      </c>
      <c r="II56" s="21" t="s">
        <v>35</v>
      </c>
    </row>
    <row r="57" spans="1:243" s="20" customFormat="1" ht="28.5">
      <c r="A57" s="34">
        <v>10.1</v>
      </c>
      <c r="B57" s="73" t="s">
        <v>89</v>
      </c>
      <c r="C57" s="70" t="s">
        <v>392</v>
      </c>
      <c r="D57" s="89">
        <v>5</v>
      </c>
      <c r="E57" s="71" t="s">
        <v>338</v>
      </c>
      <c r="F57" s="61">
        <v>73.65</v>
      </c>
      <c r="G57" s="22"/>
      <c r="H57" s="22"/>
      <c r="I57" s="35" t="s">
        <v>36</v>
      </c>
      <c r="J57" s="16">
        <f>IF(I57="Less(-)",-1,1)</f>
        <v>1</v>
      </c>
      <c r="K57" s="17" t="s">
        <v>46</v>
      </c>
      <c r="L57" s="17" t="s">
        <v>6</v>
      </c>
      <c r="M57" s="43"/>
      <c r="N57" s="22"/>
      <c r="O57" s="22"/>
      <c r="P57" s="42"/>
      <c r="Q57" s="22"/>
      <c r="R57" s="22"/>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2">
        <f>total_amount_ba($B$2,$D$2,D57,F57,J57,K57,M57)</f>
        <v>368.25</v>
      </c>
      <c r="BB57" s="68">
        <f>BA57+SUM(N57:AZ57)</f>
        <v>368.25</v>
      </c>
      <c r="BC57" s="40" t="str">
        <f>SpellNumber(L57,BB57)</f>
        <v>INR  Three Hundred &amp; Sixty Eight  and Paise Twenty Five Only</v>
      </c>
      <c r="IE57" s="21">
        <v>3</v>
      </c>
      <c r="IF57" s="21" t="s">
        <v>41</v>
      </c>
      <c r="IG57" s="21" t="s">
        <v>42</v>
      </c>
      <c r="IH57" s="21">
        <v>10</v>
      </c>
      <c r="II57" s="21" t="s">
        <v>35</v>
      </c>
    </row>
    <row r="58" spans="1:243" s="20" customFormat="1" ht="28.5">
      <c r="A58" s="34">
        <v>10.2</v>
      </c>
      <c r="B58" s="73" t="s">
        <v>90</v>
      </c>
      <c r="C58" s="70" t="s">
        <v>393</v>
      </c>
      <c r="D58" s="89">
        <v>5</v>
      </c>
      <c r="E58" s="71" t="s">
        <v>338</v>
      </c>
      <c r="F58" s="61">
        <v>78.91</v>
      </c>
      <c r="G58" s="22"/>
      <c r="H58" s="22"/>
      <c r="I58" s="35" t="s">
        <v>36</v>
      </c>
      <c r="J58" s="16">
        <f>IF(I58="Less(-)",-1,1)</f>
        <v>1</v>
      </c>
      <c r="K58" s="17" t="s">
        <v>46</v>
      </c>
      <c r="L58" s="17" t="s">
        <v>6</v>
      </c>
      <c r="M58" s="43"/>
      <c r="N58" s="22"/>
      <c r="O58" s="22"/>
      <c r="P58" s="42"/>
      <c r="Q58" s="22"/>
      <c r="R58" s="22"/>
      <c r="S58" s="42"/>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2">
        <f>total_amount_ba($B$2,$D$2,D58,F58,J58,K58,M58)</f>
        <v>394.55</v>
      </c>
      <c r="BB58" s="68">
        <f aca="true" t="shared" si="16" ref="BB58:BB72">BA58+SUM(N58:AZ58)</f>
        <v>394.55</v>
      </c>
      <c r="BC58" s="40" t="str">
        <f aca="true" t="shared" si="17" ref="BC58:BC63">SpellNumber(L58,BB58)</f>
        <v>INR  Three Hundred &amp; Ninety Four  and Paise Fifty Five Only</v>
      </c>
      <c r="IE58" s="21">
        <v>1.01</v>
      </c>
      <c r="IF58" s="21" t="s">
        <v>37</v>
      </c>
      <c r="IG58" s="21" t="s">
        <v>33</v>
      </c>
      <c r="IH58" s="21">
        <v>123.223</v>
      </c>
      <c r="II58" s="21" t="s">
        <v>35</v>
      </c>
    </row>
    <row r="59" spans="1:243" s="20" customFormat="1" ht="28.5">
      <c r="A59" s="34">
        <v>10.3</v>
      </c>
      <c r="B59" s="73" t="s">
        <v>91</v>
      </c>
      <c r="C59" s="70" t="s">
        <v>394</v>
      </c>
      <c r="D59" s="89">
        <v>5</v>
      </c>
      <c r="E59" s="71" t="s">
        <v>338</v>
      </c>
      <c r="F59" s="61">
        <v>80.67</v>
      </c>
      <c r="G59" s="22"/>
      <c r="H59" s="22"/>
      <c r="I59" s="35" t="s">
        <v>36</v>
      </c>
      <c r="J59" s="16">
        <f>IF(I59="Less(-)",-1,1)</f>
        <v>1</v>
      </c>
      <c r="K59" s="17" t="s">
        <v>46</v>
      </c>
      <c r="L59" s="17" t="s">
        <v>6</v>
      </c>
      <c r="M59" s="43"/>
      <c r="N59" s="22"/>
      <c r="O59" s="22"/>
      <c r="P59" s="42"/>
      <c r="Q59" s="22"/>
      <c r="R59" s="22"/>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2">
        <f>total_amount_ba($B$2,$D$2,D59,F59,J59,K59,M59)</f>
        <v>403.35</v>
      </c>
      <c r="BB59" s="68">
        <f t="shared" si="16"/>
        <v>403.35</v>
      </c>
      <c r="BC59" s="40" t="str">
        <f t="shared" si="17"/>
        <v>INR  Four Hundred &amp; Three  and Paise Thirty Five Only</v>
      </c>
      <c r="IE59" s="21">
        <v>1.02</v>
      </c>
      <c r="IF59" s="21" t="s">
        <v>38</v>
      </c>
      <c r="IG59" s="21" t="s">
        <v>39</v>
      </c>
      <c r="IH59" s="21">
        <v>213</v>
      </c>
      <c r="II59" s="21" t="s">
        <v>35</v>
      </c>
    </row>
    <row r="60" spans="1:243" s="20" customFormat="1" ht="28.5">
      <c r="A60" s="34">
        <v>10.4</v>
      </c>
      <c r="B60" s="74" t="s">
        <v>92</v>
      </c>
      <c r="C60" s="70" t="s">
        <v>395</v>
      </c>
      <c r="D60" s="89">
        <v>5</v>
      </c>
      <c r="E60" s="71" t="s">
        <v>338</v>
      </c>
      <c r="F60" s="61">
        <v>113.99</v>
      </c>
      <c r="G60" s="22"/>
      <c r="H60" s="22"/>
      <c r="I60" s="35" t="s">
        <v>36</v>
      </c>
      <c r="J60" s="16">
        <f>IF(I60="Less(-)",-1,1)</f>
        <v>1</v>
      </c>
      <c r="K60" s="17" t="s">
        <v>46</v>
      </c>
      <c r="L60" s="17" t="s">
        <v>6</v>
      </c>
      <c r="M60" s="43"/>
      <c r="N60" s="22"/>
      <c r="O60" s="22"/>
      <c r="P60" s="42"/>
      <c r="Q60" s="22"/>
      <c r="R60" s="22"/>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2">
        <f>total_amount_ba($B$2,$D$2,D60,F60,J60,K60,M60)</f>
        <v>569.95</v>
      </c>
      <c r="BB60" s="68">
        <f t="shared" si="16"/>
        <v>569.95</v>
      </c>
      <c r="BC60" s="40" t="str">
        <f t="shared" si="17"/>
        <v>INR  Five Hundred &amp; Sixty Nine  and Paise Ninety Five Only</v>
      </c>
      <c r="IE60" s="21">
        <v>2</v>
      </c>
      <c r="IF60" s="21" t="s">
        <v>32</v>
      </c>
      <c r="IG60" s="21" t="s">
        <v>40</v>
      </c>
      <c r="IH60" s="21">
        <v>10</v>
      </c>
      <c r="II60" s="21" t="s">
        <v>35</v>
      </c>
    </row>
    <row r="61" spans="1:243" s="20" customFormat="1" ht="71.25">
      <c r="A61" s="34">
        <v>11</v>
      </c>
      <c r="B61" s="73" t="s">
        <v>93</v>
      </c>
      <c r="C61" s="70" t="s">
        <v>396</v>
      </c>
      <c r="D61" s="89"/>
      <c r="E61" s="71"/>
      <c r="F61" s="35"/>
      <c r="G61" s="15"/>
      <c r="H61" s="15"/>
      <c r="I61" s="35"/>
      <c r="J61" s="16"/>
      <c r="K61" s="17"/>
      <c r="L61" s="17"/>
      <c r="M61" s="18"/>
      <c r="N61" s="19"/>
      <c r="O61" s="19"/>
      <c r="P61" s="36"/>
      <c r="Q61" s="19"/>
      <c r="R61" s="19"/>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8"/>
      <c r="BB61" s="39"/>
      <c r="BC61" s="40"/>
      <c r="IE61" s="21">
        <v>3</v>
      </c>
      <c r="IF61" s="21" t="s">
        <v>41</v>
      </c>
      <c r="IG61" s="21" t="s">
        <v>42</v>
      </c>
      <c r="IH61" s="21">
        <v>10</v>
      </c>
      <c r="II61" s="21" t="s">
        <v>35</v>
      </c>
    </row>
    <row r="62" spans="1:243" s="20" customFormat="1" ht="28.5">
      <c r="A62" s="34">
        <v>11.1</v>
      </c>
      <c r="B62" s="73" t="s">
        <v>94</v>
      </c>
      <c r="C62" s="70" t="s">
        <v>397</v>
      </c>
      <c r="D62" s="89">
        <v>5</v>
      </c>
      <c r="E62" s="71" t="s">
        <v>341</v>
      </c>
      <c r="F62" s="61">
        <v>140.29</v>
      </c>
      <c r="G62" s="23"/>
      <c r="H62" s="46"/>
      <c r="I62" s="35" t="s">
        <v>36</v>
      </c>
      <c r="J62" s="16">
        <f>IF(I62="Less(-)",-1,1)</f>
        <v>1</v>
      </c>
      <c r="K62" s="17" t="s">
        <v>46</v>
      </c>
      <c r="L62" s="17" t="s">
        <v>6</v>
      </c>
      <c r="M62" s="43"/>
      <c r="N62" s="22"/>
      <c r="O62" s="22"/>
      <c r="P62" s="37"/>
      <c r="Q62" s="22"/>
      <c r="R62" s="22"/>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2">
        <f>total_amount_ba($B$2,$D$2,D62,F62,J62,K62,M62)</f>
        <v>701.45</v>
      </c>
      <c r="BB62" s="68">
        <f t="shared" si="16"/>
        <v>701.45</v>
      </c>
      <c r="BC62" s="40" t="str">
        <f t="shared" si="17"/>
        <v>INR  Seven Hundred &amp; One  and Paise Forty Five Only</v>
      </c>
      <c r="IE62" s="21">
        <v>4</v>
      </c>
      <c r="IF62" s="21" t="s">
        <v>38</v>
      </c>
      <c r="IG62" s="21" t="s">
        <v>43</v>
      </c>
      <c r="IH62" s="21">
        <v>10</v>
      </c>
      <c r="II62" s="21" t="s">
        <v>35</v>
      </c>
    </row>
    <row r="63" spans="1:243" s="20" customFormat="1" ht="28.5">
      <c r="A63" s="34">
        <v>11.2</v>
      </c>
      <c r="B63" s="73" t="s">
        <v>95</v>
      </c>
      <c r="C63" s="70" t="s">
        <v>398</v>
      </c>
      <c r="D63" s="89">
        <v>5</v>
      </c>
      <c r="E63" s="71" t="s">
        <v>341</v>
      </c>
      <c r="F63" s="61">
        <v>160.46</v>
      </c>
      <c r="G63" s="22"/>
      <c r="H63" s="22"/>
      <c r="I63" s="35" t="s">
        <v>36</v>
      </c>
      <c r="J63" s="16">
        <f aca="true" t="shared" si="18" ref="J63:J72">IF(I63="Less(-)",-1,1)</f>
        <v>1</v>
      </c>
      <c r="K63" s="17" t="s">
        <v>46</v>
      </c>
      <c r="L63" s="17" t="s">
        <v>6</v>
      </c>
      <c r="M63" s="43"/>
      <c r="N63" s="22"/>
      <c r="O63" s="22"/>
      <c r="P63" s="42"/>
      <c r="Q63" s="22"/>
      <c r="R63" s="22"/>
      <c r="S63" s="42"/>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62">
        <f aca="true" t="shared" si="19" ref="BA63:BA72">total_amount_ba($B$2,$D$2,D63,F63,J63,K63,M63)</f>
        <v>802.3</v>
      </c>
      <c r="BB63" s="68">
        <f t="shared" si="16"/>
        <v>802.3</v>
      </c>
      <c r="BC63" s="40" t="str">
        <f t="shared" si="17"/>
        <v>INR  Eight Hundred &amp; Two  and Paise Thirty Only</v>
      </c>
      <c r="IE63" s="21">
        <v>1.02</v>
      </c>
      <c r="IF63" s="21" t="s">
        <v>38</v>
      </c>
      <c r="IG63" s="21" t="s">
        <v>39</v>
      </c>
      <c r="IH63" s="21">
        <v>213</v>
      </c>
      <c r="II63" s="21" t="s">
        <v>35</v>
      </c>
    </row>
    <row r="64" spans="1:243" s="20" customFormat="1" ht="28.5">
      <c r="A64" s="34">
        <v>11.3</v>
      </c>
      <c r="B64" s="73" t="s">
        <v>96</v>
      </c>
      <c r="C64" s="70" t="s">
        <v>399</v>
      </c>
      <c r="D64" s="89">
        <v>5</v>
      </c>
      <c r="E64" s="71" t="s">
        <v>341</v>
      </c>
      <c r="F64" s="61">
        <v>228.85</v>
      </c>
      <c r="G64" s="22"/>
      <c r="H64" s="22"/>
      <c r="I64" s="35" t="s">
        <v>36</v>
      </c>
      <c r="J64" s="16">
        <f t="shared" si="18"/>
        <v>1</v>
      </c>
      <c r="K64" s="17" t="s">
        <v>46</v>
      </c>
      <c r="L64" s="17" t="s">
        <v>6</v>
      </c>
      <c r="M64" s="43"/>
      <c r="N64" s="22"/>
      <c r="O64" s="22"/>
      <c r="P64" s="42"/>
      <c r="Q64" s="22"/>
      <c r="R64" s="22"/>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62">
        <f t="shared" si="19"/>
        <v>1144.25</v>
      </c>
      <c r="BB64" s="68">
        <f t="shared" si="16"/>
        <v>1144.25</v>
      </c>
      <c r="BC64" s="40" t="str">
        <f>SpellNumber(L64,BB64)</f>
        <v>INR  One Thousand One Hundred &amp; Forty Four  and Paise Twenty Five Only</v>
      </c>
      <c r="IE64" s="21">
        <v>2</v>
      </c>
      <c r="IF64" s="21" t="s">
        <v>32</v>
      </c>
      <c r="IG64" s="21" t="s">
        <v>40</v>
      </c>
      <c r="IH64" s="21">
        <v>10</v>
      </c>
      <c r="II64" s="21" t="s">
        <v>35</v>
      </c>
    </row>
    <row r="65" spans="1:243" s="20" customFormat="1" ht="28.5">
      <c r="A65" s="34">
        <v>11.4</v>
      </c>
      <c r="B65" s="73" t="s">
        <v>97</v>
      </c>
      <c r="C65" s="70" t="s">
        <v>400</v>
      </c>
      <c r="D65" s="89">
        <v>5</v>
      </c>
      <c r="E65" s="71" t="s">
        <v>341</v>
      </c>
      <c r="F65" s="61">
        <v>307.76</v>
      </c>
      <c r="G65" s="22"/>
      <c r="H65" s="22"/>
      <c r="I65" s="35" t="s">
        <v>36</v>
      </c>
      <c r="J65" s="16">
        <f t="shared" si="18"/>
        <v>1</v>
      </c>
      <c r="K65" s="17" t="s">
        <v>46</v>
      </c>
      <c r="L65" s="17" t="s">
        <v>6</v>
      </c>
      <c r="M65" s="43"/>
      <c r="N65" s="22"/>
      <c r="O65" s="22"/>
      <c r="P65" s="42"/>
      <c r="Q65" s="22"/>
      <c r="R65" s="22"/>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62">
        <f t="shared" si="19"/>
        <v>1538.8</v>
      </c>
      <c r="BB65" s="68">
        <f t="shared" si="16"/>
        <v>1538.8</v>
      </c>
      <c r="BC65" s="40" t="str">
        <f aca="true" t="shared" si="20" ref="BC65:BC72">SpellNumber(L65,BB65)</f>
        <v>INR  One Thousand Five Hundred &amp; Thirty Eight  and Paise Eighty Only</v>
      </c>
      <c r="IE65" s="21">
        <v>3</v>
      </c>
      <c r="IF65" s="21" t="s">
        <v>41</v>
      </c>
      <c r="IG65" s="21" t="s">
        <v>42</v>
      </c>
      <c r="IH65" s="21">
        <v>10</v>
      </c>
      <c r="II65" s="21" t="s">
        <v>35</v>
      </c>
    </row>
    <row r="66" spans="1:243" s="20" customFormat="1" ht="28.5">
      <c r="A66" s="34">
        <v>11.5</v>
      </c>
      <c r="B66" s="73" t="s">
        <v>98</v>
      </c>
      <c r="C66" s="70" t="s">
        <v>401</v>
      </c>
      <c r="D66" s="89">
        <v>5</v>
      </c>
      <c r="E66" s="71" t="s">
        <v>341</v>
      </c>
      <c r="F66" s="61">
        <v>339.32</v>
      </c>
      <c r="G66" s="22"/>
      <c r="H66" s="22"/>
      <c r="I66" s="35" t="s">
        <v>36</v>
      </c>
      <c r="J66" s="16">
        <f t="shared" si="18"/>
        <v>1</v>
      </c>
      <c r="K66" s="17" t="s">
        <v>46</v>
      </c>
      <c r="L66" s="17" t="s">
        <v>6</v>
      </c>
      <c r="M66" s="43"/>
      <c r="N66" s="22"/>
      <c r="O66" s="22"/>
      <c r="P66" s="42"/>
      <c r="Q66" s="22"/>
      <c r="R66" s="22"/>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62">
        <f t="shared" si="19"/>
        <v>1696.6</v>
      </c>
      <c r="BB66" s="68">
        <f t="shared" si="16"/>
        <v>1696.6</v>
      </c>
      <c r="BC66" s="40" t="str">
        <f t="shared" si="20"/>
        <v>INR  One Thousand Six Hundred &amp; Ninety Six  and Paise Sixty Only</v>
      </c>
      <c r="IE66" s="21">
        <v>1.01</v>
      </c>
      <c r="IF66" s="21" t="s">
        <v>37</v>
      </c>
      <c r="IG66" s="21" t="s">
        <v>33</v>
      </c>
      <c r="IH66" s="21">
        <v>123.223</v>
      </c>
      <c r="II66" s="21" t="s">
        <v>35</v>
      </c>
    </row>
    <row r="67" spans="1:243" s="20" customFormat="1" ht="28.5">
      <c r="A67" s="34">
        <v>11.6</v>
      </c>
      <c r="B67" s="73" t="s">
        <v>99</v>
      </c>
      <c r="C67" s="70" t="s">
        <v>402</v>
      </c>
      <c r="D67" s="89">
        <v>5</v>
      </c>
      <c r="E67" s="71" t="s">
        <v>341</v>
      </c>
      <c r="F67" s="61">
        <v>407.72</v>
      </c>
      <c r="G67" s="22"/>
      <c r="H67" s="22"/>
      <c r="I67" s="35" t="s">
        <v>36</v>
      </c>
      <c r="J67" s="16">
        <f t="shared" si="18"/>
        <v>1</v>
      </c>
      <c r="K67" s="17" t="s">
        <v>46</v>
      </c>
      <c r="L67" s="17" t="s">
        <v>6</v>
      </c>
      <c r="M67" s="43"/>
      <c r="N67" s="22"/>
      <c r="O67" s="22"/>
      <c r="P67" s="42"/>
      <c r="Q67" s="22"/>
      <c r="R67" s="22"/>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44"/>
      <c r="AV67" s="37"/>
      <c r="AW67" s="37"/>
      <c r="AX67" s="37"/>
      <c r="AY67" s="37"/>
      <c r="AZ67" s="37"/>
      <c r="BA67" s="62">
        <f t="shared" si="19"/>
        <v>2038.6</v>
      </c>
      <c r="BB67" s="68">
        <f t="shared" si="16"/>
        <v>2038.6</v>
      </c>
      <c r="BC67" s="40" t="str">
        <f t="shared" si="20"/>
        <v>INR  Two Thousand  &amp;Thirty Eight  and Paise Sixty Only</v>
      </c>
      <c r="IE67" s="21">
        <v>1.02</v>
      </c>
      <c r="IF67" s="21" t="s">
        <v>38</v>
      </c>
      <c r="IG67" s="21" t="s">
        <v>39</v>
      </c>
      <c r="IH67" s="21">
        <v>213</v>
      </c>
      <c r="II67" s="21" t="s">
        <v>35</v>
      </c>
    </row>
    <row r="68" spans="1:243" s="20" customFormat="1" ht="42.75">
      <c r="A68" s="34">
        <v>12</v>
      </c>
      <c r="B68" s="74" t="s">
        <v>100</v>
      </c>
      <c r="C68" s="70" t="s">
        <v>403</v>
      </c>
      <c r="D68" s="89"/>
      <c r="E68" s="71"/>
      <c r="F68" s="35"/>
      <c r="G68" s="15"/>
      <c r="H68" s="15"/>
      <c r="I68" s="35"/>
      <c r="J68" s="16"/>
      <c r="K68" s="17"/>
      <c r="L68" s="17"/>
      <c r="M68" s="18"/>
      <c r="N68" s="19"/>
      <c r="O68" s="19"/>
      <c r="P68" s="36"/>
      <c r="Q68" s="19"/>
      <c r="R68" s="19"/>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8"/>
      <c r="BB68" s="39"/>
      <c r="BC68" s="40"/>
      <c r="IE68" s="21">
        <v>2</v>
      </c>
      <c r="IF68" s="21" t="s">
        <v>32</v>
      </c>
      <c r="IG68" s="21" t="s">
        <v>40</v>
      </c>
      <c r="IH68" s="21">
        <v>10</v>
      </c>
      <c r="II68" s="21" t="s">
        <v>35</v>
      </c>
    </row>
    <row r="69" spans="1:243" s="20" customFormat="1" ht="28.5">
      <c r="A69" s="34">
        <v>12.1</v>
      </c>
      <c r="B69" s="74" t="s">
        <v>101</v>
      </c>
      <c r="C69" s="70" t="s">
        <v>404</v>
      </c>
      <c r="D69" s="89">
        <v>45</v>
      </c>
      <c r="E69" s="71" t="s">
        <v>341</v>
      </c>
      <c r="F69" s="61">
        <v>39.46</v>
      </c>
      <c r="G69" s="22"/>
      <c r="H69" s="22"/>
      <c r="I69" s="35" t="s">
        <v>36</v>
      </c>
      <c r="J69" s="16">
        <f t="shared" si="18"/>
        <v>1</v>
      </c>
      <c r="K69" s="17" t="s">
        <v>46</v>
      </c>
      <c r="L69" s="17" t="s">
        <v>6</v>
      </c>
      <c r="M69" s="43"/>
      <c r="N69" s="22"/>
      <c r="O69" s="22"/>
      <c r="P69" s="42"/>
      <c r="Q69" s="22"/>
      <c r="R69" s="22"/>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62">
        <f t="shared" si="19"/>
        <v>1775.7</v>
      </c>
      <c r="BB69" s="68">
        <f t="shared" si="16"/>
        <v>1775.7</v>
      </c>
      <c r="BC69" s="40" t="str">
        <f t="shared" si="20"/>
        <v>INR  One Thousand Seven Hundred &amp; Seventy Five  and Paise Seventy Only</v>
      </c>
      <c r="IE69" s="21">
        <v>3</v>
      </c>
      <c r="IF69" s="21" t="s">
        <v>41</v>
      </c>
      <c r="IG69" s="21" t="s">
        <v>42</v>
      </c>
      <c r="IH69" s="21">
        <v>10</v>
      </c>
      <c r="II69" s="21" t="s">
        <v>35</v>
      </c>
    </row>
    <row r="70" spans="1:243" s="20" customFormat="1" ht="28.5">
      <c r="A70" s="34">
        <v>12.2</v>
      </c>
      <c r="B70" s="73" t="s">
        <v>102</v>
      </c>
      <c r="C70" s="70" t="s">
        <v>405</v>
      </c>
      <c r="D70" s="89">
        <v>5</v>
      </c>
      <c r="E70" s="71" t="s">
        <v>341</v>
      </c>
      <c r="F70" s="61">
        <v>47.35</v>
      </c>
      <c r="G70" s="22"/>
      <c r="H70" s="22"/>
      <c r="I70" s="35" t="s">
        <v>36</v>
      </c>
      <c r="J70" s="16">
        <f t="shared" si="18"/>
        <v>1</v>
      </c>
      <c r="K70" s="17" t="s">
        <v>46</v>
      </c>
      <c r="L70" s="17" t="s">
        <v>6</v>
      </c>
      <c r="M70" s="43"/>
      <c r="N70" s="22"/>
      <c r="O70" s="22"/>
      <c r="P70" s="42"/>
      <c r="Q70" s="22"/>
      <c r="R70" s="22"/>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62">
        <f t="shared" si="19"/>
        <v>236.75</v>
      </c>
      <c r="BB70" s="68">
        <f t="shared" si="16"/>
        <v>236.75</v>
      </c>
      <c r="BC70" s="40" t="str">
        <f t="shared" si="20"/>
        <v>INR  Two Hundred &amp; Thirty Six  and Paise Seventy Five Only</v>
      </c>
      <c r="IE70" s="21">
        <v>1.01</v>
      </c>
      <c r="IF70" s="21" t="s">
        <v>37</v>
      </c>
      <c r="IG70" s="21" t="s">
        <v>33</v>
      </c>
      <c r="IH70" s="21">
        <v>123.223</v>
      </c>
      <c r="II70" s="21" t="s">
        <v>35</v>
      </c>
    </row>
    <row r="71" spans="1:243" s="20" customFormat="1" ht="28.5">
      <c r="A71" s="34">
        <v>12.3</v>
      </c>
      <c r="B71" s="73" t="s">
        <v>103</v>
      </c>
      <c r="C71" s="70" t="s">
        <v>406</v>
      </c>
      <c r="D71" s="89">
        <v>20</v>
      </c>
      <c r="E71" s="71" t="s">
        <v>341</v>
      </c>
      <c r="F71" s="61">
        <v>96.45</v>
      </c>
      <c r="G71" s="22"/>
      <c r="H71" s="22"/>
      <c r="I71" s="35" t="s">
        <v>36</v>
      </c>
      <c r="J71" s="16">
        <f t="shared" si="18"/>
        <v>1</v>
      </c>
      <c r="K71" s="17" t="s">
        <v>46</v>
      </c>
      <c r="L71" s="17" t="s">
        <v>6</v>
      </c>
      <c r="M71" s="43"/>
      <c r="N71" s="22"/>
      <c r="O71" s="22"/>
      <c r="P71" s="42"/>
      <c r="Q71" s="22"/>
      <c r="R71" s="22"/>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62">
        <f t="shared" si="19"/>
        <v>1929</v>
      </c>
      <c r="BB71" s="68">
        <f t="shared" si="16"/>
        <v>1929</v>
      </c>
      <c r="BC71" s="40" t="str">
        <f t="shared" si="20"/>
        <v>INR  One Thousand Nine Hundred &amp; Twenty Nine  Only</v>
      </c>
      <c r="IE71" s="21">
        <v>1.02</v>
      </c>
      <c r="IF71" s="21" t="s">
        <v>38</v>
      </c>
      <c r="IG71" s="21" t="s">
        <v>39</v>
      </c>
      <c r="IH71" s="21">
        <v>213</v>
      </c>
      <c r="II71" s="21" t="s">
        <v>35</v>
      </c>
    </row>
    <row r="72" spans="1:243" s="20" customFormat="1" ht="16.5">
      <c r="A72" s="34">
        <v>12.4</v>
      </c>
      <c r="B72" s="74" t="s">
        <v>104</v>
      </c>
      <c r="C72" s="70" t="s">
        <v>407</v>
      </c>
      <c r="D72" s="89">
        <v>20</v>
      </c>
      <c r="E72" s="71" t="s">
        <v>341</v>
      </c>
      <c r="F72" s="61">
        <v>50.85</v>
      </c>
      <c r="G72" s="22"/>
      <c r="H72" s="22"/>
      <c r="I72" s="35" t="s">
        <v>36</v>
      </c>
      <c r="J72" s="16">
        <f t="shared" si="18"/>
        <v>1</v>
      </c>
      <c r="K72" s="17" t="s">
        <v>46</v>
      </c>
      <c r="L72" s="17" t="s">
        <v>6</v>
      </c>
      <c r="M72" s="43"/>
      <c r="N72" s="22"/>
      <c r="O72" s="22"/>
      <c r="P72" s="42"/>
      <c r="Q72" s="22"/>
      <c r="R72" s="22"/>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62">
        <f t="shared" si="19"/>
        <v>1017</v>
      </c>
      <c r="BB72" s="68">
        <f t="shared" si="16"/>
        <v>1017</v>
      </c>
      <c r="BC72" s="40" t="str">
        <f t="shared" si="20"/>
        <v>INR  One Thousand  &amp;Seventeen  Only</v>
      </c>
      <c r="IE72" s="21">
        <v>2</v>
      </c>
      <c r="IF72" s="21" t="s">
        <v>32</v>
      </c>
      <c r="IG72" s="21" t="s">
        <v>40</v>
      </c>
      <c r="IH72" s="21">
        <v>10</v>
      </c>
      <c r="II72" s="21" t="s">
        <v>35</v>
      </c>
    </row>
    <row r="73" spans="1:243" s="20" customFormat="1" ht="28.5">
      <c r="A73" s="34">
        <v>12.5</v>
      </c>
      <c r="B73" s="73" t="s">
        <v>105</v>
      </c>
      <c r="C73" s="70" t="s">
        <v>408</v>
      </c>
      <c r="D73" s="89">
        <v>20</v>
      </c>
      <c r="E73" s="71" t="s">
        <v>341</v>
      </c>
      <c r="F73" s="61">
        <v>112.23</v>
      </c>
      <c r="G73" s="22"/>
      <c r="H73" s="22"/>
      <c r="I73" s="35" t="s">
        <v>36</v>
      </c>
      <c r="J73" s="16">
        <f>IF(I73="Less(-)",-1,1)</f>
        <v>1</v>
      </c>
      <c r="K73" s="17" t="s">
        <v>46</v>
      </c>
      <c r="L73" s="17" t="s">
        <v>6</v>
      </c>
      <c r="M73" s="43"/>
      <c r="N73" s="22"/>
      <c r="O73" s="22"/>
      <c r="P73" s="42"/>
      <c r="Q73" s="22"/>
      <c r="R73" s="22"/>
      <c r="S73" s="42"/>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62">
        <f>total_amount_ba($B$2,$D$2,D73,F73,J73,K73,M73)</f>
        <v>2244.6</v>
      </c>
      <c r="BB73" s="68">
        <f>BA73+SUM(N73:AZ73)</f>
        <v>2244.6</v>
      </c>
      <c r="BC73" s="40" t="str">
        <f>SpellNumber(L73,BB73)</f>
        <v>INR  Two Thousand Two Hundred &amp; Forty Four  and Paise Sixty Only</v>
      </c>
      <c r="IE73" s="21">
        <v>3</v>
      </c>
      <c r="IF73" s="21" t="s">
        <v>41</v>
      </c>
      <c r="IG73" s="21" t="s">
        <v>42</v>
      </c>
      <c r="IH73" s="21">
        <v>10</v>
      </c>
      <c r="II73" s="21" t="s">
        <v>35</v>
      </c>
    </row>
    <row r="74" spans="1:243" s="20" customFormat="1" ht="28.5">
      <c r="A74" s="34">
        <v>12.6</v>
      </c>
      <c r="B74" s="73" t="s">
        <v>106</v>
      </c>
      <c r="C74" s="70" t="s">
        <v>409</v>
      </c>
      <c r="D74" s="89">
        <v>5</v>
      </c>
      <c r="E74" s="71" t="s">
        <v>341</v>
      </c>
      <c r="F74" s="61">
        <v>65.76</v>
      </c>
      <c r="G74" s="22"/>
      <c r="H74" s="22"/>
      <c r="I74" s="35" t="s">
        <v>36</v>
      </c>
      <c r="J74" s="16">
        <f>IF(I74="Less(-)",-1,1)</f>
        <v>1</v>
      </c>
      <c r="K74" s="17" t="s">
        <v>46</v>
      </c>
      <c r="L74" s="17" t="s">
        <v>6</v>
      </c>
      <c r="M74" s="43"/>
      <c r="N74" s="22"/>
      <c r="O74" s="22"/>
      <c r="P74" s="42"/>
      <c r="Q74" s="22"/>
      <c r="R74" s="22"/>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62">
        <f>total_amount_ba($B$2,$D$2,D74,F74,J74,K74,M74)</f>
        <v>328.8</v>
      </c>
      <c r="BB74" s="68">
        <f aca="true" t="shared" si="21" ref="BB74:BB89">BA74+SUM(N74:AZ74)</f>
        <v>328.8</v>
      </c>
      <c r="BC74" s="40" t="str">
        <f aca="true" t="shared" si="22" ref="BC74:BC79">SpellNumber(L74,BB74)</f>
        <v>INR  Three Hundred &amp; Twenty Eight  and Paise Eighty Only</v>
      </c>
      <c r="IE74" s="21">
        <v>1.01</v>
      </c>
      <c r="IF74" s="21" t="s">
        <v>37</v>
      </c>
      <c r="IG74" s="21" t="s">
        <v>33</v>
      </c>
      <c r="IH74" s="21">
        <v>123.223</v>
      </c>
      <c r="II74" s="21" t="s">
        <v>35</v>
      </c>
    </row>
    <row r="75" spans="1:243" s="20" customFormat="1" ht="28.5">
      <c r="A75" s="34">
        <v>12.7</v>
      </c>
      <c r="B75" s="73" t="s">
        <v>107</v>
      </c>
      <c r="C75" s="70" t="s">
        <v>410</v>
      </c>
      <c r="D75" s="89">
        <v>5</v>
      </c>
      <c r="E75" s="71" t="s">
        <v>341</v>
      </c>
      <c r="F75" s="61">
        <v>66.64</v>
      </c>
      <c r="G75" s="22"/>
      <c r="H75" s="22"/>
      <c r="I75" s="35" t="s">
        <v>36</v>
      </c>
      <c r="J75" s="16">
        <f>IF(I75="Less(-)",-1,1)</f>
        <v>1</v>
      </c>
      <c r="K75" s="17" t="s">
        <v>46</v>
      </c>
      <c r="L75" s="17" t="s">
        <v>6</v>
      </c>
      <c r="M75" s="43"/>
      <c r="N75" s="22"/>
      <c r="O75" s="22"/>
      <c r="P75" s="42"/>
      <c r="Q75" s="22"/>
      <c r="R75" s="22"/>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62">
        <f>total_amount_ba($B$2,$D$2,D75,F75,J75,K75,M75)</f>
        <v>333.2</v>
      </c>
      <c r="BB75" s="68">
        <f t="shared" si="21"/>
        <v>333.2</v>
      </c>
      <c r="BC75" s="40" t="str">
        <f t="shared" si="22"/>
        <v>INR  Three Hundred &amp; Thirty Three  and Paise Twenty Only</v>
      </c>
      <c r="IE75" s="21">
        <v>1.02</v>
      </c>
      <c r="IF75" s="21" t="s">
        <v>38</v>
      </c>
      <c r="IG75" s="21" t="s">
        <v>39</v>
      </c>
      <c r="IH75" s="21">
        <v>213</v>
      </c>
      <c r="II75" s="21" t="s">
        <v>35</v>
      </c>
    </row>
    <row r="76" spans="1:243" s="20" customFormat="1" ht="28.5">
      <c r="A76" s="34">
        <v>12.8</v>
      </c>
      <c r="B76" s="74" t="s">
        <v>108</v>
      </c>
      <c r="C76" s="70" t="s">
        <v>411</v>
      </c>
      <c r="D76" s="89">
        <v>5</v>
      </c>
      <c r="E76" s="71" t="s">
        <v>341</v>
      </c>
      <c r="F76" s="61">
        <v>56.12</v>
      </c>
      <c r="G76" s="22"/>
      <c r="H76" s="22"/>
      <c r="I76" s="35" t="s">
        <v>36</v>
      </c>
      <c r="J76" s="16">
        <f>IF(I76="Less(-)",-1,1)</f>
        <v>1</v>
      </c>
      <c r="K76" s="17" t="s">
        <v>46</v>
      </c>
      <c r="L76" s="17" t="s">
        <v>6</v>
      </c>
      <c r="M76" s="43"/>
      <c r="N76" s="22"/>
      <c r="O76" s="22"/>
      <c r="P76" s="42"/>
      <c r="Q76" s="22"/>
      <c r="R76" s="22"/>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62">
        <f>total_amount_ba($B$2,$D$2,D76,F76,J76,K76,M76)</f>
        <v>280.6</v>
      </c>
      <c r="BB76" s="68">
        <f t="shared" si="21"/>
        <v>280.6</v>
      </c>
      <c r="BC76" s="40" t="str">
        <f t="shared" si="22"/>
        <v>INR  Two Hundred &amp; Eighty  and Paise Sixty Only</v>
      </c>
      <c r="IE76" s="21">
        <v>2</v>
      </c>
      <c r="IF76" s="21" t="s">
        <v>32</v>
      </c>
      <c r="IG76" s="21" t="s">
        <v>40</v>
      </c>
      <c r="IH76" s="21">
        <v>10</v>
      </c>
      <c r="II76" s="21" t="s">
        <v>35</v>
      </c>
    </row>
    <row r="77" spans="1:243" s="20" customFormat="1" ht="57">
      <c r="A77" s="34">
        <v>13</v>
      </c>
      <c r="B77" s="73" t="s">
        <v>109</v>
      </c>
      <c r="C77" s="70" t="s">
        <v>412</v>
      </c>
      <c r="D77" s="89"/>
      <c r="E77" s="71"/>
      <c r="F77" s="35"/>
      <c r="G77" s="15"/>
      <c r="H77" s="15"/>
      <c r="I77" s="35"/>
      <c r="J77" s="16"/>
      <c r="K77" s="17"/>
      <c r="L77" s="17"/>
      <c r="M77" s="18"/>
      <c r="N77" s="19"/>
      <c r="O77" s="19"/>
      <c r="P77" s="36"/>
      <c r="Q77" s="19"/>
      <c r="R77" s="19"/>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8"/>
      <c r="BB77" s="39"/>
      <c r="BC77" s="40"/>
      <c r="IE77" s="21">
        <v>3</v>
      </c>
      <c r="IF77" s="21" t="s">
        <v>41</v>
      </c>
      <c r="IG77" s="21" t="s">
        <v>42</v>
      </c>
      <c r="IH77" s="21">
        <v>10</v>
      </c>
      <c r="II77" s="21" t="s">
        <v>35</v>
      </c>
    </row>
    <row r="78" spans="1:243" s="20" customFormat="1" ht="28.5">
      <c r="A78" s="34">
        <v>13.1</v>
      </c>
      <c r="B78" s="73" t="s">
        <v>101</v>
      </c>
      <c r="C78" s="70" t="s">
        <v>413</v>
      </c>
      <c r="D78" s="89">
        <v>30</v>
      </c>
      <c r="E78" s="71" t="s">
        <v>341</v>
      </c>
      <c r="F78" s="61">
        <v>74.53</v>
      </c>
      <c r="G78" s="23"/>
      <c r="H78" s="46"/>
      <c r="I78" s="35" t="s">
        <v>36</v>
      </c>
      <c r="J78" s="16">
        <f>IF(I78="Less(-)",-1,1)</f>
        <v>1</v>
      </c>
      <c r="K78" s="17" t="s">
        <v>46</v>
      </c>
      <c r="L78" s="17" t="s">
        <v>6</v>
      </c>
      <c r="M78" s="43"/>
      <c r="N78" s="22"/>
      <c r="O78" s="22"/>
      <c r="P78" s="37"/>
      <c r="Q78" s="22"/>
      <c r="R78" s="22"/>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62">
        <f>total_amount_ba($B$2,$D$2,D78,F78,J78,K78,M78)</f>
        <v>2235.9</v>
      </c>
      <c r="BB78" s="68">
        <f t="shared" si="21"/>
        <v>2235.9</v>
      </c>
      <c r="BC78" s="40" t="str">
        <f t="shared" si="22"/>
        <v>INR  Two Thousand Two Hundred &amp; Thirty Five  and Paise Ninety Only</v>
      </c>
      <c r="IE78" s="21">
        <v>4</v>
      </c>
      <c r="IF78" s="21" t="s">
        <v>38</v>
      </c>
      <c r="IG78" s="21" t="s">
        <v>43</v>
      </c>
      <c r="IH78" s="21">
        <v>10</v>
      </c>
      <c r="II78" s="21" t="s">
        <v>35</v>
      </c>
    </row>
    <row r="79" spans="1:243" s="20" customFormat="1" ht="28.5">
      <c r="A79" s="34">
        <v>13.2</v>
      </c>
      <c r="B79" s="73" t="s">
        <v>110</v>
      </c>
      <c r="C79" s="70" t="s">
        <v>414</v>
      </c>
      <c r="D79" s="89">
        <v>5</v>
      </c>
      <c r="E79" s="71" t="s">
        <v>341</v>
      </c>
      <c r="F79" s="61">
        <v>107.85</v>
      </c>
      <c r="G79" s="22"/>
      <c r="H79" s="22"/>
      <c r="I79" s="35" t="s">
        <v>36</v>
      </c>
      <c r="J79" s="16">
        <f aca="true" t="shared" si="23" ref="J79:J88">IF(I79="Less(-)",-1,1)</f>
        <v>1</v>
      </c>
      <c r="K79" s="17" t="s">
        <v>46</v>
      </c>
      <c r="L79" s="17" t="s">
        <v>6</v>
      </c>
      <c r="M79" s="43"/>
      <c r="N79" s="22"/>
      <c r="O79" s="22"/>
      <c r="P79" s="42"/>
      <c r="Q79" s="22"/>
      <c r="R79" s="22"/>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62">
        <f aca="true" t="shared" si="24" ref="BA79:BA88">total_amount_ba($B$2,$D$2,D79,F79,J79,K79,M79)</f>
        <v>539.25</v>
      </c>
      <c r="BB79" s="68">
        <f t="shared" si="21"/>
        <v>539.25</v>
      </c>
      <c r="BC79" s="40" t="str">
        <f t="shared" si="22"/>
        <v>INR  Five Hundred &amp; Thirty Nine  and Paise Twenty Five Only</v>
      </c>
      <c r="IE79" s="21">
        <v>1.02</v>
      </c>
      <c r="IF79" s="21" t="s">
        <v>38</v>
      </c>
      <c r="IG79" s="21" t="s">
        <v>39</v>
      </c>
      <c r="IH79" s="21">
        <v>213</v>
      </c>
      <c r="II79" s="21" t="s">
        <v>35</v>
      </c>
    </row>
    <row r="80" spans="1:243" s="20" customFormat="1" ht="28.5">
      <c r="A80" s="34">
        <v>13.3</v>
      </c>
      <c r="B80" s="73" t="s">
        <v>103</v>
      </c>
      <c r="C80" s="70" t="s">
        <v>415</v>
      </c>
      <c r="D80" s="89">
        <v>10</v>
      </c>
      <c r="E80" s="71" t="s">
        <v>341</v>
      </c>
      <c r="F80" s="61">
        <v>115.74</v>
      </c>
      <c r="G80" s="22"/>
      <c r="H80" s="22"/>
      <c r="I80" s="35" t="s">
        <v>36</v>
      </c>
      <c r="J80" s="16">
        <f t="shared" si="23"/>
        <v>1</v>
      </c>
      <c r="K80" s="17" t="s">
        <v>46</v>
      </c>
      <c r="L80" s="17" t="s">
        <v>6</v>
      </c>
      <c r="M80" s="43"/>
      <c r="N80" s="22"/>
      <c r="O80" s="22"/>
      <c r="P80" s="42"/>
      <c r="Q80" s="22"/>
      <c r="R80" s="22"/>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62">
        <f t="shared" si="24"/>
        <v>1157.4</v>
      </c>
      <c r="BB80" s="68">
        <f t="shared" si="21"/>
        <v>1157.4</v>
      </c>
      <c r="BC80" s="40" t="str">
        <f>SpellNumber(L80,BB80)</f>
        <v>INR  One Thousand One Hundred &amp; Fifty Seven  and Paise Forty Only</v>
      </c>
      <c r="IE80" s="21">
        <v>2</v>
      </c>
      <c r="IF80" s="21" t="s">
        <v>32</v>
      </c>
      <c r="IG80" s="21" t="s">
        <v>40</v>
      </c>
      <c r="IH80" s="21">
        <v>10</v>
      </c>
      <c r="II80" s="21" t="s">
        <v>35</v>
      </c>
    </row>
    <row r="81" spans="1:243" s="20" customFormat="1" ht="28.5">
      <c r="A81" s="34">
        <v>13.4</v>
      </c>
      <c r="B81" s="73" t="s">
        <v>104</v>
      </c>
      <c r="C81" s="70" t="s">
        <v>416</v>
      </c>
      <c r="D81" s="89">
        <v>10</v>
      </c>
      <c r="E81" s="71" t="s">
        <v>341</v>
      </c>
      <c r="F81" s="61">
        <v>97.33</v>
      </c>
      <c r="G81" s="22"/>
      <c r="H81" s="22"/>
      <c r="I81" s="35" t="s">
        <v>36</v>
      </c>
      <c r="J81" s="16">
        <f t="shared" si="23"/>
        <v>1</v>
      </c>
      <c r="K81" s="17" t="s">
        <v>46</v>
      </c>
      <c r="L81" s="17" t="s">
        <v>6</v>
      </c>
      <c r="M81" s="43"/>
      <c r="N81" s="22"/>
      <c r="O81" s="22"/>
      <c r="P81" s="42"/>
      <c r="Q81" s="22"/>
      <c r="R81" s="22"/>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62">
        <f t="shared" si="24"/>
        <v>973.3</v>
      </c>
      <c r="BB81" s="68">
        <f t="shared" si="21"/>
        <v>973.3</v>
      </c>
      <c r="BC81" s="40" t="str">
        <f aca="true" t="shared" si="25" ref="BC81:BC89">SpellNumber(L81,BB81)</f>
        <v>INR  Nine Hundred &amp; Seventy Three  and Paise Thirty Only</v>
      </c>
      <c r="IE81" s="21">
        <v>3</v>
      </c>
      <c r="IF81" s="21" t="s">
        <v>41</v>
      </c>
      <c r="IG81" s="21" t="s">
        <v>42</v>
      </c>
      <c r="IH81" s="21">
        <v>10</v>
      </c>
      <c r="II81" s="21" t="s">
        <v>35</v>
      </c>
    </row>
    <row r="82" spans="1:243" s="20" customFormat="1" ht="28.5">
      <c r="A82" s="34">
        <v>13.5</v>
      </c>
      <c r="B82" s="73" t="s">
        <v>105</v>
      </c>
      <c r="C82" s="70" t="s">
        <v>417</v>
      </c>
      <c r="D82" s="89">
        <v>10</v>
      </c>
      <c r="E82" s="71" t="s">
        <v>341</v>
      </c>
      <c r="F82" s="61">
        <v>153.44</v>
      </c>
      <c r="G82" s="22"/>
      <c r="H82" s="22"/>
      <c r="I82" s="35" t="s">
        <v>36</v>
      </c>
      <c r="J82" s="16">
        <f t="shared" si="23"/>
        <v>1</v>
      </c>
      <c r="K82" s="17" t="s">
        <v>46</v>
      </c>
      <c r="L82" s="17" t="s">
        <v>6</v>
      </c>
      <c r="M82" s="43"/>
      <c r="N82" s="22"/>
      <c r="O82" s="22"/>
      <c r="P82" s="42"/>
      <c r="Q82" s="22"/>
      <c r="R82" s="22"/>
      <c r="S82" s="42"/>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62">
        <f t="shared" si="24"/>
        <v>1534.4</v>
      </c>
      <c r="BB82" s="68">
        <f t="shared" si="21"/>
        <v>1534.4</v>
      </c>
      <c r="BC82" s="40" t="str">
        <f t="shared" si="25"/>
        <v>INR  One Thousand Five Hundred &amp; Thirty Four  and Paise Forty Only</v>
      </c>
      <c r="IE82" s="21">
        <v>1.01</v>
      </c>
      <c r="IF82" s="21" t="s">
        <v>37</v>
      </c>
      <c r="IG82" s="21" t="s">
        <v>33</v>
      </c>
      <c r="IH82" s="21">
        <v>123.223</v>
      </c>
      <c r="II82" s="21" t="s">
        <v>35</v>
      </c>
    </row>
    <row r="83" spans="1:243" s="20" customFormat="1" ht="28.5">
      <c r="A83" s="34">
        <v>13.6</v>
      </c>
      <c r="B83" s="73" t="s">
        <v>111</v>
      </c>
      <c r="C83" s="70" t="s">
        <v>418</v>
      </c>
      <c r="D83" s="89">
        <v>5</v>
      </c>
      <c r="E83" s="71" t="s">
        <v>341</v>
      </c>
      <c r="F83" s="61">
        <v>104.34</v>
      </c>
      <c r="G83" s="22"/>
      <c r="H83" s="22"/>
      <c r="I83" s="35" t="s">
        <v>36</v>
      </c>
      <c r="J83" s="16">
        <f t="shared" si="23"/>
        <v>1</v>
      </c>
      <c r="K83" s="17" t="s">
        <v>46</v>
      </c>
      <c r="L83" s="17" t="s">
        <v>6</v>
      </c>
      <c r="M83" s="43"/>
      <c r="N83" s="22"/>
      <c r="O83" s="22"/>
      <c r="P83" s="42"/>
      <c r="Q83" s="22"/>
      <c r="R83" s="22"/>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44"/>
      <c r="AV83" s="37"/>
      <c r="AW83" s="37"/>
      <c r="AX83" s="37"/>
      <c r="AY83" s="37"/>
      <c r="AZ83" s="37"/>
      <c r="BA83" s="62">
        <f t="shared" si="24"/>
        <v>521.7</v>
      </c>
      <c r="BB83" s="68">
        <f t="shared" si="21"/>
        <v>521.7</v>
      </c>
      <c r="BC83" s="40" t="str">
        <f t="shared" si="25"/>
        <v>INR  Five Hundred &amp; Twenty One  and Paise Seventy Only</v>
      </c>
      <c r="IE83" s="21">
        <v>1.02</v>
      </c>
      <c r="IF83" s="21" t="s">
        <v>38</v>
      </c>
      <c r="IG83" s="21" t="s">
        <v>39</v>
      </c>
      <c r="IH83" s="21">
        <v>213</v>
      </c>
      <c r="II83" s="21" t="s">
        <v>35</v>
      </c>
    </row>
    <row r="84" spans="1:243" s="20" customFormat="1" ht="28.5">
      <c r="A84" s="34">
        <v>13.7</v>
      </c>
      <c r="B84" s="74" t="s">
        <v>112</v>
      </c>
      <c r="C84" s="70" t="s">
        <v>419</v>
      </c>
      <c r="D84" s="89">
        <v>5</v>
      </c>
      <c r="E84" s="71" t="s">
        <v>341</v>
      </c>
      <c r="F84" s="61">
        <v>110.48</v>
      </c>
      <c r="G84" s="22"/>
      <c r="H84" s="22"/>
      <c r="I84" s="35" t="s">
        <v>36</v>
      </c>
      <c r="J84" s="16">
        <f t="shared" si="23"/>
        <v>1</v>
      </c>
      <c r="K84" s="17" t="s">
        <v>46</v>
      </c>
      <c r="L84" s="17" t="s">
        <v>6</v>
      </c>
      <c r="M84" s="43"/>
      <c r="N84" s="22"/>
      <c r="O84" s="22"/>
      <c r="P84" s="42"/>
      <c r="Q84" s="22"/>
      <c r="R84" s="22"/>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62">
        <f t="shared" si="24"/>
        <v>552.4</v>
      </c>
      <c r="BB84" s="68">
        <f t="shared" si="21"/>
        <v>552.4</v>
      </c>
      <c r="BC84" s="40" t="str">
        <f t="shared" si="25"/>
        <v>INR  Five Hundred &amp; Fifty Two  and Paise Forty Only</v>
      </c>
      <c r="IE84" s="21">
        <v>2</v>
      </c>
      <c r="IF84" s="21" t="s">
        <v>32</v>
      </c>
      <c r="IG84" s="21" t="s">
        <v>40</v>
      </c>
      <c r="IH84" s="21">
        <v>10</v>
      </c>
      <c r="II84" s="21" t="s">
        <v>35</v>
      </c>
    </row>
    <row r="85" spans="1:243" s="20" customFormat="1" ht="28.5">
      <c r="A85" s="34">
        <v>13.8</v>
      </c>
      <c r="B85" s="74" t="s">
        <v>113</v>
      </c>
      <c r="C85" s="70" t="s">
        <v>420</v>
      </c>
      <c r="D85" s="89">
        <v>5</v>
      </c>
      <c r="E85" s="71" t="s">
        <v>341</v>
      </c>
      <c r="F85" s="61">
        <v>299.87</v>
      </c>
      <c r="G85" s="22"/>
      <c r="H85" s="22"/>
      <c r="I85" s="35" t="s">
        <v>36</v>
      </c>
      <c r="J85" s="16">
        <f t="shared" si="23"/>
        <v>1</v>
      </c>
      <c r="K85" s="17" t="s">
        <v>46</v>
      </c>
      <c r="L85" s="17" t="s">
        <v>6</v>
      </c>
      <c r="M85" s="43"/>
      <c r="N85" s="22"/>
      <c r="O85" s="22"/>
      <c r="P85" s="42"/>
      <c r="Q85" s="22"/>
      <c r="R85" s="22"/>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62">
        <f t="shared" si="24"/>
        <v>1499.35</v>
      </c>
      <c r="BB85" s="68">
        <f t="shared" si="21"/>
        <v>1499.35</v>
      </c>
      <c r="BC85" s="40" t="str">
        <f t="shared" si="25"/>
        <v>INR  One Thousand Four Hundred &amp; Ninety Nine  and Paise Thirty Five Only</v>
      </c>
      <c r="IE85" s="21">
        <v>3</v>
      </c>
      <c r="IF85" s="21" t="s">
        <v>41</v>
      </c>
      <c r="IG85" s="21" t="s">
        <v>42</v>
      </c>
      <c r="IH85" s="21">
        <v>10</v>
      </c>
      <c r="II85" s="21" t="s">
        <v>35</v>
      </c>
    </row>
    <row r="86" spans="1:243" s="20" customFormat="1" ht="28.5">
      <c r="A86" s="34">
        <v>13.9</v>
      </c>
      <c r="B86" s="73" t="s">
        <v>114</v>
      </c>
      <c r="C86" s="70" t="s">
        <v>421</v>
      </c>
      <c r="D86" s="89">
        <v>5</v>
      </c>
      <c r="E86" s="71" t="s">
        <v>341</v>
      </c>
      <c r="F86" s="61">
        <v>28.06</v>
      </c>
      <c r="G86" s="22"/>
      <c r="H86" s="22"/>
      <c r="I86" s="35" t="s">
        <v>36</v>
      </c>
      <c r="J86" s="16">
        <f t="shared" si="23"/>
        <v>1</v>
      </c>
      <c r="K86" s="17" t="s">
        <v>46</v>
      </c>
      <c r="L86" s="17" t="s">
        <v>6</v>
      </c>
      <c r="M86" s="43"/>
      <c r="N86" s="22"/>
      <c r="O86" s="22"/>
      <c r="P86" s="42"/>
      <c r="Q86" s="22"/>
      <c r="R86" s="22"/>
      <c r="S86" s="42"/>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62">
        <f t="shared" si="24"/>
        <v>140.3</v>
      </c>
      <c r="BB86" s="68">
        <f t="shared" si="21"/>
        <v>140.3</v>
      </c>
      <c r="BC86" s="40" t="str">
        <f t="shared" si="25"/>
        <v>INR  One Hundred &amp; Forty  and Paise Thirty Only</v>
      </c>
      <c r="IE86" s="21">
        <v>1.01</v>
      </c>
      <c r="IF86" s="21" t="s">
        <v>37</v>
      </c>
      <c r="IG86" s="21" t="s">
        <v>33</v>
      </c>
      <c r="IH86" s="21">
        <v>123.223</v>
      </c>
      <c r="II86" s="21" t="s">
        <v>35</v>
      </c>
    </row>
    <row r="87" spans="1:243" s="20" customFormat="1" ht="42.75">
      <c r="A87" s="34">
        <v>14</v>
      </c>
      <c r="B87" s="73" t="s">
        <v>115</v>
      </c>
      <c r="C87" s="70" t="s">
        <v>422</v>
      </c>
      <c r="D87" s="89"/>
      <c r="E87" s="71"/>
      <c r="F87" s="35"/>
      <c r="G87" s="15"/>
      <c r="H87" s="15"/>
      <c r="I87" s="35"/>
      <c r="J87" s="16"/>
      <c r="K87" s="17"/>
      <c r="L87" s="17"/>
      <c r="M87" s="18"/>
      <c r="N87" s="19"/>
      <c r="O87" s="19"/>
      <c r="P87" s="36"/>
      <c r="Q87" s="19"/>
      <c r="R87" s="19"/>
      <c r="S87" s="36"/>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8"/>
      <c r="BB87" s="39"/>
      <c r="BC87" s="40"/>
      <c r="IE87" s="21">
        <v>1.02</v>
      </c>
      <c r="IF87" s="21" t="s">
        <v>38</v>
      </c>
      <c r="IG87" s="21" t="s">
        <v>39</v>
      </c>
      <c r="IH87" s="21">
        <v>213</v>
      </c>
      <c r="II87" s="21" t="s">
        <v>35</v>
      </c>
    </row>
    <row r="88" spans="1:243" s="20" customFormat="1" ht="28.5">
      <c r="A88" s="34">
        <v>14.1</v>
      </c>
      <c r="B88" s="74" t="s">
        <v>116</v>
      </c>
      <c r="C88" s="70" t="s">
        <v>423</v>
      </c>
      <c r="D88" s="89">
        <v>5</v>
      </c>
      <c r="E88" s="71" t="s">
        <v>341</v>
      </c>
      <c r="F88" s="61">
        <v>213.06</v>
      </c>
      <c r="G88" s="22"/>
      <c r="H88" s="22"/>
      <c r="I88" s="35" t="s">
        <v>36</v>
      </c>
      <c r="J88" s="16">
        <f t="shared" si="23"/>
        <v>1</v>
      </c>
      <c r="K88" s="17" t="s">
        <v>46</v>
      </c>
      <c r="L88" s="17" t="s">
        <v>6</v>
      </c>
      <c r="M88" s="43"/>
      <c r="N88" s="22"/>
      <c r="O88" s="22"/>
      <c r="P88" s="42"/>
      <c r="Q88" s="22"/>
      <c r="R88" s="22"/>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62">
        <f t="shared" si="24"/>
        <v>1065.3</v>
      </c>
      <c r="BB88" s="68">
        <f t="shared" si="21"/>
        <v>1065.3</v>
      </c>
      <c r="BC88" s="40" t="str">
        <f t="shared" si="25"/>
        <v>INR  One Thousand  &amp;Sixty Five  and Paise Thirty Only</v>
      </c>
      <c r="IE88" s="21">
        <v>2</v>
      </c>
      <c r="IF88" s="21" t="s">
        <v>32</v>
      </c>
      <c r="IG88" s="21" t="s">
        <v>40</v>
      </c>
      <c r="IH88" s="21">
        <v>10</v>
      </c>
      <c r="II88" s="21" t="s">
        <v>35</v>
      </c>
    </row>
    <row r="89" spans="1:243" s="20" customFormat="1" ht="28.5">
      <c r="A89" s="34">
        <v>14.2</v>
      </c>
      <c r="B89" s="73" t="s">
        <v>117</v>
      </c>
      <c r="C89" s="70" t="s">
        <v>424</v>
      </c>
      <c r="D89" s="89">
        <v>5</v>
      </c>
      <c r="E89" s="71" t="s">
        <v>341</v>
      </c>
      <c r="F89" s="61">
        <v>234.11</v>
      </c>
      <c r="G89" s="23"/>
      <c r="H89" s="46"/>
      <c r="I89" s="35" t="s">
        <v>36</v>
      </c>
      <c r="J89" s="16">
        <f>IF(I89="Less(-)",-1,1)</f>
        <v>1</v>
      </c>
      <c r="K89" s="17" t="s">
        <v>46</v>
      </c>
      <c r="L89" s="17" t="s">
        <v>6</v>
      </c>
      <c r="M89" s="43"/>
      <c r="N89" s="22"/>
      <c r="O89" s="22"/>
      <c r="P89" s="37"/>
      <c r="Q89" s="22"/>
      <c r="R89" s="22"/>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62">
        <f>total_amount_ba($B$2,$D$2,D89,F89,J89,K89,M89)</f>
        <v>1170.55</v>
      </c>
      <c r="BB89" s="68">
        <f t="shared" si="21"/>
        <v>1170.55</v>
      </c>
      <c r="BC89" s="40" t="str">
        <f t="shared" si="25"/>
        <v>INR  One Thousand One Hundred &amp; Seventy  and Paise Fifty Five Only</v>
      </c>
      <c r="IE89" s="21">
        <v>3</v>
      </c>
      <c r="IF89" s="21" t="s">
        <v>41</v>
      </c>
      <c r="IG89" s="21" t="s">
        <v>42</v>
      </c>
      <c r="IH89" s="21">
        <v>10</v>
      </c>
      <c r="II89" s="21" t="s">
        <v>35</v>
      </c>
    </row>
    <row r="90" spans="1:243" s="20" customFormat="1" ht="28.5">
      <c r="A90" s="34">
        <v>14.3</v>
      </c>
      <c r="B90" s="73" t="s">
        <v>118</v>
      </c>
      <c r="C90" s="70" t="s">
        <v>425</v>
      </c>
      <c r="D90" s="89">
        <v>5</v>
      </c>
      <c r="E90" s="71" t="s">
        <v>341</v>
      </c>
      <c r="F90" s="61">
        <v>251.64</v>
      </c>
      <c r="G90" s="22"/>
      <c r="H90" s="22"/>
      <c r="I90" s="35" t="s">
        <v>36</v>
      </c>
      <c r="J90" s="16">
        <f>IF(I90="Less(-)",-1,1)</f>
        <v>1</v>
      </c>
      <c r="K90" s="17" t="s">
        <v>46</v>
      </c>
      <c r="L90" s="17" t="s">
        <v>6</v>
      </c>
      <c r="M90" s="43"/>
      <c r="N90" s="22"/>
      <c r="O90" s="22"/>
      <c r="P90" s="42"/>
      <c r="Q90" s="22"/>
      <c r="R90" s="22"/>
      <c r="S90" s="42"/>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62">
        <f>total_amount_ba($B$2,$D$2,D90,F90,J90,K90,M90)</f>
        <v>1258.2</v>
      </c>
      <c r="BB90" s="68">
        <f aca="true" t="shared" si="26" ref="BB90:BB105">BA90+SUM(N90:AZ90)</f>
        <v>1258.2</v>
      </c>
      <c r="BC90" s="40" t="str">
        <f aca="true" t="shared" si="27" ref="BC90:BC95">SpellNumber(L90,BB90)</f>
        <v>INR  One Thousand Two Hundred &amp; Fifty Eight  and Paise Twenty Only</v>
      </c>
      <c r="IE90" s="21">
        <v>1.01</v>
      </c>
      <c r="IF90" s="21" t="s">
        <v>37</v>
      </c>
      <c r="IG90" s="21" t="s">
        <v>33</v>
      </c>
      <c r="IH90" s="21">
        <v>123.223</v>
      </c>
      <c r="II90" s="21" t="s">
        <v>35</v>
      </c>
    </row>
    <row r="91" spans="1:243" s="20" customFormat="1" ht="28.5">
      <c r="A91" s="34">
        <v>14.4</v>
      </c>
      <c r="B91" s="73" t="s">
        <v>119</v>
      </c>
      <c r="C91" s="70" t="s">
        <v>426</v>
      </c>
      <c r="D91" s="89">
        <v>5</v>
      </c>
      <c r="E91" s="71" t="s">
        <v>341</v>
      </c>
      <c r="F91" s="61">
        <v>291.98</v>
      </c>
      <c r="G91" s="22"/>
      <c r="H91" s="22"/>
      <c r="I91" s="35" t="s">
        <v>36</v>
      </c>
      <c r="J91" s="16">
        <f>IF(I91="Less(-)",-1,1)</f>
        <v>1</v>
      </c>
      <c r="K91" s="17" t="s">
        <v>46</v>
      </c>
      <c r="L91" s="17" t="s">
        <v>6</v>
      </c>
      <c r="M91" s="43"/>
      <c r="N91" s="22"/>
      <c r="O91" s="22"/>
      <c r="P91" s="42"/>
      <c r="Q91" s="22"/>
      <c r="R91" s="22"/>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62">
        <f>total_amount_ba($B$2,$D$2,D91,F91,J91,K91,M91)</f>
        <v>1459.9</v>
      </c>
      <c r="BB91" s="68">
        <f t="shared" si="26"/>
        <v>1459.9</v>
      </c>
      <c r="BC91" s="40" t="str">
        <f t="shared" si="27"/>
        <v>INR  One Thousand Four Hundred &amp; Fifty Nine  and Paise Ninety Only</v>
      </c>
      <c r="IE91" s="21">
        <v>1.02</v>
      </c>
      <c r="IF91" s="21" t="s">
        <v>38</v>
      </c>
      <c r="IG91" s="21" t="s">
        <v>39</v>
      </c>
      <c r="IH91" s="21">
        <v>213</v>
      </c>
      <c r="II91" s="21" t="s">
        <v>35</v>
      </c>
    </row>
    <row r="92" spans="1:243" s="20" customFormat="1" ht="28.5">
      <c r="A92" s="34">
        <v>14.5</v>
      </c>
      <c r="B92" s="74" t="s">
        <v>120</v>
      </c>
      <c r="C92" s="70" t="s">
        <v>427</v>
      </c>
      <c r="D92" s="89">
        <v>5</v>
      </c>
      <c r="E92" s="71" t="s">
        <v>341</v>
      </c>
      <c r="F92" s="61">
        <v>335.82</v>
      </c>
      <c r="G92" s="22"/>
      <c r="H92" s="22"/>
      <c r="I92" s="35" t="s">
        <v>36</v>
      </c>
      <c r="J92" s="16">
        <f>IF(I92="Less(-)",-1,1)</f>
        <v>1</v>
      </c>
      <c r="K92" s="17" t="s">
        <v>46</v>
      </c>
      <c r="L92" s="17" t="s">
        <v>6</v>
      </c>
      <c r="M92" s="43"/>
      <c r="N92" s="22"/>
      <c r="O92" s="22"/>
      <c r="P92" s="42"/>
      <c r="Q92" s="22"/>
      <c r="R92" s="22"/>
      <c r="S92" s="42"/>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62">
        <f>total_amount_ba($B$2,$D$2,D92,F92,J92,K92,M92)</f>
        <v>1679.1</v>
      </c>
      <c r="BB92" s="68">
        <f t="shared" si="26"/>
        <v>1679.1</v>
      </c>
      <c r="BC92" s="40" t="str">
        <f t="shared" si="27"/>
        <v>INR  One Thousand Six Hundred &amp; Seventy Nine  and Paise Ten Only</v>
      </c>
      <c r="IE92" s="21">
        <v>2</v>
      </c>
      <c r="IF92" s="21" t="s">
        <v>32</v>
      </c>
      <c r="IG92" s="21" t="s">
        <v>40</v>
      </c>
      <c r="IH92" s="21">
        <v>10</v>
      </c>
      <c r="II92" s="21" t="s">
        <v>35</v>
      </c>
    </row>
    <row r="93" spans="1:243" s="20" customFormat="1" ht="28.5">
      <c r="A93" s="34">
        <v>14.6</v>
      </c>
      <c r="B93" s="73" t="s">
        <v>121</v>
      </c>
      <c r="C93" s="70" t="s">
        <v>428</v>
      </c>
      <c r="D93" s="89">
        <v>5</v>
      </c>
      <c r="E93" s="71" t="s">
        <v>341</v>
      </c>
      <c r="F93" s="61">
        <v>380.53</v>
      </c>
      <c r="G93" s="22"/>
      <c r="H93" s="45"/>
      <c r="I93" s="35" t="s">
        <v>36</v>
      </c>
      <c r="J93" s="16">
        <f>IF(I93="Less(-)",-1,1)</f>
        <v>1</v>
      </c>
      <c r="K93" s="17" t="s">
        <v>46</v>
      </c>
      <c r="L93" s="17" t="s">
        <v>6</v>
      </c>
      <c r="M93" s="43"/>
      <c r="N93" s="22"/>
      <c r="O93" s="22"/>
      <c r="P93" s="42"/>
      <c r="Q93" s="22"/>
      <c r="R93" s="22"/>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62">
        <f>total_amount_ba($B$2,$D$2,D93,F93,J93,K93,M93)</f>
        <v>1902.65</v>
      </c>
      <c r="BB93" s="68">
        <f t="shared" si="26"/>
        <v>1902.65</v>
      </c>
      <c r="BC93" s="40" t="str">
        <f t="shared" si="27"/>
        <v>INR  One Thousand Nine Hundred &amp; Two  and Paise Sixty Five Only</v>
      </c>
      <c r="IE93" s="21">
        <v>3</v>
      </c>
      <c r="IF93" s="21" t="s">
        <v>41</v>
      </c>
      <c r="IG93" s="21" t="s">
        <v>42</v>
      </c>
      <c r="IH93" s="21">
        <v>10</v>
      </c>
      <c r="II93" s="21" t="s">
        <v>35</v>
      </c>
    </row>
    <row r="94" spans="1:243" s="20" customFormat="1" ht="42.75">
      <c r="A94" s="34">
        <v>15</v>
      </c>
      <c r="B94" s="73" t="s">
        <v>122</v>
      </c>
      <c r="C94" s="70" t="s">
        <v>429</v>
      </c>
      <c r="D94" s="89"/>
      <c r="E94" s="71"/>
      <c r="F94" s="35"/>
      <c r="G94" s="15"/>
      <c r="H94" s="15"/>
      <c r="I94" s="35"/>
      <c r="J94" s="16"/>
      <c r="K94" s="17"/>
      <c r="L94" s="17"/>
      <c r="M94" s="18"/>
      <c r="N94" s="19"/>
      <c r="O94" s="19"/>
      <c r="P94" s="36"/>
      <c r="Q94" s="19"/>
      <c r="R94" s="19"/>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8"/>
      <c r="BB94" s="39"/>
      <c r="BC94" s="40"/>
      <c r="IE94" s="21">
        <v>4</v>
      </c>
      <c r="IF94" s="21" t="s">
        <v>38</v>
      </c>
      <c r="IG94" s="21" t="s">
        <v>43</v>
      </c>
      <c r="IH94" s="21">
        <v>10</v>
      </c>
      <c r="II94" s="21" t="s">
        <v>35</v>
      </c>
    </row>
    <row r="95" spans="1:243" s="20" customFormat="1" ht="28.5">
      <c r="A95" s="34">
        <v>15.1</v>
      </c>
      <c r="B95" s="73" t="s">
        <v>123</v>
      </c>
      <c r="C95" s="70" t="s">
        <v>430</v>
      </c>
      <c r="D95" s="89">
        <v>5</v>
      </c>
      <c r="E95" s="71" t="s">
        <v>341</v>
      </c>
      <c r="F95" s="61">
        <v>99.96</v>
      </c>
      <c r="G95" s="22"/>
      <c r="H95" s="22"/>
      <c r="I95" s="35" t="s">
        <v>36</v>
      </c>
      <c r="J95" s="16">
        <f aca="true" t="shared" si="28" ref="J95:J105">IF(I95="Less(-)",-1,1)</f>
        <v>1</v>
      </c>
      <c r="K95" s="17" t="s">
        <v>46</v>
      </c>
      <c r="L95" s="17" t="s">
        <v>6</v>
      </c>
      <c r="M95" s="43"/>
      <c r="N95" s="22"/>
      <c r="O95" s="22"/>
      <c r="P95" s="42"/>
      <c r="Q95" s="22"/>
      <c r="R95" s="22"/>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62">
        <f aca="true" t="shared" si="29" ref="BA95:BA105">total_amount_ba($B$2,$D$2,D95,F95,J95,K95,M95)</f>
        <v>499.8</v>
      </c>
      <c r="BB95" s="68">
        <f t="shared" si="26"/>
        <v>499.8</v>
      </c>
      <c r="BC95" s="40" t="str">
        <f t="shared" si="27"/>
        <v>INR  Four Hundred &amp; Ninety Nine  and Paise Eighty Only</v>
      </c>
      <c r="IE95" s="21">
        <v>1.02</v>
      </c>
      <c r="IF95" s="21" t="s">
        <v>38</v>
      </c>
      <c r="IG95" s="21" t="s">
        <v>39</v>
      </c>
      <c r="IH95" s="21">
        <v>213</v>
      </c>
      <c r="II95" s="21" t="s">
        <v>35</v>
      </c>
    </row>
    <row r="96" spans="1:243" s="20" customFormat="1" ht="28.5">
      <c r="A96" s="34">
        <v>15.2</v>
      </c>
      <c r="B96" s="73" t="s">
        <v>117</v>
      </c>
      <c r="C96" s="70" t="s">
        <v>431</v>
      </c>
      <c r="D96" s="89">
        <v>5</v>
      </c>
      <c r="E96" s="71" t="s">
        <v>341</v>
      </c>
      <c r="F96" s="61">
        <v>112.23</v>
      </c>
      <c r="G96" s="22"/>
      <c r="H96" s="22"/>
      <c r="I96" s="35" t="s">
        <v>36</v>
      </c>
      <c r="J96" s="16">
        <f t="shared" si="28"/>
        <v>1</v>
      </c>
      <c r="K96" s="17" t="s">
        <v>46</v>
      </c>
      <c r="L96" s="17" t="s">
        <v>6</v>
      </c>
      <c r="M96" s="43"/>
      <c r="N96" s="22"/>
      <c r="O96" s="22"/>
      <c r="P96" s="42"/>
      <c r="Q96" s="22"/>
      <c r="R96" s="22"/>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62">
        <f t="shared" si="29"/>
        <v>561.15</v>
      </c>
      <c r="BB96" s="68">
        <f t="shared" si="26"/>
        <v>561.15</v>
      </c>
      <c r="BC96" s="40" t="str">
        <f>SpellNumber(L96,BB96)</f>
        <v>INR  Five Hundred &amp; Sixty One  and Paise Fifteen Only</v>
      </c>
      <c r="IE96" s="21">
        <v>2</v>
      </c>
      <c r="IF96" s="21" t="s">
        <v>32</v>
      </c>
      <c r="IG96" s="21" t="s">
        <v>40</v>
      </c>
      <c r="IH96" s="21">
        <v>10</v>
      </c>
      <c r="II96" s="21" t="s">
        <v>35</v>
      </c>
    </row>
    <row r="97" spans="1:243" s="20" customFormat="1" ht="16.5">
      <c r="A97" s="34">
        <v>15.3</v>
      </c>
      <c r="B97" s="73" t="s">
        <v>118</v>
      </c>
      <c r="C97" s="70" t="s">
        <v>432</v>
      </c>
      <c r="D97" s="89">
        <v>5</v>
      </c>
      <c r="E97" s="71" t="s">
        <v>341</v>
      </c>
      <c r="F97" s="61">
        <v>121</v>
      </c>
      <c r="G97" s="22"/>
      <c r="H97" s="22"/>
      <c r="I97" s="35" t="s">
        <v>36</v>
      </c>
      <c r="J97" s="16">
        <f t="shared" si="28"/>
        <v>1</v>
      </c>
      <c r="K97" s="17" t="s">
        <v>46</v>
      </c>
      <c r="L97" s="17" t="s">
        <v>6</v>
      </c>
      <c r="M97" s="43"/>
      <c r="N97" s="22"/>
      <c r="O97" s="22"/>
      <c r="P97" s="42"/>
      <c r="Q97" s="22"/>
      <c r="R97" s="22"/>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62">
        <f t="shared" si="29"/>
        <v>605</v>
      </c>
      <c r="BB97" s="68">
        <f t="shared" si="26"/>
        <v>605</v>
      </c>
      <c r="BC97" s="40" t="str">
        <f aca="true" t="shared" si="30" ref="BC97:BC105">SpellNumber(L97,BB97)</f>
        <v>INR  Six Hundred &amp; Five  Only</v>
      </c>
      <c r="IE97" s="21">
        <v>3</v>
      </c>
      <c r="IF97" s="21" t="s">
        <v>41</v>
      </c>
      <c r="IG97" s="21" t="s">
        <v>42</v>
      </c>
      <c r="IH97" s="21">
        <v>10</v>
      </c>
      <c r="II97" s="21" t="s">
        <v>35</v>
      </c>
    </row>
    <row r="98" spans="1:243" s="20" customFormat="1" ht="28.5">
      <c r="A98" s="34">
        <v>15.4</v>
      </c>
      <c r="B98" s="73" t="s">
        <v>124</v>
      </c>
      <c r="C98" s="70" t="s">
        <v>433</v>
      </c>
      <c r="D98" s="89">
        <v>5</v>
      </c>
      <c r="E98" s="71" t="s">
        <v>341</v>
      </c>
      <c r="F98" s="61">
        <v>146.43</v>
      </c>
      <c r="G98" s="22"/>
      <c r="H98" s="22"/>
      <c r="I98" s="35" t="s">
        <v>36</v>
      </c>
      <c r="J98" s="16">
        <f t="shared" si="28"/>
        <v>1</v>
      </c>
      <c r="K98" s="17" t="s">
        <v>46</v>
      </c>
      <c r="L98" s="17" t="s">
        <v>6</v>
      </c>
      <c r="M98" s="43"/>
      <c r="N98" s="22"/>
      <c r="O98" s="22"/>
      <c r="P98" s="42"/>
      <c r="Q98" s="22"/>
      <c r="R98" s="22"/>
      <c r="S98" s="42"/>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62">
        <f t="shared" si="29"/>
        <v>732.15</v>
      </c>
      <c r="BB98" s="68">
        <f t="shared" si="26"/>
        <v>732.15</v>
      </c>
      <c r="BC98" s="40" t="str">
        <f t="shared" si="30"/>
        <v>INR  Seven Hundred &amp; Thirty Two  and Paise Fifteen Only</v>
      </c>
      <c r="IE98" s="21">
        <v>1.01</v>
      </c>
      <c r="IF98" s="21" t="s">
        <v>37</v>
      </c>
      <c r="IG98" s="21" t="s">
        <v>33</v>
      </c>
      <c r="IH98" s="21">
        <v>123.223</v>
      </c>
      <c r="II98" s="21" t="s">
        <v>35</v>
      </c>
    </row>
    <row r="99" spans="1:243" s="20" customFormat="1" ht="28.5">
      <c r="A99" s="34">
        <v>15.5</v>
      </c>
      <c r="B99" s="73" t="s">
        <v>125</v>
      </c>
      <c r="C99" s="70" t="s">
        <v>434</v>
      </c>
      <c r="D99" s="89">
        <v>5</v>
      </c>
      <c r="E99" s="71" t="s">
        <v>341</v>
      </c>
      <c r="F99" s="61">
        <v>171.85</v>
      </c>
      <c r="G99" s="22"/>
      <c r="H99" s="22"/>
      <c r="I99" s="35" t="s">
        <v>36</v>
      </c>
      <c r="J99" s="16">
        <f t="shared" si="28"/>
        <v>1</v>
      </c>
      <c r="K99" s="17" t="s">
        <v>46</v>
      </c>
      <c r="L99" s="17" t="s">
        <v>6</v>
      </c>
      <c r="M99" s="43"/>
      <c r="N99" s="22"/>
      <c r="O99" s="22"/>
      <c r="P99" s="42"/>
      <c r="Q99" s="22"/>
      <c r="R99" s="22"/>
      <c r="S99" s="42"/>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44"/>
      <c r="AV99" s="37"/>
      <c r="AW99" s="37"/>
      <c r="AX99" s="37"/>
      <c r="AY99" s="37"/>
      <c r="AZ99" s="37"/>
      <c r="BA99" s="62">
        <f t="shared" si="29"/>
        <v>859.25</v>
      </c>
      <c r="BB99" s="68">
        <f t="shared" si="26"/>
        <v>859.25</v>
      </c>
      <c r="BC99" s="40" t="str">
        <f t="shared" si="30"/>
        <v>INR  Eight Hundred &amp; Fifty Nine  and Paise Twenty Five Only</v>
      </c>
      <c r="IE99" s="21">
        <v>1.02</v>
      </c>
      <c r="IF99" s="21" t="s">
        <v>38</v>
      </c>
      <c r="IG99" s="21" t="s">
        <v>39</v>
      </c>
      <c r="IH99" s="21">
        <v>213</v>
      </c>
      <c r="II99" s="21" t="s">
        <v>35</v>
      </c>
    </row>
    <row r="100" spans="1:243" s="20" customFormat="1" ht="28.5">
      <c r="A100" s="34">
        <v>15.6</v>
      </c>
      <c r="B100" s="74" t="s">
        <v>126</v>
      </c>
      <c r="C100" s="70" t="s">
        <v>435</v>
      </c>
      <c r="D100" s="89">
        <v>5</v>
      </c>
      <c r="E100" s="71" t="s">
        <v>341</v>
      </c>
      <c r="F100" s="61">
        <v>199.04</v>
      </c>
      <c r="G100" s="22"/>
      <c r="H100" s="22"/>
      <c r="I100" s="35" t="s">
        <v>36</v>
      </c>
      <c r="J100" s="16">
        <f t="shared" si="28"/>
        <v>1</v>
      </c>
      <c r="K100" s="17" t="s">
        <v>46</v>
      </c>
      <c r="L100" s="17" t="s">
        <v>6</v>
      </c>
      <c r="M100" s="43"/>
      <c r="N100" s="22"/>
      <c r="O100" s="22"/>
      <c r="P100" s="42"/>
      <c r="Q100" s="22"/>
      <c r="R100" s="22"/>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62">
        <f t="shared" si="29"/>
        <v>995.2</v>
      </c>
      <c r="BB100" s="68">
        <f t="shared" si="26"/>
        <v>995.2</v>
      </c>
      <c r="BC100" s="40" t="str">
        <f t="shared" si="30"/>
        <v>INR  Nine Hundred &amp; Ninety Five  and Paise Twenty Only</v>
      </c>
      <c r="IE100" s="21">
        <v>2</v>
      </c>
      <c r="IF100" s="21" t="s">
        <v>32</v>
      </c>
      <c r="IG100" s="21" t="s">
        <v>40</v>
      </c>
      <c r="IH100" s="21">
        <v>10</v>
      </c>
      <c r="II100" s="21" t="s">
        <v>35</v>
      </c>
    </row>
    <row r="101" spans="1:243" s="20" customFormat="1" ht="57">
      <c r="A101" s="34">
        <v>16</v>
      </c>
      <c r="B101" s="74" t="s">
        <v>127</v>
      </c>
      <c r="C101" s="70" t="s">
        <v>436</v>
      </c>
      <c r="D101" s="89">
        <v>10</v>
      </c>
      <c r="E101" s="71" t="s">
        <v>341</v>
      </c>
      <c r="F101" s="61">
        <v>56.99</v>
      </c>
      <c r="G101" s="22"/>
      <c r="H101" s="22"/>
      <c r="I101" s="35" t="s">
        <v>36</v>
      </c>
      <c r="J101" s="16">
        <f t="shared" si="28"/>
        <v>1</v>
      </c>
      <c r="K101" s="17" t="s">
        <v>46</v>
      </c>
      <c r="L101" s="17" t="s">
        <v>6</v>
      </c>
      <c r="M101" s="43"/>
      <c r="N101" s="22"/>
      <c r="O101" s="22"/>
      <c r="P101" s="42"/>
      <c r="Q101" s="22"/>
      <c r="R101" s="22"/>
      <c r="S101" s="42"/>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62">
        <f t="shared" si="29"/>
        <v>569.9</v>
      </c>
      <c r="BB101" s="68">
        <f t="shared" si="26"/>
        <v>569.9</v>
      </c>
      <c r="BC101" s="40" t="str">
        <f t="shared" si="30"/>
        <v>INR  Five Hundred &amp; Sixty Nine  and Paise Ninety Only</v>
      </c>
      <c r="IE101" s="21">
        <v>3</v>
      </c>
      <c r="IF101" s="21" t="s">
        <v>41</v>
      </c>
      <c r="IG101" s="21" t="s">
        <v>42</v>
      </c>
      <c r="IH101" s="21">
        <v>10</v>
      </c>
      <c r="II101" s="21" t="s">
        <v>35</v>
      </c>
    </row>
    <row r="102" spans="1:243" s="20" customFormat="1" ht="42.75">
      <c r="A102" s="34">
        <v>17</v>
      </c>
      <c r="B102" s="73" t="s">
        <v>128</v>
      </c>
      <c r="C102" s="70" t="s">
        <v>437</v>
      </c>
      <c r="D102" s="89">
        <v>5</v>
      </c>
      <c r="E102" s="71" t="s">
        <v>342</v>
      </c>
      <c r="F102" s="61">
        <v>102.59</v>
      </c>
      <c r="G102" s="22"/>
      <c r="H102" s="22"/>
      <c r="I102" s="35" t="s">
        <v>36</v>
      </c>
      <c r="J102" s="16">
        <f t="shared" si="28"/>
        <v>1</v>
      </c>
      <c r="K102" s="17" t="s">
        <v>46</v>
      </c>
      <c r="L102" s="17" t="s">
        <v>6</v>
      </c>
      <c r="M102" s="43"/>
      <c r="N102" s="22"/>
      <c r="O102" s="22"/>
      <c r="P102" s="42"/>
      <c r="Q102" s="22"/>
      <c r="R102" s="22"/>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62">
        <f t="shared" si="29"/>
        <v>512.95</v>
      </c>
      <c r="BB102" s="68">
        <f t="shared" si="26"/>
        <v>512.95</v>
      </c>
      <c r="BC102" s="40" t="str">
        <f t="shared" si="30"/>
        <v>INR  Five Hundred &amp; Twelve  and Paise Ninety Five Only</v>
      </c>
      <c r="IE102" s="21">
        <v>1.01</v>
      </c>
      <c r="IF102" s="21" t="s">
        <v>37</v>
      </c>
      <c r="IG102" s="21" t="s">
        <v>33</v>
      </c>
      <c r="IH102" s="21">
        <v>123.223</v>
      </c>
      <c r="II102" s="21" t="s">
        <v>35</v>
      </c>
    </row>
    <row r="103" spans="1:243" s="20" customFormat="1" ht="42.75">
      <c r="A103" s="34">
        <v>18</v>
      </c>
      <c r="B103" s="73" t="s">
        <v>129</v>
      </c>
      <c r="C103" s="70" t="s">
        <v>438</v>
      </c>
      <c r="D103" s="89">
        <v>5</v>
      </c>
      <c r="E103" s="71" t="s">
        <v>342</v>
      </c>
      <c r="F103" s="61">
        <v>80.67</v>
      </c>
      <c r="G103" s="22"/>
      <c r="H103" s="22"/>
      <c r="I103" s="35" t="s">
        <v>36</v>
      </c>
      <c r="J103" s="16">
        <f t="shared" si="28"/>
        <v>1</v>
      </c>
      <c r="K103" s="17" t="s">
        <v>46</v>
      </c>
      <c r="L103" s="17" t="s">
        <v>6</v>
      </c>
      <c r="M103" s="43"/>
      <c r="N103" s="22"/>
      <c r="O103" s="22"/>
      <c r="P103" s="42"/>
      <c r="Q103" s="22"/>
      <c r="R103" s="22"/>
      <c r="S103" s="42"/>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62">
        <f t="shared" si="29"/>
        <v>403.35</v>
      </c>
      <c r="BB103" s="68">
        <f t="shared" si="26"/>
        <v>403.35</v>
      </c>
      <c r="BC103" s="40" t="str">
        <f t="shared" si="30"/>
        <v>INR  Four Hundred &amp; Three  and Paise Thirty Five Only</v>
      </c>
      <c r="IE103" s="21">
        <v>1.02</v>
      </c>
      <c r="IF103" s="21" t="s">
        <v>38</v>
      </c>
      <c r="IG103" s="21" t="s">
        <v>39</v>
      </c>
      <c r="IH103" s="21">
        <v>213</v>
      </c>
      <c r="II103" s="21" t="s">
        <v>35</v>
      </c>
    </row>
    <row r="104" spans="1:243" s="20" customFormat="1" ht="114">
      <c r="A104" s="34">
        <v>19</v>
      </c>
      <c r="B104" s="74" t="s">
        <v>130</v>
      </c>
      <c r="C104" s="70" t="s">
        <v>439</v>
      </c>
      <c r="D104" s="89">
        <v>5</v>
      </c>
      <c r="E104" s="71" t="s">
        <v>341</v>
      </c>
      <c r="F104" s="61">
        <v>147.3</v>
      </c>
      <c r="G104" s="22"/>
      <c r="H104" s="22"/>
      <c r="I104" s="35" t="s">
        <v>36</v>
      </c>
      <c r="J104" s="16">
        <f t="shared" si="28"/>
        <v>1</v>
      </c>
      <c r="K104" s="17" t="s">
        <v>46</v>
      </c>
      <c r="L104" s="17" t="s">
        <v>6</v>
      </c>
      <c r="M104" s="43"/>
      <c r="N104" s="22"/>
      <c r="O104" s="22"/>
      <c r="P104" s="42"/>
      <c r="Q104" s="22"/>
      <c r="R104" s="22"/>
      <c r="S104" s="42"/>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62">
        <f t="shared" si="29"/>
        <v>736.5</v>
      </c>
      <c r="BB104" s="68">
        <f t="shared" si="26"/>
        <v>736.5</v>
      </c>
      <c r="BC104" s="40" t="str">
        <f t="shared" si="30"/>
        <v>INR  Seven Hundred &amp; Thirty Six  and Paise Fifty Only</v>
      </c>
      <c r="IE104" s="21">
        <v>2</v>
      </c>
      <c r="IF104" s="21" t="s">
        <v>32</v>
      </c>
      <c r="IG104" s="21" t="s">
        <v>40</v>
      </c>
      <c r="IH104" s="21">
        <v>10</v>
      </c>
      <c r="II104" s="21" t="s">
        <v>35</v>
      </c>
    </row>
    <row r="105" spans="1:243" s="20" customFormat="1" ht="99.75">
      <c r="A105" s="34">
        <v>20</v>
      </c>
      <c r="B105" s="73" t="s">
        <v>131</v>
      </c>
      <c r="C105" s="70" t="s">
        <v>440</v>
      </c>
      <c r="D105" s="89">
        <v>5</v>
      </c>
      <c r="E105" s="71" t="s">
        <v>342</v>
      </c>
      <c r="F105" s="61">
        <v>35.07</v>
      </c>
      <c r="G105" s="22"/>
      <c r="H105" s="22"/>
      <c r="I105" s="35" t="s">
        <v>36</v>
      </c>
      <c r="J105" s="16">
        <f t="shared" si="28"/>
        <v>1</v>
      </c>
      <c r="K105" s="17" t="s">
        <v>46</v>
      </c>
      <c r="L105" s="17" t="s">
        <v>6</v>
      </c>
      <c r="M105" s="43"/>
      <c r="N105" s="22"/>
      <c r="O105" s="22"/>
      <c r="P105" s="42"/>
      <c r="Q105" s="22"/>
      <c r="R105" s="22"/>
      <c r="S105" s="42"/>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62">
        <f t="shared" si="29"/>
        <v>175.35</v>
      </c>
      <c r="BB105" s="68">
        <f t="shared" si="26"/>
        <v>175.35</v>
      </c>
      <c r="BC105" s="40" t="str">
        <f t="shared" si="30"/>
        <v>INR  One Hundred &amp; Seventy Five  and Paise Thirty Five Only</v>
      </c>
      <c r="IE105" s="21">
        <v>3</v>
      </c>
      <c r="IF105" s="21" t="s">
        <v>41</v>
      </c>
      <c r="IG105" s="21" t="s">
        <v>42</v>
      </c>
      <c r="IH105" s="21">
        <v>10</v>
      </c>
      <c r="II105" s="21" t="s">
        <v>35</v>
      </c>
    </row>
    <row r="106" spans="1:243" s="20" customFormat="1" ht="42.75">
      <c r="A106" s="34">
        <v>21</v>
      </c>
      <c r="B106" s="73" t="s">
        <v>132</v>
      </c>
      <c r="C106" s="70" t="s">
        <v>441</v>
      </c>
      <c r="D106" s="89">
        <v>5</v>
      </c>
      <c r="E106" s="71" t="s">
        <v>341</v>
      </c>
      <c r="F106" s="61">
        <v>147.3</v>
      </c>
      <c r="G106" s="22"/>
      <c r="H106" s="22"/>
      <c r="I106" s="35" t="s">
        <v>36</v>
      </c>
      <c r="J106" s="16">
        <f>IF(I106="Less(-)",-1,1)</f>
        <v>1</v>
      </c>
      <c r="K106" s="17" t="s">
        <v>46</v>
      </c>
      <c r="L106" s="17" t="s">
        <v>6</v>
      </c>
      <c r="M106" s="43"/>
      <c r="N106" s="22"/>
      <c r="O106" s="22"/>
      <c r="P106" s="42"/>
      <c r="Q106" s="22"/>
      <c r="R106" s="22"/>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62">
        <f>total_amount_ba($B$2,$D$2,D106,F106,J106,K106,M106)</f>
        <v>736.5</v>
      </c>
      <c r="BB106" s="68">
        <f aca="true" t="shared" si="31" ref="BB106:BB120">BA106+SUM(N106:AZ106)</f>
        <v>736.5</v>
      </c>
      <c r="BC106" s="40" t="str">
        <f>SpellNumber(L106,BB106)</f>
        <v>INR  Seven Hundred &amp; Thirty Six  and Paise Fifty Only</v>
      </c>
      <c r="IE106" s="21">
        <v>1.01</v>
      </c>
      <c r="IF106" s="21" t="s">
        <v>37</v>
      </c>
      <c r="IG106" s="21" t="s">
        <v>33</v>
      </c>
      <c r="IH106" s="21">
        <v>123.223</v>
      </c>
      <c r="II106" s="21" t="s">
        <v>35</v>
      </c>
    </row>
    <row r="107" spans="1:243" s="20" customFormat="1" ht="71.25">
      <c r="A107" s="34">
        <v>22</v>
      </c>
      <c r="B107" s="73" t="s">
        <v>133</v>
      </c>
      <c r="C107" s="70" t="s">
        <v>442</v>
      </c>
      <c r="D107" s="89">
        <v>5</v>
      </c>
      <c r="E107" s="71" t="s">
        <v>341</v>
      </c>
      <c r="F107" s="61">
        <v>118.37</v>
      </c>
      <c r="G107" s="22"/>
      <c r="H107" s="22"/>
      <c r="I107" s="35" t="s">
        <v>36</v>
      </c>
      <c r="J107" s="16">
        <f>IF(I107="Less(-)",-1,1)</f>
        <v>1</v>
      </c>
      <c r="K107" s="17" t="s">
        <v>46</v>
      </c>
      <c r="L107" s="17" t="s">
        <v>6</v>
      </c>
      <c r="M107" s="43"/>
      <c r="N107" s="22"/>
      <c r="O107" s="22"/>
      <c r="P107" s="42"/>
      <c r="Q107" s="22"/>
      <c r="R107" s="22"/>
      <c r="S107" s="42"/>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62">
        <f>total_amount_ba($B$2,$D$2,D107,F107,J107,K107,M107)</f>
        <v>591.85</v>
      </c>
      <c r="BB107" s="68">
        <f t="shared" si="31"/>
        <v>591.85</v>
      </c>
      <c r="BC107" s="40" t="str">
        <f>SpellNumber(L107,BB107)</f>
        <v>INR  Five Hundred &amp; Ninety One  and Paise Eighty Five Only</v>
      </c>
      <c r="IE107" s="21">
        <v>1.02</v>
      </c>
      <c r="IF107" s="21" t="s">
        <v>38</v>
      </c>
      <c r="IG107" s="21" t="s">
        <v>39</v>
      </c>
      <c r="IH107" s="21">
        <v>213</v>
      </c>
      <c r="II107" s="21" t="s">
        <v>35</v>
      </c>
    </row>
    <row r="108" spans="1:243" s="20" customFormat="1" ht="85.5">
      <c r="A108" s="34">
        <v>23</v>
      </c>
      <c r="B108" s="74" t="s">
        <v>134</v>
      </c>
      <c r="C108" s="70" t="s">
        <v>443</v>
      </c>
      <c r="D108" s="89"/>
      <c r="E108" s="71"/>
      <c r="F108" s="35"/>
      <c r="G108" s="15"/>
      <c r="H108" s="15"/>
      <c r="I108" s="35"/>
      <c r="J108" s="16"/>
      <c r="K108" s="17"/>
      <c r="L108" s="17"/>
      <c r="M108" s="18"/>
      <c r="N108" s="19"/>
      <c r="O108" s="19"/>
      <c r="P108" s="36"/>
      <c r="Q108" s="19"/>
      <c r="R108" s="19"/>
      <c r="S108" s="36"/>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8"/>
      <c r="BB108" s="39"/>
      <c r="BC108" s="40"/>
      <c r="IE108" s="21">
        <v>2</v>
      </c>
      <c r="IF108" s="21" t="s">
        <v>32</v>
      </c>
      <c r="IG108" s="21" t="s">
        <v>40</v>
      </c>
      <c r="IH108" s="21">
        <v>10</v>
      </c>
      <c r="II108" s="21" t="s">
        <v>35</v>
      </c>
    </row>
    <row r="109" spans="1:243" s="20" customFormat="1" ht="28.5">
      <c r="A109" s="34">
        <v>23.1</v>
      </c>
      <c r="B109" s="73" t="s">
        <v>135</v>
      </c>
      <c r="C109" s="70" t="s">
        <v>444</v>
      </c>
      <c r="D109" s="89">
        <v>5</v>
      </c>
      <c r="E109" s="71" t="s">
        <v>342</v>
      </c>
      <c r="F109" s="61">
        <v>3266.99</v>
      </c>
      <c r="G109" s="22"/>
      <c r="H109" s="45"/>
      <c r="I109" s="35" t="s">
        <v>36</v>
      </c>
      <c r="J109" s="16">
        <f>IF(I109="Less(-)",-1,1)</f>
        <v>1</v>
      </c>
      <c r="K109" s="17" t="s">
        <v>46</v>
      </c>
      <c r="L109" s="17" t="s">
        <v>6</v>
      </c>
      <c r="M109" s="43"/>
      <c r="N109" s="22"/>
      <c r="O109" s="22"/>
      <c r="P109" s="42"/>
      <c r="Q109" s="22"/>
      <c r="R109" s="22"/>
      <c r="S109" s="42"/>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62">
        <f>total_amount_ba($B$2,$D$2,D109,F109,J109,K109,M109)</f>
        <v>16334.95</v>
      </c>
      <c r="BB109" s="68">
        <f t="shared" si="31"/>
        <v>16334.95</v>
      </c>
      <c r="BC109" s="40" t="str">
        <f>SpellNumber(L109,BB109)</f>
        <v>INR  Sixteen Thousand Three Hundred &amp; Thirty Four  and Paise Ninety Five Only</v>
      </c>
      <c r="IE109" s="21">
        <v>3</v>
      </c>
      <c r="IF109" s="21" t="s">
        <v>41</v>
      </c>
      <c r="IG109" s="21" t="s">
        <v>42</v>
      </c>
      <c r="IH109" s="21">
        <v>10</v>
      </c>
      <c r="II109" s="21" t="s">
        <v>35</v>
      </c>
    </row>
    <row r="110" spans="1:243" s="20" customFormat="1" ht="28.5">
      <c r="A110" s="34">
        <v>23.2</v>
      </c>
      <c r="B110" s="73" t="s">
        <v>136</v>
      </c>
      <c r="C110" s="70" t="s">
        <v>445</v>
      </c>
      <c r="D110" s="89">
        <v>5</v>
      </c>
      <c r="E110" s="71" t="s">
        <v>342</v>
      </c>
      <c r="F110" s="61">
        <v>3634.37</v>
      </c>
      <c r="G110" s="23"/>
      <c r="H110" s="46"/>
      <c r="I110" s="35" t="s">
        <v>36</v>
      </c>
      <c r="J110" s="16">
        <f>IF(I110="Less(-)",-1,1)</f>
        <v>1</v>
      </c>
      <c r="K110" s="17" t="s">
        <v>46</v>
      </c>
      <c r="L110" s="17" t="s">
        <v>6</v>
      </c>
      <c r="M110" s="43"/>
      <c r="N110" s="22"/>
      <c r="O110" s="22"/>
      <c r="P110" s="37"/>
      <c r="Q110" s="22"/>
      <c r="R110" s="22"/>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62">
        <f>total_amount_ba($B$2,$D$2,D110,F110,J110,K110,M110)</f>
        <v>18171.85</v>
      </c>
      <c r="BB110" s="68">
        <f t="shared" si="31"/>
        <v>18171.85</v>
      </c>
      <c r="BC110" s="40" t="str">
        <f>SpellNumber(L110,BB110)</f>
        <v>INR  Eighteen Thousand One Hundred &amp; Seventy One  and Paise Eighty Five Only</v>
      </c>
      <c r="IE110" s="21">
        <v>4</v>
      </c>
      <c r="IF110" s="21" t="s">
        <v>38</v>
      </c>
      <c r="IG110" s="21" t="s">
        <v>43</v>
      </c>
      <c r="IH110" s="21">
        <v>10</v>
      </c>
      <c r="II110" s="21" t="s">
        <v>35</v>
      </c>
    </row>
    <row r="111" spans="1:243" s="20" customFormat="1" ht="114">
      <c r="A111" s="34">
        <v>24</v>
      </c>
      <c r="B111" s="73" t="s">
        <v>137</v>
      </c>
      <c r="C111" s="70" t="s">
        <v>446</v>
      </c>
      <c r="D111" s="89"/>
      <c r="E111" s="71"/>
      <c r="F111" s="35"/>
      <c r="G111" s="15"/>
      <c r="H111" s="15"/>
      <c r="I111" s="35"/>
      <c r="J111" s="16"/>
      <c r="K111" s="17"/>
      <c r="L111" s="17"/>
      <c r="M111" s="18"/>
      <c r="N111" s="19"/>
      <c r="O111" s="19"/>
      <c r="P111" s="36"/>
      <c r="Q111" s="19"/>
      <c r="R111" s="19"/>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8"/>
      <c r="BB111" s="39"/>
      <c r="BC111" s="40"/>
      <c r="IE111" s="21">
        <v>1.02</v>
      </c>
      <c r="IF111" s="21" t="s">
        <v>38</v>
      </c>
      <c r="IG111" s="21" t="s">
        <v>39</v>
      </c>
      <c r="IH111" s="21">
        <v>213</v>
      </c>
      <c r="II111" s="21" t="s">
        <v>35</v>
      </c>
    </row>
    <row r="112" spans="1:243" s="20" customFormat="1" ht="28.5">
      <c r="A112" s="34">
        <v>24.1</v>
      </c>
      <c r="B112" s="73" t="s">
        <v>138</v>
      </c>
      <c r="C112" s="70" t="s">
        <v>447</v>
      </c>
      <c r="D112" s="89">
        <v>5</v>
      </c>
      <c r="E112" s="71" t="s">
        <v>341</v>
      </c>
      <c r="F112" s="61">
        <v>1543.18</v>
      </c>
      <c r="G112" s="22"/>
      <c r="H112" s="22"/>
      <c r="I112" s="35" t="s">
        <v>36</v>
      </c>
      <c r="J112" s="16">
        <f aca="true" t="shared" si="32" ref="J112:J120">IF(I112="Less(-)",-1,1)</f>
        <v>1</v>
      </c>
      <c r="K112" s="17" t="s">
        <v>46</v>
      </c>
      <c r="L112" s="17" t="s">
        <v>6</v>
      </c>
      <c r="M112" s="43"/>
      <c r="N112" s="22"/>
      <c r="O112" s="22"/>
      <c r="P112" s="42"/>
      <c r="Q112" s="22"/>
      <c r="R112" s="22"/>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62">
        <f aca="true" t="shared" si="33" ref="BA112:BA120">total_amount_ba($B$2,$D$2,D112,F112,J112,K112,M112)</f>
        <v>7715.9</v>
      </c>
      <c r="BB112" s="68">
        <f t="shared" si="31"/>
        <v>7715.9</v>
      </c>
      <c r="BC112" s="40" t="str">
        <f>SpellNumber(L112,BB112)</f>
        <v>INR  Seven Thousand Seven Hundred &amp; Fifteen  and Paise Ninety Only</v>
      </c>
      <c r="IE112" s="21">
        <v>2</v>
      </c>
      <c r="IF112" s="21" t="s">
        <v>32</v>
      </c>
      <c r="IG112" s="21" t="s">
        <v>40</v>
      </c>
      <c r="IH112" s="21">
        <v>10</v>
      </c>
      <c r="II112" s="21" t="s">
        <v>35</v>
      </c>
    </row>
    <row r="113" spans="1:243" s="20" customFormat="1" ht="28.5">
      <c r="A113" s="34">
        <v>24.2</v>
      </c>
      <c r="B113" s="73" t="s">
        <v>139</v>
      </c>
      <c r="C113" s="70" t="s">
        <v>448</v>
      </c>
      <c r="D113" s="89">
        <v>5</v>
      </c>
      <c r="E113" s="71" t="s">
        <v>341</v>
      </c>
      <c r="F113" s="61">
        <v>1800.09</v>
      </c>
      <c r="G113" s="22"/>
      <c r="H113" s="22"/>
      <c r="I113" s="35" t="s">
        <v>36</v>
      </c>
      <c r="J113" s="16">
        <f t="shared" si="32"/>
        <v>1</v>
      </c>
      <c r="K113" s="17" t="s">
        <v>46</v>
      </c>
      <c r="L113" s="17" t="s">
        <v>6</v>
      </c>
      <c r="M113" s="43"/>
      <c r="N113" s="22"/>
      <c r="O113" s="22"/>
      <c r="P113" s="42"/>
      <c r="Q113" s="22"/>
      <c r="R113" s="22"/>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62">
        <f t="shared" si="33"/>
        <v>9000.45</v>
      </c>
      <c r="BB113" s="68">
        <f t="shared" si="31"/>
        <v>9000.45</v>
      </c>
      <c r="BC113" s="40" t="str">
        <f aca="true" t="shared" si="34" ref="BC113:BC120">SpellNumber(L113,BB113)</f>
        <v>INR  Nine Thousand    and Paise Forty Five Only</v>
      </c>
      <c r="IE113" s="21">
        <v>3</v>
      </c>
      <c r="IF113" s="21" t="s">
        <v>41</v>
      </c>
      <c r="IG113" s="21" t="s">
        <v>42</v>
      </c>
      <c r="IH113" s="21">
        <v>10</v>
      </c>
      <c r="II113" s="21" t="s">
        <v>35</v>
      </c>
    </row>
    <row r="114" spans="1:243" s="20" customFormat="1" ht="28.5">
      <c r="A114" s="34">
        <v>24.3</v>
      </c>
      <c r="B114" s="73" t="s">
        <v>140</v>
      </c>
      <c r="C114" s="70" t="s">
        <v>449</v>
      </c>
      <c r="D114" s="89">
        <v>5</v>
      </c>
      <c r="E114" s="71" t="s">
        <v>341</v>
      </c>
      <c r="F114" s="61">
        <v>2150.81</v>
      </c>
      <c r="G114" s="22"/>
      <c r="H114" s="22"/>
      <c r="I114" s="35" t="s">
        <v>36</v>
      </c>
      <c r="J114" s="16">
        <f t="shared" si="32"/>
        <v>1</v>
      </c>
      <c r="K114" s="17" t="s">
        <v>46</v>
      </c>
      <c r="L114" s="17" t="s">
        <v>6</v>
      </c>
      <c r="M114" s="43"/>
      <c r="N114" s="22"/>
      <c r="O114" s="22"/>
      <c r="P114" s="42"/>
      <c r="Q114" s="22"/>
      <c r="R114" s="22"/>
      <c r="S114" s="42"/>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62">
        <f t="shared" si="33"/>
        <v>10754.05</v>
      </c>
      <c r="BB114" s="68">
        <f t="shared" si="31"/>
        <v>10754.05</v>
      </c>
      <c r="BC114" s="40" t="str">
        <f t="shared" si="34"/>
        <v>INR  Ten Thousand Seven Hundred &amp; Fifty Four  and Paise Five Only</v>
      </c>
      <c r="IE114" s="21">
        <v>1.01</v>
      </c>
      <c r="IF114" s="21" t="s">
        <v>37</v>
      </c>
      <c r="IG114" s="21" t="s">
        <v>33</v>
      </c>
      <c r="IH114" s="21">
        <v>123.223</v>
      </c>
      <c r="II114" s="21" t="s">
        <v>35</v>
      </c>
    </row>
    <row r="115" spans="1:243" s="20" customFormat="1" ht="171">
      <c r="A115" s="34">
        <v>25</v>
      </c>
      <c r="B115" s="73" t="s">
        <v>141</v>
      </c>
      <c r="C115" s="70" t="s">
        <v>450</v>
      </c>
      <c r="D115" s="89"/>
      <c r="E115" s="71"/>
      <c r="F115" s="35"/>
      <c r="G115" s="15"/>
      <c r="H115" s="15"/>
      <c r="I115" s="35"/>
      <c r="J115" s="16"/>
      <c r="K115" s="17"/>
      <c r="L115" s="17"/>
      <c r="M115" s="18"/>
      <c r="N115" s="19"/>
      <c r="O115" s="19"/>
      <c r="P115" s="36"/>
      <c r="Q115" s="19"/>
      <c r="R115" s="19"/>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8"/>
      <c r="BB115" s="39"/>
      <c r="BC115" s="40"/>
      <c r="IE115" s="21">
        <v>1.02</v>
      </c>
      <c r="IF115" s="21" t="s">
        <v>38</v>
      </c>
      <c r="IG115" s="21" t="s">
        <v>39</v>
      </c>
      <c r="IH115" s="21">
        <v>213</v>
      </c>
      <c r="II115" s="21" t="s">
        <v>35</v>
      </c>
    </row>
    <row r="116" spans="1:243" s="20" customFormat="1" ht="28.5">
      <c r="A116" s="34">
        <v>25.01</v>
      </c>
      <c r="B116" s="74" t="s">
        <v>142</v>
      </c>
      <c r="C116" s="70" t="s">
        <v>451</v>
      </c>
      <c r="D116" s="89">
        <v>5</v>
      </c>
      <c r="E116" s="71" t="s">
        <v>341</v>
      </c>
      <c r="F116" s="61">
        <v>4954.84</v>
      </c>
      <c r="G116" s="22"/>
      <c r="H116" s="22"/>
      <c r="I116" s="35" t="s">
        <v>36</v>
      </c>
      <c r="J116" s="16">
        <f t="shared" si="32"/>
        <v>1</v>
      </c>
      <c r="K116" s="17" t="s">
        <v>46</v>
      </c>
      <c r="L116" s="17" t="s">
        <v>6</v>
      </c>
      <c r="M116" s="43"/>
      <c r="N116" s="22"/>
      <c r="O116" s="22"/>
      <c r="P116" s="42"/>
      <c r="Q116" s="22"/>
      <c r="R116" s="22"/>
      <c r="S116" s="42"/>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62">
        <f t="shared" si="33"/>
        <v>24774.2</v>
      </c>
      <c r="BB116" s="68">
        <f t="shared" si="31"/>
        <v>24774.2</v>
      </c>
      <c r="BC116" s="40" t="str">
        <f t="shared" si="34"/>
        <v>INR  Twenty Four Thousand Seven Hundred &amp; Seventy Four  and Paise Twenty Only</v>
      </c>
      <c r="IE116" s="21">
        <v>2</v>
      </c>
      <c r="IF116" s="21" t="s">
        <v>32</v>
      </c>
      <c r="IG116" s="21" t="s">
        <v>40</v>
      </c>
      <c r="IH116" s="21">
        <v>10</v>
      </c>
      <c r="II116" s="21" t="s">
        <v>35</v>
      </c>
    </row>
    <row r="117" spans="1:243" s="20" customFormat="1" ht="28.5">
      <c r="A117" s="34">
        <v>25.02</v>
      </c>
      <c r="B117" s="74" t="s">
        <v>143</v>
      </c>
      <c r="C117" s="70" t="s">
        <v>452</v>
      </c>
      <c r="D117" s="89">
        <v>5</v>
      </c>
      <c r="E117" s="71" t="s">
        <v>341</v>
      </c>
      <c r="F117" s="61">
        <v>6790</v>
      </c>
      <c r="G117" s="22"/>
      <c r="H117" s="22"/>
      <c r="I117" s="35" t="s">
        <v>36</v>
      </c>
      <c r="J117" s="16">
        <f t="shared" si="32"/>
        <v>1</v>
      </c>
      <c r="K117" s="17" t="s">
        <v>46</v>
      </c>
      <c r="L117" s="17" t="s">
        <v>6</v>
      </c>
      <c r="M117" s="43"/>
      <c r="N117" s="22"/>
      <c r="O117" s="22"/>
      <c r="P117" s="42"/>
      <c r="Q117" s="22"/>
      <c r="R117" s="22"/>
      <c r="S117" s="42"/>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62">
        <f t="shared" si="33"/>
        <v>33950</v>
      </c>
      <c r="BB117" s="68">
        <f t="shared" si="31"/>
        <v>33950</v>
      </c>
      <c r="BC117" s="40" t="str">
        <f t="shared" si="34"/>
        <v>INR  Thirty Three Thousand Nine Hundred &amp; Fifty  Only</v>
      </c>
      <c r="IE117" s="21">
        <v>3</v>
      </c>
      <c r="IF117" s="21" t="s">
        <v>41</v>
      </c>
      <c r="IG117" s="21" t="s">
        <v>42</v>
      </c>
      <c r="IH117" s="21">
        <v>10</v>
      </c>
      <c r="II117" s="21" t="s">
        <v>35</v>
      </c>
    </row>
    <row r="118" spans="1:243" s="20" customFormat="1" ht="28.5">
      <c r="A118" s="34">
        <v>25.03</v>
      </c>
      <c r="B118" s="73" t="s">
        <v>144</v>
      </c>
      <c r="C118" s="70" t="s">
        <v>453</v>
      </c>
      <c r="D118" s="89">
        <v>5</v>
      </c>
      <c r="E118" s="71" t="s">
        <v>341</v>
      </c>
      <c r="F118" s="61">
        <v>8617.27</v>
      </c>
      <c r="G118" s="22"/>
      <c r="H118" s="22"/>
      <c r="I118" s="35" t="s">
        <v>36</v>
      </c>
      <c r="J118" s="16">
        <f t="shared" si="32"/>
        <v>1</v>
      </c>
      <c r="K118" s="17" t="s">
        <v>46</v>
      </c>
      <c r="L118" s="17" t="s">
        <v>6</v>
      </c>
      <c r="M118" s="43"/>
      <c r="N118" s="22"/>
      <c r="O118" s="22"/>
      <c r="P118" s="42"/>
      <c r="Q118" s="22"/>
      <c r="R118" s="22"/>
      <c r="S118" s="42"/>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62">
        <f t="shared" si="33"/>
        <v>43086.35</v>
      </c>
      <c r="BB118" s="68">
        <f t="shared" si="31"/>
        <v>43086.35</v>
      </c>
      <c r="BC118" s="40" t="str">
        <f t="shared" si="34"/>
        <v>INR  Forty Three Thousand  &amp;Eighty Six  and Paise Thirty Five Only</v>
      </c>
      <c r="IE118" s="21">
        <v>1.01</v>
      </c>
      <c r="IF118" s="21" t="s">
        <v>37</v>
      </c>
      <c r="IG118" s="21" t="s">
        <v>33</v>
      </c>
      <c r="IH118" s="21">
        <v>123.223</v>
      </c>
      <c r="II118" s="21" t="s">
        <v>35</v>
      </c>
    </row>
    <row r="119" spans="1:243" s="20" customFormat="1" ht="85.5">
      <c r="A119" s="34">
        <v>26</v>
      </c>
      <c r="B119" s="73" t="s">
        <v>145</v>
      </c>
      <c r="C119" s="70" t="s">
        <v>454</v>
      </c>
      <c r="D119" s="89"/>
      <c r="E119" s="71"/>
      <c r="F119" s="35"/>
      <c r="G119" s="15"/>
      <c r="H119" s="15"/>
      <c r="I119" s="35"/>
      <c r="J119" s="16"/>
      <c r="K119" s="17"/>
      <c r="L119" s="17"/>
      <c r="M119" s="18"/>
      <c r="N119" s="19"/>
      <c r="O119" s="19"/>
      <c r="P119" s="36"/>
      <c r="Q119" s="19"/>
      <c r="R119" s="19"/>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8"/>
      <c r="BB119" s="39"/>
      <c r="BC119" s="40"/>
      <c r="IE119" s="21">
        <v>1.02</v>
      </c>
      <c r="IF119" s="21" t="s">
        <v>38</v>
      </c>
      <c r="IG119" s="21" t="s">
        <v>39</v>
      </c>
      <c r="IH119" s="21">
        <v>213</v>
      </c>
      <c r="II119" s="21" t="s">
        <v>35</v>
      </c>
    </row>
    <row r="120" spans="1:243" s="20" customFormat="1" ht="28.5">
      <c r="A120" s="34">
        <v>26.1</v>
      </c>
      <c r="B120" s="74" t="s">
        <v>146</v>
      </c>
      <c r="C120" s="70" t="s">
        <v>455</v>
      </c>
      <c r="D120" s="89">
        <v>10</v>
      </c>
      <c r="E120" s="71" t="s">
        <v>341</v>
      </c>
      <c r="F120" s="61">
        <v>174.48</v>
      </c>
      <c r="G120" s="22"/>
      <c r="H120" s="22"/>
      <c r="I120" s="35" t="s">
        <v>36</v>
      </c>
      <c r="J120" s="16">
        <f t="shared" si="32"/>
        <v>1</v>
      </c>
      <c r="K120" s="17" t="s">
        <v>46</v>
      </c>
      <c r="L120" s="17" t="s">
        <v>6</v>
      </c>
      <c r="M120" s="43"/>
      <c r="N120" s="22"/>
      <c r="O120" s="22"/>
      <c r="P120" s="42"/>
      <c r="Q120" s="22"/>
      <c r="R120" s="22"/>
      <c r="S120" s="42"/>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62">
        <f t="shared" si="33"/>
        <v>1744.8</v>
      </c>
      <c r="BB120" s="68">
        <f t="shared" si="31"/>
        <v>1744.8</v>
      </c>
      <c r="BC120" s="40" t="str">
        <f t="shared" si="34"/>
        <v>INR  One Thousand Seven Hundred &amp; Forty Four  and Paise Eighty Only</v>
      </c>
      <c r="IE120" s="21">
        <v>2</v>
      </c>
      <c r="IF120" s="21" t="s">
        <v>32</v>
      </c>
      <c r="IG120" s="21" t="s">
        <v>40</v>
      </c>
      <c r="IH120" s="21">
        <v>10</v>
      </c>
      <c r="II120" s="21" t="s">
        <v>35</v>
      </c>
    </row>
    <row r="121" spans="1:243" s="20" customFormat="1" ht="28.5">
      <c r="A121" s="34">
        <v>26.2</v>
      </c>
      <c r="B121" s="72" t="s">
        <v>147</v>
      </c>
      <c r="C121" s="70" t="s">
        <v>456</v>
      </c>
      <c r="D121" s="89">
        <v>5</v>
      </c>
      <c r="E121" s="71" t="s">
        <v>341</v>
      </c>
      <c r="F121" s="61">
        <v>476.98</v>
      </c>
      <c r="G121" s="22"/>
      <c r="H121" s="22"/>
      <c r="I121" s="35" t="s">
        <v>36</v>
      </c>
      <c r="J121" s="16">
        <f>IF(I121="Less(-)",-1,1)</f>
        <v>1</v>
      </c>
      <c r="K121" s="17" t="s">
        <v>46</v>
      </c>
      <c r="L121" s="17" t="s">
        <v>6</v>
      </c>
      <c r="M121" s="43"/>
      <c r="N121" s="22"/>
      <c r="O121" s="22"/>
      <c r="P121" s="42"/>
      <c r="Q121" s="22"/>
      <c r="R121" s="22"/>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62">
        <f>total_amount_ba($B$2,$D$2,D121,F121,J121,K121,M121)</f>
        <v>2384.9</v>
      </c>
      <c r="BB121" s="68">
        <f>BA121+SUM(N121:AZ121)</f>
        <v>2384.9</v>
      </c>
      <c r="BC121" s="40" t="str">
        <f>SpellNumber(L121,BB121)</f>
        <v>INR  Two Thousand Three Hundred &amp; Eighty Four  and Paise Ninety Only</v>
      </c>
      <c r="IE121" s="21">
        <v>3</v>
      </c>
      <c r="IF121" s="21" t="s">
        <v>41</v>
      </c>
      <c r="IG121" s="21" t="s">
        <v>42</v>
      </c>
      <c r="IH121" s="21">
        <v>10</v>
      </c>
      <c r="II121" s="21" t="s">
        <v>35</v>
      </c>
    </row>
    <row r="122" spans="1:243" s="20" customFormat="1" ht="28.5">
      <c r="A122" s="34">
        <v>26.3</v>
      </c>
      <c r="B122" s="73" t="s">
        <v>148</v>
      </c>
      <c r="C122" s="70" t="s">
        <v>457</v>
      </c>
      <c r="D122" s="89">
        <v>5</v>
      </c>
      <c r="E122" s="71" t="s">
        <v>341</v>
      </c>
      <c r="F122" s="61">
        <v>724.24</v>
      </c>
      <c r="G122" s="22"/>
      <c r="H122" s="22"/>
      <c r="I122" s="35" t="s">
        <v>36</v>
      </c>
      <c r="J122" s="16">
        <f>IF(I122="Less(-)",-1,1)</f>
        <v>1</v>
      </c>
      <c r="K122" s="17" t="s">
        <v>46</v>
      </c>
      <c r="L122" s="17" t="s">
        <v>6</v>
      </c>
      <c r="M122" s="43"/>
      <c r="N122" s="22"/>
      <c r="O122" s="22"/>
      <c r="P122" s="42"/>
      <c r="Q122" s="22"/>
      <c r="R122" s="22"/>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62">
        <f>total_amount_ba($B$2,$D$2,D122,F122,J122,K122,M122)</f>
        <v>3621.2</v>
      </c>
      <c r="BB122" s="68">
        <f>BA122+SUM(N122:AZ122)</f>
        <v>3621.2</v>
      </c>
      <c r="BC122" s="40" t="str">
        <f>SpellNumber(L122,BB122)</f>
        <v>INR  Three Thousand Six Hundred &amp; Twenty One  and Paise Twenty Only</v>
      </c>
      <c r="IE122" s="21">
        <v>1.01</v>
      </c>
      <c r="IF122" s="21" t="s">
        <v>37</v>
      </c>
      <c r="IG122" s="21" t="s">
        <v>33</v>
      </c>
      <c r="IH122" s="21">
        <v>123.223</v>
      </c>
      <c r="II122" s="21" t="s">
        <v>35</v>
      </c>
    </row>
    <row r="123" spans="1:243" s="20" customFormat="1" ht="28.5">
      <c r="A123" s="34">
        <v>26.4</v>
      </c>
      <c r="B123" s="73" t="s">
        <v>149</v>
      </c>
      <c r="C123" s="70" t="s">
        <v>458</v>
      </c>
      <c r="D123" s="89">
        <v>5</v>
      </c>
      <c r="E123" s="71" t="s">
        <v>341</v>
      </c>
      <c r="F123" s="61">
        <v>957.47</v>
      </c>
      <c r="G123" s="22"/>
      <c r="H123" s="22"/>
      <c r="I123" s="35" t="s">
        <v>36</v>
      </c>
      <c r="J123" s="16">
        <f>IF(I123="Less(-)",-1,1)</f>
        <v>1</v>
      </c>
      <c r="K123" s="17" t="s">
        <v>46</v>
      </c>
      <c r="L123" s="17" t="s">
        <v>6</v>
      </c>
      <c r="M123" s="43"/>
      <c r="N123" s="22"/>
      <c r="O123" s="22"/>
      <c r="P123" s="42"/>
      <c r="Q123" s="22"/>
      <c r="R123" s="22"/>
      <c r="S123" s="42"/>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62">
        <f>total_amount_ba($B$2,$D$2,D123,F123,J123,K123,M123)</f>
        <v>4787.35</v>
      </c>
      <c r="BB123" s="68">
        <f>BA123+SUM(N123:AZ123)</f>
        <v>4787.35</v>
      </c>
      <c r="BC123" s="40" t="str">
        <f>SpellNumber(L123,BB123)</f>
        <v>INR  Four Thousand Seven Hundred &amp; Eighty Seven  and Paise Thirty Five Only</v>
      </c>
      <c r="IE123" s="21">
        <v>1.02</v>
      </c>
      <c r="IF123" s="21" t="s">
        <v>38</v>
      </c>
      <c r="IG123" s="21" t="s">
        <v>39</v>
      </c>
      <c r="IH123" s="21">
        <v>213</v>
      </c>
      <c r="II123" s="21" t="s">
        <v>35</v>
      </c>
    </row>
    <row r="124" spans="1:243" s="20" customFormat="1" ht="42.75">
      <c r="A124" s="34">
        <v>27</v>
      </c>
      <c r="B124" s="73" t="s">
        <v>150</v>
      </c>
      <c r="C124" s="70" t="s">
        <v>459</v>
      </c>
      <c r="D124" s="89">
        <v>5</v>
      </c>
      <c r="E124" s="71" t="s">
        <v>341</v>
      </c>
      <c r="F124" s="61">
        <v>7.01</v>
      </c>
      <c r="G124" s="22"/>
      <c r="H124" s="22"/>
      <c r="I124" s="35" t="s">
        <v>36</v>
      </c>
      <c r="J124" s="16">
        <f>IF(I124="Less(-)",-1,1)</f>
        <v>1</v>
      </c>
      <c r="K124" s="17" t="s">
        <v>46</v>
      </c>
      <c r="L124" s="17" t="s">
        <v>6</v>
      </c>
      <c r="M124" s="43"/>
      <c r="N124" s="22"/>
      <c r="O124" s="22"/>
      <c r="P124" s="42"/>
      <c r="Q124" s="22"/>
      <c r="R124" s="22"/>
      <c r="S124" s="42"/>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62">
        <f>total_amount_ba($B$2,$D$2,D124,F124,J124,K124,M124)</f>
        <v>35.05</v>
      </c>
      <c r="BB124" s="68">
        <f aca="true" t="shared" si="35" ref="BB124:BB137">BA124+SUM(N124:AZ124)</f>
        <v>35.05</v>
      </c>
      <c r="BC124" s="40" t="str">
        <f aca="true" t="shared" si="36" ref="BC124:BC129">SpellNumber(L124,BB124)</f>
        <v>INR  Thirty Five and Paise Five Only</v>
      </c>
      <c r="IE124" s="21">
        <v>1.01</v>
      </c>
      <c r="IF124" s="21" t="s">
        <v>37</v>
      </c>
      <c r="IG124" s="21" t="s">
        <v>33</v>
      </c>
      <c r="IH124" s="21">
        <v>123.223</v>
      </c>
      <c r="II124" s="21" t="s">
        <v>35</v>
      </c>
    </row>
    <row r="125" spans="1:243" s="20" customFormat="1" ht="85.5">
      <c r="A125" s="34">
        <v>28</v>
      </c>
      <c r="B125" s="73" t="s">
        <v>151</v>
      </c>
      <c r="C125" s="70" t="s">
        <v>460</v>
      </c>
      <c r="D125" s="89"/>
      <c r="E125" s="71"/>
      <c r="F125" s="35"/>
      <c r="G125" s="15"/>
      <c r="H125" s="15"/>
      <c r="I125" s="35"/>
      <c r="J125" s="16"/>
      <c r="K125" s="17"/>
      <c r="L125" s="17"/>
      <c r="M125" s="18"/>
      <c r="N125" s="19"/>
      <c r="O125" s="19"/>
      <c r="P125" s="36"/>
      <c r="Q125" s="19"/>
      <c r="R125" s="19"/>
      <c r="S125" s="36"/>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8"/>
      <c r="BB125" s="39"/>
      <c r="BC125" s="40"/>
      <c r="IE125" s="21">
        <v>1.02</v>
      </c>
      <c r="IF125" s="21" t="s">
        <v>38</v>
      </c>
      <c r="IG125" s="21" t="s">
        <v>39</v>
      </c>
      <c r="IH125" s="21">
        <v>213</v>
      </c>
      <c r="II125" s="21" t="s">
        <v>35</v>
      </c>
    </row>
    <row r="126" spans="1:243" s="20" customFormat="1" ht="28.5">
      <c r="A126" s="34">
        <v>28.1</v>
      </c>
      <c r="B126" s="74" t="s">
        <v>152</v>
      </c>
      <c r="C126" s="70" t="s">
        <v>461</v>
      </c>
      <c r="D126" s="89">
        <v>5</v>
      </c>
      <c r="E126" s="71" t="s">
        <v>342</v>
      </c>
      <c r="F126" s="61">
        <v>1689.61</v>
      </c>
      <c r="G126" s="22"/>
      <c r="H126" s="22"/>
      <c r="I126" s="35" t="s">
        <v>36</v>
      </c>
      <c r="J126" s="16">
        <f>IF(I126="Less(-)",-1,1)</f>
        <v>1</v>
      </c>
      <c r="K126" s="17" t="s">
        <v>46</v>
      </c>
      <c r="L126" s="17" t="s">
        <v>6</v>
      </c>
      <c r="M126" s="43"/>
      <c r="N126" s="22"/>
      <c r="O126" s="22"/>
      <c r="P126" s="42"/>
      <c r="Q126" s="22"/>
      <c r="R126" s="22"/>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62">
        <f>total_amount_ba($B$2,$D$2,D126,F126,J126,K126,M126)</f>
        <v>8448.05</v>
      </c>
      <c r="BB126" s="68">
        <f t="shared" si="35"/>
        <v>8448.05</v>
      </c>
      <c r="BC126" s="40" t="str">
        <f t="shared" si="36"/>
        <v>INR  Eight Thousand Four Hundred &amp; Forty Eight  and Paise Five Only</v>
      </c>
      <c r="IE126" s="21">
        <v>2</v>
      </c>
      <c r="IF126" s="21" t="s">
        <v>32</v>
      </c>
      <c r="IG126" s="21" t="s">
        <v>40</v>
      </c>
      <c r="IH126" s="21">
        <v>10</v>
      </c>
      <c r="II126" s="21" t="s">
        <v>35</v>
      </c>
    </row>
    <row r="127" spans="1:243" s="20" customFormat="1" ht="28.5">
      <c r="A127" s="34">
        <v>28.2</v>
      </c>
      <c r="B127" s="73" t="s">
        <v>153</v>
      </c>
      <c r="C127" s="70" t="s">
        <v>462</v>
      </c>
      <c r="D127" s="89">
        <v>5</v>
      </c>
      <c r="E127" s="71" t="s">
        <v>342</v>
      </c>
      <c r="F127" s="61">
        <v>1837.91</v>
      </c>
      <c r="G127" s="22"/>
      <c r="H127" s="45"/>
      <c r="I127" s="35" t="s">
        <v>36</v>
      </c>
      <c r="J127" s="16">
        <f>IF(I127="Less(-)",-1,1)</f>
        <v>1</v>
      </c>
      <c r="K127" s="17" t="s">
        <v>46</v>
      </c>
      <c r="L127" s="17" t="s">
        <v>6</v>
      </c>
      <c r="M127" s="43"/>
      <c r="N127" s="22"/>
      <c r="O127" s="22"/>
      <c r="P127" s="42"/>
      <c r="Q127" s="22"/>
      <c r="R127" s="22"/>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62">
        <f>total_amount_ba($B$2,$D$2,D127,F127,J127,K127,M127)</f>
        <v>9189.55</v>
      </c>
      <c r="BB127" s="68">
        <f t="shared" si="35"/>
        <v>9189.55</v>
      </c>
      <c r="BC127" s="40" t="str">
        <f t="shared" si="36"/>
        <v>INR  Nine Thousand One Hundred &amp; Eighty Nine  and Paise Fifty Five Only</v>
      </c>
      <c r="IE127" s="21">
        <v>3</v>
      </c>
      <c r="IF127" s="21" t="s">
        <v>41</v>
      </c>
      <c r="IG127" s="21" t="s">
        <v>42</v>
      </c>
      <c r="IH127" s="21">
        <v>10</v>
      </c>
      <c r="II127" s="21" t="s">
        <v>35</v>
      </c>
    </row>
    <row r="128" spans="1:243" s="20" customFormat="1" ht="28.5">
      <c r="A128" s="34">
        <v>28.3</v>
      </c>
      <c r="B128" s="73" t="s">
        <v>154</v>
      </c>
      <c r="C128" s="70" t="s">
        <v>463</v>
      </c>
      <c r="D128" s="89">
        <v>5</v>
      </c>
      <c r="E128" s="71" t="s">
        <v>342</v>
      </c>
      <c r="F128" s="61">
        <v>2314.77</v>
      </c>
      <c r="G128" s="23"/>
      <c r="H128" s="46"/>
      <c r="I128" s="35" t="s">
        <v>36</v>
      </c>
      <c r="J128" s="16">
        <f>IF(I128="Less(-)",-1,1)</f>
        <v>1</v>
      </c>
      <c r="K128" s="17" t="s">
        <v>46</v>
      </c>
      <c r="L128" s="17" t="s">
        <v>6</v>
      </c>
      <c r="M128" s="43"/>
      <c r="N128" s="22"/>
      <c r="O128" s="22"/>
      <c r="P128" s="37"/>
      <c r="Q128" s="22"/>
      <c r="R128" s="22"/>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62">
        <f>total_amount_ba($B$2,$D$2,D128,F128,J128,K128,M128)</f>
        <v>11573.85</v>
      </c>
      <c r="BB128" s="68">
        <f t="shared" si="35"/>
        <v>11573.85</v>
      </c>
      <c r="BC128" s="40" t="str">
        <f t="shared" si="36"/>
        <v>INR  Eleven Thousand Five Hundred &amp; Seventy Three  and Paise Eighty Five Only</v>
      </c>
      <c r="IE128" s="21">
        <v>4</v>
      </c>
      <c r="IF128" s="21" t="s">
        <v>38</v>
      </c>
      <c r="IG128" s="21" t="s">
        <v>43</v>
      </c>
      <c r="IH128" s="21">
        <v>10</v>
      </c>
      <c r="II128" s="21" t="s">
        <v>35</v>
      </c>
    </row>
    <row r="129" spans="1:243" s="20" customFormat="1" ht="71.25">
      <c r="A129" s="34">
        <v>29</v>
      </c>
      <c r="B129" s="73" t="s">
        <v>155</v>
      </c>
      <c r="C129" s="70" t="s">
        <v>464</v>
      </c>
      <c r="D129" s="89">
        <v>5</v>
      </c>
      <c r="E129" s="71" t="s">
        <v>341</v>
      </c>
      <c r="F129" s="61">
        <v>743.53</v>
      </c>
      <c r="G129" s="22"/>
      <c r="H129" s="22"/>
      <c r="I129" s="35" t="s">
        <v>36</v>
      </c>
      <c r="J129" s="16">
        <f aca="true" t="shared" si="37" ref="J129:J137">IF(I129="Less(-)",-1,1)</f>
        <v>1</v>
      </c>
      <c r="K129" s="17" t="s">
        <v>46</v>
      </c>
      <c r="L129" s="17" t="s">
        <v>6</v>
      </c>
      <c r="M129" s="43"/>
      <c r="N129" s="22"/>
      <c r="O129" s="22"/>
      <c r="P129" s="42"/>
      <c r="Q129" s="22"/>
      <c r="R129" s="22"/>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62">
        <f aca="true" t="shared" si="38" ref="BA129:BA137">total_amount_ba($B$2,$D$2,D129,F129,J129,K129,M129)</f>
        <v>3717.65</v>
      </c>
      <c r="BB129" s="68">
        <f t="shared" si="35"/>
        <v>3717.65</v>
      </c>
      <c r="BC129" s="40" t="str">
        <f t="shared" si="36"/>
        <v>INR  Three Thousand Seven Hundred &amp; Seventeen  and Paise Sixty Five Only</v>
      </c>
      <c r="IE129" s="21">
        <v>1.02</v>
      </c>
      <c r="IF129" s="21" t="s">
        <v>38</v>
      </c>
      <c r="IG129" s="21" t="s">
        <v>39</v>
      </c>
      <c r="IH129" s="21">
        <v>213</v>
      </c>
      <c r="II129" s="21" t="s">
        <v>35</v>
      </c>
    </row>
    <row r="130" spans="1:243" s="20" customFormat="1" ht="71.25">
      <c r="A130" s="34">
        <v>30</v>
      </c>
      <c r="B130" s="73" t="s">
        <v>156</v>
      </c>
      <c r="C130" s="70" t="s">
        <v>465</v>
      </c>
      <c r="D130" s="89">
        <v>5</v>
      </c>
      <c r="E130" s="71" t="s">
        <v>341</v>
      </c>
      <c r="F130" s="61">
        <v>1004.82</v>
      </c>
      <c r="G130" s="22"/>
      <c r="H130" s="22"/>
      <c r="I130" s="35" t="s">
        <v>36</v>
      </c>
      <c r="J130" s="16">
        <f t="shared" si="37"/>
        <v>1</v>
      </c>
      <c r="K130" s="17" t="s">
        <v>46</v>
      </c>
      <c r="L130" s="17" t="s">
        <v>6</v>
      </c>
      <c r="M130" s="43"/>
      <c r="N130" s="22"/>
      <c r="O130" s="22"/>
      <c r="P130" s="42"/>
      <c r="Q130" s="22"/>
      <c r="R130" s="22"/>
      <c r="S130" s="42"/>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62">
        <f t="shared" si="38"/>
        <v>5024.1</v>
      </c>
      <c r="BB130" s="68">
        <f t="shared" si="35"/>
        <v>5024.1</v>
      </c>
      <c r="BC130" s="40" t="str">
        <f>SpellNumber(L130,BB130)</f>
        <v>INR  Five Thousand  &amp;Twenty Four  and Paise Ten Only</v>
      </c>
      <c r="IE130" s="21">
        <v>2</v>
      </c>
      <c r="IF130" s="21" t="s">
        <v>32</v>
      </c>
      <c r="IG130" s="21" t="s">
        <v>40</v>
      </c>
      <c r="IH130" s="21">
        <v>10</v>
      </c>
      <c r="II130" s="21" t="s">
        <v>35</v>
      </c>
    </row>
    <row r="131" spans="1:243" s="20" customFormat="1" ht="128.25">
      <c r="A131" s="34">
        <v>31</v>
      </c>
      <c r="B131" s="73" t="s">
        <v>157</v>
      </c>
      <c r="C131" s="70" t="s">
        <v>466</v>
      </c>
      <c r="D131" s="89">
        <v>5</v>
      </c>
      <c r="E131" s="71" t="s">
        <v>341</v>
      </c>
      <c r="F131" s="61">
        <v>1080.23</v>
      </c>
      <c r="G131" s="22"/>
      <c r="H131" s="22"/>
      <c r="I131" s="35" t="s">
        <v>36</v>
      </c>
      <c r="J131" s="16">
        <f t="shared" si="37"/>
        <v>1</v>
      </c>
      <c r="K131" s="17" t="s">
        <v>46</v>
      </c>
      <c r="L131" s="17" t="s">
        <v>6</v>
      </c>
      <c r="M131" s="43"/>
      <c r="N131" s="22"/>
      <c r="O131" s="22"/>
      <c r="P131" s="42"/>
      <c r="Q131" s="22"/>
      <c r="R131" s="22"/>
      <c r="S131" s="42"/>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62">
        <f t="shared" si="38"/>
        <v>5401.15</v>
      </c>
      <c r="BB131" s="68">
        <f t="shared" si="35"/>
        <v>5401.15</v>
      </c>
      <c r="BC131" s="40" t="str">
        <f aca="true" t="shared" si="39" ref="BC131:BC137">SpellNumber(L131,BB131)</f>
        <v>INR  Five Thousand Four Hundred &amp; One  and Paise Fifteen Only</v>
      </c>
      <c r="IE131" s="21">
        <v>3</v>
      </c>
      <c r="IF131" s="21" t="s">
        <v>41</v>
      </c>
      <c r="IG131" s="21" t="s">
        <v>42</v>
      </c>
      <c r="IH131" s="21">
        <v>10</v>
      </c>
      <c r="II131" s="21" t="s">
        <v>35</v>
      </c>
    </row>
    <row r="132" spans="1:243" s="20" customFormat="1" ht="85.5">
      <c r="A132" s="34">
        <v>32</v>
      </c>
      <c r="B132" s="73" t="s">
        <v>158</v>
      </c>
      <c r="C132" s="70" t="s">
        <v>467</v>
      </c>
      <c r="D132" s="89">
        <v>5</v>
      </c>
      <c r="E132" s="71" t="s">
        <v>343</v>
      </c>
      <c r="F132" s="61">
        <v>4654.1</v>
      </c>
      <c r="G132" s="22"/>
      <c r="H132" s="22"/>
      <c r="I132" s="35" t="s">
        <v>36</v>
      </c>
      <c r="J132" s="16">
        <f t="shared" si="37"/>
        <v>1</v>
      </c>
      <c r="K132" s="17" t="s">
        <v>46</v>
      </c>
      <c r="L132" s="17" t="s">
        <v>6</v>
      </c>
      <c r="M132" s="43"/>
      <c r="N132" s="22"/>
      <c r="O132" s="22"/>
      <c r="P132" s="42"/>
      <c r="Q132" s="22"/>
      <c r="R132" s="22"/>
      <c r="S132" s="42"/>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62">
        <f t="shared" si="38"/>
        <v>23270.5</v>
      </c>
      <c r="BB132" s="68">
        <f t="shared" si="35"/>
        <v>23270.5</v>
      </c>
      <c r="BC132" s="40" t="str">
        <f t="shared" si="39"/>
        <v>INR  Twenty Three Thousand Two Hundred &amp; Seventy  and Paise Fifty Only</v>
      </c>
      <c r="IE132" s="21">
        <v>1.01</v>
      </c>
      <c r="IF132" s="21" t="s">
        <v>37</v>
      </c>
      <c r="IG132" s="21" t="s">
        <v>33</v>
      </c>
      <c r="IH132" s="21">
        <v>123.223</v>
      </c>
      <c r="II132" s="21" t="s">
        <v>35</v>
      </c>
    </row>
    <row r="133" spans="1:243" s="20" customFormat="1" ht="85.5">
      <c r="A133" s="34">
        <v>33</v>
      </c>
      <c r="B133" s="73" t="s">
        <v>159</v>
      </c>
      <c r="C133" s="70" t="s">
        <v>468</v>
      </c>
      <c r="D133" s="89">
        <v>5</v>
      </c>
      <c r="E133" s="71" t="s">
        <v>341</v>
      </c>
      <c r="F133" s="61">
        <v>5450.24</v>
      </c>
      <c r="G133" s="22"/>
      <c r="H133" s="22"/>
      <c r="I133" s="35" t="s">
        <v>36</v>
      </c>
      <c r="J133" s="16">
        <f t="shared" si="37"/>
        <v>1</v>
      </c>
      <c r="K133" s="17" t="s">
        <v>46</v>
      </c>
      <c r="L133" s="17" t="s">
        <v>6</v>
      </c>
      <c r="M133" s="43"/>
      <c r="N133" s="22"/>
      <c r="O133" s="22"/>
      <c r="P133" s="42"/>
      <c r="Q133" s="22"/>
      <c r="R133" s="22"/>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44"/>
      <c r="AV133" s="37"/>
      <c r="AW133" s="37"/>
      <c r="AX133" s="37"/>
      <c r="AY133" s="37"/>
      <c r="AZ133" s="37"/>
      <c r="BA133" s="62">
        <f t="shared" si="38"/>
        <v>27251.2</v>
      </c>
      <c r="BB133" s="68">
        <f t="shared" si="35"/>
        <v>27251.2</v>
      </c>
      <c r="BC133" s="40" t="str">
        <f t="shared" si="39"/>
        <v>INR  Twenty Seven Thousand Two Hundred &amp; Fifty One  and Paise Twenty Only</v>
      </c>
      <c r="IE133" s="21">
        <v>1.02</v>
      </c>
      <c r="IF133" s="21" t="s">
        <v>38</v>
      </c>
      <c r="IG133" s="21" t="s">
        <v>39</v>
      </c>
      <c r="IH133" s="21">
        <v>213</v>
      </c>
      <c r="II133" s="21" t="s">
        <v>35</v>
      </c>
    </row>
    <row r="134" spans="1:243" s="20" customFormat="1" ht="57">
      <c r="A134" s="34">
        <v>34</v>
      </c>
      <c r="B134" s="74" t="s">
        <v>160</v>
      </c>
      <c r="C134" s="70" t="s">
        <v>469</v>
      </c>
      <c r="D134" s="89">
        <v>5</v>
      </c>
      <c r="E134" s="71" t="s">
        <v>344</v>
      </c>
      <c r="F134" s="61">
        <v>423.5</v>
      </c>
      <c r="G134" s="22"/>
      <c r="H134" s="22"/>
      <c r="I134" s="35" t="s">
        <v>36</v>
      </c>
      <c r="J134" s="16">
        <f t="shared" si="37"/>
        <v>1</v>
      </c>
      <c r="K134" s="17" t="s">
        <v>46</v>
      </c>
      <c r="L134" s="17" t="s">
        <v>6</v>
      </c>
      <c r="M134" s="43"/>
      <c r="N134" s="22"/>
      <c r="O134" s="22"/>
      <c r="P134" s="42"/>
      <c r="Q134" s="22"/>
      <c r="R134" s="22"/>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62">
        <f t="shared" si="38"/>
        <v>2117.5</v>
      </c>
      <c r="BB134" s="68">
        <f t="shared" si="35"/>
        <v>2117.5</v>
      </c>
      <c r="BC134" s="40" t="str">
        <f t="shared" si="39"/>
        <v>INR  Two Thousand One Hundred &amp; Seventeen  and Paise Fifty Only</v>
      </c>
      <c r="IE134" s="21">
        <v>2</v>
      </c>
      <c r="IF134" s="21" t="s">
        <v>32</v>
      </c>
      <c r="IG134" s="21" t="s">
        <v>40</v>
      </c>
      <c r="IH134" s="21">
        <v>10</v>
      </c>
      <c r="II134" s="21" t="s">
        <v>35</v>
      </c>
    </row>
    <row r="135" spans="1:243" s="20" customFormat="1" ht="85.5">
      <c r="A135" s="34">
        <v>35</v>
      </c>
      <c r="B135" s="74" t="s">
        <v>161</v>
      </c>
      <c r="C135" s="70" t="s">
        <v>470</v>
      </c>
      <c r="D135" s="89">
        <v>5</v>
      </c>
      <c r="E135" s="71" t="s">
        <v>344</v>
      </c>
      <c r="F135" s="61">
        <v>225.34</v>
      </c>
      <c r="G135" s="22"/>
      <c r="H135" s="22"/>
      <c r="I135" s="35" t="s">
        <v>36</v>
      </c>
      <c r="J135" s="16">
        <f t="shared" si="37"/>
        <v>1</v>
      </c>
      <c r="K135" s="17" t="s">
        <v>46</v>
      </c>
      <c r="L135" s="17" t="s">
        <v>6</v>
      </c>
      <c r="M135" s="43"/>
      <c r="N135" s="22"/>
      <c r="O135" s="22"/>
      <c r="P135" s="42"/>
      <c r="Q135" s="22"/>
      <c r="R135" s="22"/>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62">
        <f t="shared" si="38"/>
        <v>1126.7</v>
      </c>
      <c r="BB135" s="68">
        <f t="shared" si="35"/>
        <v>1126.7</v>
      </c>
      <c r="BC135" s="40" t="str">
        <f t="shared" si="39"/>
        <v>INR  One Thousand One Hundred &amp; Twenty Six  and Paise Seventy Only</v>
      </c>
      <c r="IE135" s="21">
        <v>3</v>
      </c>
      <c r="IF135" s="21" t="s">
        <v>41</v>
      </c>
      <c r="IG135" s="21" t="s">
        <v>42</v>
      </c>
      <c r="IH135" s="21">
        <v>10</v>
      </c>
      <c r="II135" s="21" t="s">
        <v>35</v>
      </c>
    </row>
    <row r="136" spans="1:243" s="20" customFormat="1" ht="42.75">
      <c r="A136" s="34">
        <v>36</v>
      </c>
      <c r="B136" s="73" t="s">
        <v>162</v>
      </c>
      <c r="C136" s="70" t="s">
        <v>471</v>
      </c>
      <c r="D136" s="89">
        <v>5</v>
      </c>
      <c r="E136" s="71" t="s">
        <v>338</v>
      </c>
      <c r="F136" s="61">
        <v>180.62</v>
      </c>
      <c r="G136" s="22"/>
      <c r="H136" s="22"/>
      <c r="I136" s="35" t="s">
        <v>36</v>
      </c>
      <c r="J136" s="16">
        <f t="shared" si="37"/>
        <v>1</v>
      </c>
      <c r="K136" s="17" t="s">
        <v>46</v>
      </c>
      <c r="L136" s="17" t="s">
        <v>6</v>
      </c>
      <c r="M136" s="43"/>
      <c r="N136" s="22"/>
      <c r="O136" s="22"/>
      <c r="P136" s="42"/>
      <c r="Q136" s="22"/>
      <c r="R136" s="22"/>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62">
        <f t="shared" si="38"/>
        <v>903.1</v>
      </c>
      <c r="BB136" s="68">
        <f t="shared" si="35"/>
        <v>903.1</v>
      </c>
      <c r="BC136" s="40" t="str">
        <f t="shared" si="39"/>
        <v>INR  Nine Hundred &amp; Three  and Paise Ten Only</v>
      </c>
      <c r="IE136" s="21">
        <v>1.01</v>
      </c>
      <c r="IF136" s="21" t="s">
        <v>37</v>
      </c>
      <c r="IG136" s="21" t="s">
        <v>33</v>
      </c>
      <c r="IH136" s="21">
        <v>123.223</v>
      </c>
      <c r="II136" s="21" t="s">
        <v>35</v>
      </c>
    </row>
    <row r="137" spans="1:243" s="20" customFormat="1" ht="42.75">
      <c r="A137" s="34">
        <v>37</v>
      </c>
      <c r="B137" s="73" t="s">
        <v>163</v>
      </c>
      <c r="C137" s="70" t="s">
        <v>472</v>
      </c>
      <c r="D137" s="89">
        <v>5</v>
      </c>
      <c r="E137" s="71" t="s">
        <v>337</v>
      </c>
      <c r="F137" s="61">
        <v>49.98</v>
      </c>
      <c r="G137" s="22"/>
      <c r="H137" s="22"/>
      <c r="I137" s="35" t="s">
        <v>36</v>
      </c>
      <c r="J137" s="16">
        <f t="shared" si="37"/>
        <v>1</v>
      </c>
      <c r="K137" s="17" t="s">
        <v>46</v>
      </c>
      <c r="L137" s="17" t="s">
        <v>6</v>
      </c>
      <c r="M137" s="43"/>
      <c r="N137" s="22"/>
      <c r="O137" s="22"/>
      <c r="P137" s="42"/>
      <c r="Q137" s="22"/>
      <c r="R137" s="22"/>
      <c r="S137" s="42"/>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62">
        <f t="shared" si="38"/>
        <v>249.9</v>
      </c>
      <c r="BB137" s="68">
        <f t="shared" si="35"/>
        <v>249.9</v>
      </c>
      <c r="BC137" s="40" t="str">
        <f t="shared" si="39"/>
        <v>INR  Two Hundred &amp; Forty Nine  and Paise Ninety Only</v>
      </c>
      <c r="IE137" s="21">
        <v>1.02</v>
      </c>
      <c r="IF137" s="21" t="s">
        <v>38</v>
      </c>
      <c r="IG137" s="21" t="s">
        <v>39</v>
      </c>
      <c r="IH137" s="21">
        <v>213</v>
      </c>
      <c r="II137" s="21" t="s">
        <v>35</v>
      </c>
    </row>
    <row r="138" spans="1:243" s="20" customFormat="1" ht="54.75" customHeight="1">
      <c r="A138" s="34">
        <v>38</v>
      </c>
      <c r="B138" s="74" t="s">
        <v>164</v>
      </c>
      <c r="C138" s="70" t="s">
        <v>473</v>
      </c>
      <c r="D138" s="89"/>
      <c r="E138" s="71"/>
      <c r="F138" s="35"/>
      <c r="G138" s="15"/>
      <c r="H138" s="15"/>
      <c r="I138" s="35"/>
      <c r="J138" s="16"/>
      <c r="K138" s="17"/>
      <c r="L138" s="17"/>
      <c r="M138" s="18"/>
      <c r="N138" s="19"/>
      <c r="O138" s="19"/>
      <c r="P138" s="36"/>
      <c r="Q138" s="19"/>
      <c r="R138" s="19"/>
      <c r="S138" s="36"/>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8"/>
      <c r="BB138" s="39"/>
      <c r="BC138" s="40"/>
      <c r="IE138" s="21">
        <v>2</v>
      </c>
      <c r="IF138" s="21" t="s">
        <v>32</v>
      </c>
      <c r="IG138" s="21" t="s">
        <v>40</v>
      </c>
      <c r="IH138" s="21">
        <v>10</v>
      </c>
      <c r="II138" s="21" t="s">
        <v>35</v>
      </c>
    </row>
    <row r="139" spans="1:243" s="20" customFormat="1" ht="42.75">
      <c r="A139" s="34">
        <v>39</v>
      </c>
      <c r="B139" s="73" t="s">
        <v>165</v>
      </c>
      <c r="C139" s="70" t="s">
        <v>474</v>
      </c>
      <c r="D139" s="89">
        <v>5</v>
      </c>
      <c r="E139" s="71" t="s">
        <v>337</v>
      </c>
      <c r="F139" s="61">
        <v>283.21</v>
      </c>
      <c r="G139" s="22"/>
      <c r="H139" s="22"/>
      <c r="I139" s="35" t="s">
        <v>36</v>
      </c>
      <c r="J139" s="16">
        <f>IF(I139="Less(-)",-1,1)</f>
        <v>1</v>
      </c>
      <c r="K139" s="17" t="s">
        <v>46</v>
      </c>
      <c r="L139" s="17" t="s">
        <v>6</v>
      </c>
      <c r="M139" s="43"/>
      <c r="N139" s="22"/>
      <c r="O139" s="22"/>
      <c r="P139" s="42"/>
      <c r="Q139" s="22"/>
      <c r="R139" s="22"/>
      <c r="S139" s="42"/>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62">
        <f>total_amount_ba($B$2,$D$2,D139,F139,J139,K139,M139)</f>
        <v>1416.05</v>
      </c>
      <c r="BB139" s="68">
        <f>BA139+SUM(N139:AZ139)</f>
        <v>1416.05</v>
      </c>
      <c r="BC139" s="40" t="str">
        <f>SpellNumber(L139,BB139)</f>
        <v>INR  One Thousand Four Hundred &amp; Sixteen  and Paise Five Only</v>
      </c>
      <c r="IE139" s="21">
        <v>3</v>
      </c>
      <c r="IF139" s="21" t="s">
        <v>41</v>
      </c>
      <c r="IG139" s="21" t="s">
        <v>42</v>
      </c>
      <c r="IH139" s="21">
        <v>10</v>
      </c>
      <c r="II139" s="21" t="s">
        <v>35</v>
      </c>
    </row>
    <row r="140" spans="1:243" s="20" customFormat="1" ht="28.5">
      <c r="A140" s="34">
        <v>39.1</v>
      </c>
      <c r="B140" s="73" t="s">
        <v>166</v>
      </c>
      <c r="C140" s="70" t="s">
        <v>475</v>
      </c>
      <c r="D140" s="89">
        <v>5</v>
      </c>
      <c r="E140" s="71" t="s">
        <v>337</v>
      </c>
      <c r="F140" s="61">
        <v>27.18</v>
      </c>
      <c r="G140" s="22"/>
      <c r="H140" s="22"/>
      <c r="I140" s="35" t="s">
        <v>36</v>
      </c>
      <c r="J140" s="16">
        <f>IF(I140="Less(-)",-1,1)</f>
        <v>1</v>
      </c>
      <c r="K140" s="17" t="s">
        <v>46</v>
      </c>
      <c r="L140" s="17" t="s">
        <v>6</v>
      </c>
      <c r="M140" s="43"/>
      <c r="N140" s="22"/>
      <c r="O140" s="22"/>
      <c r="P140" s="42"/>
      <c r="Q140" s="22"/>
      <c r="R140" s="22"/>
      <c r="S140" s="42"/>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62">
        <f>total_amount_ba($B$2,$D$2,D140,F140,J140,K140,M140)</f>
        <v>135.9</v>
      </c>
      <c r="BB140" s="68">
        <f aca="true" t="shared" si="40" ref="BB140:BB154">BA140+SUM(N140:AZ140)</f>
        <v>135.9</v>
      </c>
      <c r="BC140" s="40" t="str">
        <f aca="true" t="shared" si="41" ref="BC140:BC145">SpellNumber(L140,BB140)</f>
        <v>INR  One Hundred &amp; Thirty Five  and Paise Ninety Only</v>
      </c>
      <c r="IE140" s="21">
        <v>1.01</v>
      </c>
      <c r="IF140" s="21" t="s">
        <v>37</v>
      </c>
      <c r="IG140" s="21" t="s">
        <v>33</v>
      </c>
      <c r="IH140" s="21">
        <v>123.223</v>
      </c>
      <c r="II140" s="21" t="s">
        <v>35</v>
      </c>
    </row>
    <row r="141" spans="1:243" s="20" customFormat="1" ht="28.5">
      <c r="A141" s="34">
        <v>39.2</v>
      </c>
      <c r="B141" s="73" t="s">
        <v>167</v>
      </c>
      <c r="C141" s="70" t="s">
        <v>476</v>
      </c>
      <c r="D141" s="89">
        <v>5</v>
      </c>
      <c r="E141" s="71" t="s">
        <v>337</v>
      </c>
      <c r="F141" s="61">
        <v>20.17</v>
      </c>
      <c r="G141" s="22"/>
      <c r="H141" s="22"/>
      <c r="I141" s="35" t="s">
        <v>36</v>
      </c>
      <c r="J141" s="16">
        <f>IF(I141="Less(-)",-1,1)</f>
        <v>1</v>
      </c>
      <c r="K141" s="17" t="s">
        <v>46</v>
      </c>
      <c r="L141" s="17" t="s">
        <v>6</v>
      </c>
      <c r="M141" s="43"/>
      <c r="N141" s="22"/>
      <c r="O141" s="22"/>
      <c r="P141" s="42"/>
      <c r="Q141" s="22"/>
      <c r="R141" s="22"/>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62">
        <f>total_amount_ba($B$2,$D$2,D141,F141,J141,K141,M141)</f>
        <v>100.85</v>
      </c>
      <c r="BB141" s="68">
        <f t="shared" si="40"/>
        <v>100.85</v>
      </c>
      <c r="BC141" s="40" t="str">
        <f t="shared" si="41"/>
        <v>INR  One Hundred    and Paise Eighty Five Only</v>
      </c>
      <c r="IE141" s="21">
        <v>1.02</v>
      </c>
      <c r="IF141" s="21" t="s">
        <v>38</v>
      </c>
      <c r="IG141" s="21" t="s">
        <v>39</v>
      </c>
      <c r="IH141" s="21">
        <v>213</v>
      </c>
      <c r="II141" s="21" t="s">
        <v>35</v>
      </c>
    </row>
    <row r="142" spans="1:243" s="20" customFormat="1" ht="16.5">
      <c r="A142" s="34">
        <v>39.3</v>
      </c>
      <c r="B142" s="74" t="s">
        <v>168</v>
      </c>
      <c r="C142" s="70" t="s">
        <v>477</v>
      </c>
      <c r="D142" s="89">
        <v>5</v>
      </c>
      <c r="E142" s="71" t="s">
        <v>337</v>
      </c>
      <c r="F142" s="61">
        <v>34.2</v>
      </c>
      <c r="G142" s="22"/>
      <c r="H142" s="22"/>
      <c r="I142" s="35" t="s">
        <v>36</v>
      </c>
      <c r="J142" s="16">
        <f>IF(I142="Less(-)",-1,1)</f>
        <v>1</v>
      </c>
      <c r="K142" s="17" t="s">
        <v>46</v>
      </c>
      <c r="L142" s="17" t="s">
        <v>6</v>
      </c>
      <c r="M142" s="43"/>
      <c r="N142" s="22"/>
      <c r="O142" s="22"/>
      <c r="P142" s="42"/>
      <c r="Q142" s="22"/>
      <c r="R142" s="22"/>
      <c r="S142" s="42"/>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62">
        <f>total_amount_ba($B$2,$D$2,D142,F142,J142,K142,M142)</f>
        <v>171</v>
      </c>
      <c r="BB142" s="68">
        <f t="shared" si="40"/>
        <v>171</v>
      </c>
      <c r="BC142" s="40" t="str">
        <f t="shared" si="41"/>
        <v>INR  One Hundred &amp; Seventy One  Only</v>
      </c>
      <c r="IE142" s="21">
        <v>2</v>
      </c>
      <c r="IF142" s="21" t="s">
        <v>32</v>
      </c>
      <c r="IG142" s="21" t="s">
        <v>40</v>
      </c>
      <c r="IH142" s="21">
        <v>10</v>
      </c>
      <c r="II142" s="21" t="s">
        <v>35</v>
      </c>
    </row>
    <row r="143" spans="1:243" s="20" customFormat="1" ht="57">
      <c r="A143" s="34">
        <v>40</v>
      </c>
      <c r="B143" s="73" t="s">
        <v>169</v>
      </c>
      <c r="C143" s="70" t="s">
        <v>478</v>
      </c>
      <c r="D143" s="89"/>
      <c r="E143" s="71"/>
      <c r="F143" s="35"/>
      <c r="G143" s="15"/>
      <c r="H143" s="15"/>
      <c r="I143" s="35"/>
      <c r="J143" s="16"/>
      <c r="K143" s="17"/>
      <c r="L143" s="17"/>
      <c r="M143" s="18"/>
      <c r="N143" s="19"/>
      <c r="O143" s="19"/>
      <c r="P143" s="36"/>
      <c r="Q143" s="19"/>
      <c r="R143" s="19"/>
      <c r="S143" s="36"/>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8"/>
      <c r="BB143" s="39"/>
      <c r="BC143" s="40"/>
      <c r="IE143" s="21">
        <v>3</v>
      </c>
      <c r="IF143" s="21" t="s">
        <v>41</v>
      </c>
      <c r="IG143" s="21" t="s">
        <v>42</v>
      </c>
      <c r="IH143" s="21">
        <v>10</v>
      </c>
      <c r="II143" s="21" t="s">
        <v>35</v>
      </c>
    </row>
    <row r="144" spans="1:243" s="20" customFormat="1" ht="42.75">
      <c r="A144" s="34">
        <v>40.1</v>
      </c>
      <c r="B144" s="73" t="s">
        <v>170</v>
      </c>
      <c r="C144" s="70" t="s">
        <v>479</v>
      </c>
      <c r="D144" s="89">
        <v>5</v>
      </c>
      <c r="E144" s="71" t="s">
        <v>337</v>
      </c>
      <c r="F144" s="61">
        <v>296.36</v>
      </c>
      <c r="G144" s="23"/>
      <c r="H144" s="46"/>
      <c r="I144" s="35" t="s">
        <v>36</v>
      </c>
      <c r="J144" s="16">
        <f>IF(I144="Less(-)",-1,1)</f>
        <v>1</v>
      </c>
      <c r="K144" s="17" t="s">
        <v>46</v>
      </c>
      <c r="L144" s="17" t="s">
        <v>6</v>
      </c>
      <c r="M144" s="43"/>
      <c r="N144" s="22"/>
      <c r="O144" s="22"/>
      <c r="P144" s="37"/>
      <c r="Q144" s="22"/>
      <c r="R144" s="22"/>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62">
        <f>total_amount_ba($B$2,$D$2,D144,F144,J144,K144,M144)</f>
        <v>1481.8</v>
      </c>
      <c r="BB144" s="68">
        <f t="shared" si="40"/>
        <v>1481.8</v>
      </c>
      <c r="BC144" s="40" t="str">
        <f t="shared" si="41"/>
        <v>INR  One Thousand Four Hundred &amp; Eighty One  and Paise Eighty Only</v>
      </c>
      <c r="IE144" s="21">
        <v>4</v>
      </c>
      <c r="IF144" s="21" t="s">
        <v>38</v>
      </c>
      <c r="IG144" s="21" t="s">
        <v>43</v>
      </c>
      <c r="IH144" s="21">
        <v>10</v>
      </c>
      <c r="II144" s="21" t="s">
        <v>35</v>
      </c>
    </row>
    <row r="145" spans="1:243" s="20" customFormat="1" ht="16.5">
      <c r="A145" s="34">
        <v>40.2</v>
      </c>
      <c r="B145" s="73" t="s">
        <v>166</v>
      </c>
      <c r="C145" s="70" t="s">
        <v>480</v>
      </c>
      <c r="D145" s="89">
        <v>5</v>
      </c>
      <c r="E145" s="71" t="s">
        <v>337</v>
      </c>
      <c r="F145" s="61">
        <v>41.21</v>
      </c>
      <c r="G145" s="22"/>
      <c r="H145" s="22"/>
      <c r="I145" s="35" t="s">
        <v>36</v>
      </c>
      <c r="J145" s="16">
        <f aca="true" t="shared" si="42" ref="J145:J154">IF(I145="Less(-)",-1,1)</f>
        <v>1</v>
      </c>
      <c r="K145" s="17" t="s">
        <v>46</v>
      </c>
      <c r="L145" s="17" t="s">
        <v>6</v>
      </c>
      <c r="M145" s="43"/>
      <c r="N145" s="22"/>
      <c r="O145" s="22"/>
      <c r="P145" s="42"/>
      <c r="Q145" s="22"/>
      <c r="R145" s="22"/>
      <c r="S145" s="42"/>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62">
        <f aca="true" t="shared" si="43" ref="BA145:BA154">total_amount_ba($B$2,$D$2,D145,F145,J145,K145,M145)</f>
        <v>206.05</v>
      </c>
      <c r="BB145" s="68">
        <f t="shared" si="40"/>
        <v>206.05</v>
      </c>
      <c r="BC145" s="40" t="str">
        <f t="shared" si="41"/>
        <v>INR  Two Hundred &amp; Six  and Paise Five Only</v>
      </c>
      <c r="IE145" s="21">
        <v>1.02</v>
      </c>
      <c r="IF145" s="21" t="s">
        <v>38</v>
      </c>
      <c r="IG145" s="21" t="s">
        <v>39</v>
      </c>
      <c r="IH145" s="21">
        <v>213</v>
      </c>
      <c r="II145" s="21" t="s">
        <v>35</v>
      </c>
    </row>
    <row r="146" spans="1:243" s="20" customFormat="1" ht="28.5">
      <c r="A146" s="34">
        <v>40.3</v>
      </c>
      <c r="B146" s="73" t="s">
        <v>167</v>
      </c>
      <c r="C146" s="70" t="s">
        <v>481</v>
      </c>
      <c r="D146" s="89">
        <v>5</v>
      </c>
      <c r="E146" s="71" t="s">
        <v>337</v>
      </c>
      <c r="F146" s="61">
        <v>33.32</v>
      </c>
      <c r="G146" s="22"/>
      <c r="H146" s="22"/>
      <c r="I146" s="35" t="s">
        <v>36</v>
      </c>
      <c r="J146" s="16">
        <f t="shared" si="42"/>
        <v>1</v>
      </c>
      <c r="K146" s="17" t="s">
        <v>46</v>
      </c>
      <c r="L146" s="17" t="s">
        <v>6</v>
      </c>
      <c r="M146" s="43"/>
      <c r="N146" s="22"/>
      <c r="O146" s="22"/>
      <c r="P146" s="42"/>
      <c r="Q146" s="22"/>
      <c r="R146" s="22"/>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62">
        <f t="shared" si="43"/>
        <v>166.6</v>
      </c>
      <c r="BB146" s="68">
        <f t="shared" si="40"/>
        <v>166.6</v>
      </c>
      <c r="BC146" s="40" t="str">
        <f>SpellNumber(L146,BB146)</f>
        <v>INR  One Hundred &amp; Sixty Six  and Paise Sixty Only</v>
      </c>
      <c r="IE146" s="21">
        <v>2</v>
      </c>
      <c r="IF146" s="21" t="s">
        <v>32</v>
      </c>
      <c r="IG146" s="21" t="s">
        <v>40</v>
      </c>
      <c r="IH146" s="21">
        <v>10</v>
      </c>
      <c r="II146" s="21" t="s">
        <v>35</v>
      </c>
    </row>
    <row r="147" spans="1:243" s="20" customFormat="1" ht="28.5">
      <c r="A147" s="34">
        <v>40.4</v>
      </c>
      <c r="B147" s="73" t="s">
        <v>168</v>
      </c>
      <c r="C147" s="70" t="s">
        <v>482</v>
      </c>
      <c r="D147" s="89">
        <v>5</v>
      </c>
      <c r="E147" s="71" t="s">
        <v>337</v>
      </c>
      <c r="F147" s="61">
        <v>91.19</v>
      </c>
      <c r="G147" s="22"/>
      <c r="H147" s="22"/>
      <c r="I147" s="35" t="s">
        <v>36</v>
      </c>
      <c r="J147" s="16">
        <f t="shared" si="42"/>
        <v>1</v>
      </c>
      <c r="K147" s="17" t="s">
        <v>46</v>
      </c>
      <c r="L147" s="17" t="s">
        <v>6</v>
      </c>
      <c r="M147" s="43"/>
      <c r="N147" s="22"/>
      <c r="O147" s="22"/>
      <c r="P147" s="42"/>
      <c r="Q147" s="22"/>
      <c r="R147" s="22"/>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62">
        <f t="shared" si="43"/>
        <v>455.95</v>
      </c>
      <c r="BB147" s="68">
        <f t="shared" si="40"/>
        <v>455.95</v>
      </c>
      <c r="BC147" s="40" t="str">
        <f aca="true" t="shared" si="44" ref="BC147:BC154">SpellNumber(L147,BB147)</f>
        <v>INR  Four Hundred &amp; Fifty Five  and Paise Ninety Five Only</v>
      </c>
      <c r="IE147" s="21">
        <v>3</v>
      </c>
      <c r="IF147" s="21" t="s">
        <v>41</v>
      </c>
      <c r="IG147" s="21" t="s">
        <v>42</v>
      </c>
      <c r="IH147" s="21">
        <v>10</v>
      </c>
      <c r="II147" s="21" t="s">
        <v>35</v>
      </c>
    </row>
    <row r="148" spans="1:243" s="20" customFormat="1" ht="71.25">
      <c r="A148" s="34">
        <v>41</v>
      </c>
      <c r="B148" s="73" t="s">
        <v>171</v>
      </c>
      <c r="C148" s="70" t="s">
        <v>483</v>
      </c>
      <c r="D148" s="89"/>
      <c r="E148" s="71"/>
      <c r="F148" s="35"/>
      <c r="G148" s="15"/>
      <c r="H148" s="15"/>
      <c r="I148" s="35"/>
      <c r="J148" s="16"/>
      <c r="K148" s="17"/>
      <c r="L148" s="17"/>
      <c r="M148" s="18"/>
      <c r="N148" s="19"/>
      <c r="O148" s="19"/>
      <c r="P148" s="36"/>
      <c r="Q148" s="19"/>
      <c r="R148" s="19"/>
      <c r="S148" s="36"/>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8"/>
      <c r="BB148" s="39"/>
      <c r="BC148" s="40"/>
      <c r="IE148" s="21">
        <v>1.01</v>
      </c>
      <c r="IF148" s="21" t="s">
        <v>37</v>
      </c>
      <c r="IG148" s="21" t="s">
        <v>33</v>
      </c>
      <c r="IH148" s="21">
        <v>123.223</v>
      </c>
      <c r="II148" s="21" t="s">
        <v>35</v>
      </c>
    </row>
    <row r="149" spans="1:243" s="20" customFormat="1" ht="28.5">
      <c r="A149" s="34">
        <v>41.1</v>
      </c>
      <c r="B149" s="73" t="s">
        <v>172</v>
      </c>
      <c r="C149" s="70" t="s">
        <v>484</v>
      </c>
      <c r="D149" s="89">
        <v>5</v>
      </c>
      <c r="E149" s="71" t="s">
        <v>341</v>
      </c>
      <c r="F149" s="61">
        <v>173.61</v>
      </c>
      <c r="G149" s="22"/>
      <c r="H149" s="22"/>
      <c r="I149" s="35" t="s">
        <v>36</v>
      </c>
      <c r="J149" s="16">
        <f t="shared" si="42"/>
        <v>1</v>
      </c>
      <c r="K149" s="17" t="s">
        <v>46</v>
      </c>
      <c r="L149" s="17" t="s">
        <v>6</v>
      </c>
      <c r="M149" s="43"/>
      <c r="N149" s="22"/>
      <c r="O149" s="22"/>
      <c r="P149" s="42"/>
      <c r="Q149" s="22"/>
      <c r="R149" s="22"/>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44"/>
      <c r="AV149" s="37"/>
      <c r="AW149" s="37"/>
      <c r="AX149" s="37"/>
      <c r="AY149" s="37"/>
      <c r="AZ149" s="37"/>
      <c r="BA149" s="62">
        <f t="shared" si="43"/>
        <v>868.05</v>
      </c>
      <c r="BB149" s="68">
        <f t="shared" si="40"/>
        <v>868.05</v>
      </c>
      <c r="BC149" s="40" t="str">
        <f t="shared" si="44"/>
        <v>INR  Eight Hundred &amp; Sixty Eight  and Paise Five Only</v>
      </c>
      <c r="IE149" s="21">
        <v>1.02</v>
      </c>
      <c r="IF149" s="21" t="s">
        <v>38</v>
      </c>
      <c r="IG149" s="21" t="s">
        <v>39</v>
      </c>
      <c r="IH149" s="21">
        <v>213</v>
      </c>
      <c r="II149" s="21" t="s">
        <v>35</v>
      </c>
    </row>
    <row r="150" spans="1:243" s="20" customFormat="1" ht="28.5">
      <c r="A150" s="34">
        <v>41.2</v>
      </c>
      <c r="B150" s="74" t="s">
        <v>173</v>
      </c>
      <c r="C150" s="70" t="s">
        <v>485</v>
      </c>
      <c r="D150" s="89">
        <v>5</v>
      </c>
      <c r="E150" s="71" t="s">
        <v>341</v>
      </c>
      <c r="F150" s="61">
        <v>173.61</v>
      </c>
      <c r="G150" s="22"/>
      <c r="H150" s="22"/>
      <c r="I150" s="35" t="s">
        <v>36</v>
      </c>
      <c r="J150" s="16">
        <f t="shared" si="42"/>
        <v>1</v>
      </c>
      <c r="K150" s="17" t="s">
        <v>46</v>
      </c>
      <c r="L150" s="17" t="s">
        <v>6</v>
      </c>
      <c r="M150" s="43"/>
      <c r="N150" s="22"/>
      <c r="O150" s="22"/>
      <c r="P150" s="42"/>
      <c r="Q150" s="22"/>
      <c r="R150" s="22"/>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62">
        <f t="shared" si="43"/>
        <v>868.05</v>
      </c>
      <c r="BB150" s="68">
        <f t="shared" si="40"/>
        <v>868.05</v>
      </c>
      <c r="BC150" s="40" t="str">
        <f t="shared" si="44"/>
        <v>INR  Eight Hundred &amp; Sixty Eight  and Paise Five Only</v>
      </c>
      <c r="IE150" s="21">
        <v>2</v>
      </c>
      <c r="IF150" s="21" t="s">
        <v>32</v>
      </c>
      <c r="IG150" s="21" t="s">
        <v>40</v>
      </c>
      <c r="IH150" s="21">
        <v>10</v>
      </c>
      <c r="II150" s="21" t="s">
        <v>35</v>
      </c>
    </row>
    <row r="151" spans="1:243" s="20" customFormat="1" ht="28.5">
      <c r="A151" s="34">
        <v>41.3</v>
      </c>
      <c r="B151" s="74" t="s">
        <v>174</v>
      </c>
      <c r="C151" s="70" t="s">
        <v>486</v>
      </c>
      <c r="D151" s="89">
        <v>5</v>
      </c>
      <c r="E151" s="71" t="s">
        <v>341</v>
      </c>
      <c r="F151" s="61">
        <v>185.88</v>
      </c>
      <c r="G151" s="22"/>
      <c r="H151" s="22"/>
      <c r="I151" s="35" t="s">
        <v>36</v>
      </c>
      <c r="J151" s="16">
        <f t="shared" si="42"/>
        <v>1</v>
      </c>
      <c r="K151" s="17" t="s">
        <v>46</v>
      </c>
      <c r="L151" s="17" t="s">
        <v>6</v>
      </c>
      <c r="M151" s="43"/>
      <c r="N151" s="22"/>
      <c r="O151" s="22"/>
      <c r="P151" s="42"/>
      <c r="Q151" s="22"/>
      <c r="R151" s="22"/>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62">
        <f t="shared" si="43"/>
        <v>929.4</v>
      </c>
      <c r="BB151" s="68">
        <f t="shared" si="40"/>
        <v>929.4</v>
      </c>
      <c r="BC151" s="40" t="str">
        <f t="shared" si="44"/>
        <v>INR  Nine Hundred &amp; Twenty Nine  and Paise Forty Only</v>
      </c>
      <c r="IE151" s="21">
        <v>3</v>
      </c>
      <c r="IF151" s="21" t="s">
        <v>41</v>
      </c>
      <c r="IG151" s="21" t="s">
        <v>42</v>
      </c>
      <c r="IH151" s="21">
        <v>10</v>
      </c>
      <c r="II151" s="21" t="s">
        <v>35</v>
      </c>
    </row>
    <row r="152" spans="1:243" s="20" customFormat="1" ht="28.5">
      <c r="A152" s="34">
        <v>41.4</v>
      </c>
      <c r="B152" s="73" t="s">
        <v>175</v>
      </c>
      <c r="C152" s="70" t="s">
        <v>487</v>
      </c>
      <c r="D152" s="89">
        <v>5</v>
      </c>
      <c r="E152" s="71" t="s">
        <v>341</v>
      </c>
      <c r="F152" s="61">
        <v>185.88</v>
      </c>
      <c r="G152" s="22"/>
      <c r="H152" s="22"/>
      <c r="I152" s="35" t="s">
        <v>36</v>
      </c>
      <c r="J152" s="16">
        <f t="shared" si="42"/>
        <v>1</v>
      </c>
      <c r="K152" s="17" t="s">
        <v>46</v>
      </c>
      <c r="L152" s="17" t="s">
        <v>6</v>
      </c>
      <c r="M152" s="43"/>
      <c r="N152" s="22"/>
      <c r="O152" s="22"/>
      <c r="P152" s="42"/>
      <c r="Q152" s="22"/>
      <c r="R152" s="22"/>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62">
        <f t="shared" si="43"/>
        <v>929.4</v>
      </c>
      <c r="BB152" s="68">
        <f t="shared" si="40"/>
        <v>929.4</v>
      </c>
      <c r="BC152" s="40" t="str">
        <f t="shared" si="44"/>
        <v>INR  Nine Hundred &amp; Twenty Nine  and Paise Forty Only</v>
      </c>
      <c r="IE152" s="21">
        <v>1.01</v>
      </c>
      <c r="IF152" s="21" t="s">
        <v>37</v>
      </c>
      <c r="IG152" s="21" t="s">
        <v>33</v>
      </c>
      <c r="IH152" s="21">
        <v>123.223</v>
      </c>
      <c r="II152" s="21" t="s">
        <v>35</v>
      </c>
    </row>
    <row r="153" spans="1:243" s="20" customFormat="1" ht="16.5">
      <c r="A153" s="34">
        <v>41.5</v>
      </c>
      <c r="B153" s="73" t="s">
        <v>176</v>
      </c>
      <c r="C153" s="70" t="s">
        <v>488</v>
      </c>
      <c r="D153" s="89">
        <v>5</v>
      </c>
      <c r="E153" s="71" t="s">
        <v>341</v>
      </c>
      <c r="F153" s="61">
        <v>219.2</v>
      </c>
      <c r="G153" s="22"/>
      <c r="H153" s="22"/>
      <c r="I153" s="35" t="s">
        <v>36</v>
      </c>
      <c r="J153" s="16">
        <f t="shared" si="42"/>
        <v>1</v>
      </c>
      <c r="K153" s="17" t="s">
        <v>46</v>
      </c>
      <c r="L153" s="17" t="s">
        <v>6</v>
      </c>
      <c r="M153" s="43"/>
      <c r="N153" s="22"/>
      <c r="O153" s="22"/>
      <c r="P153" s="42"/>
      <c r="Q153" s="22"/>
      <c r="R153" s="22"/>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62">
        <f t="shared" si="43"/>
        <v>1096</v>
      </c>
      <c r="BB153" s="68">
        <f t="shared" si="40"/>
        <v>1096</v>
      </c>
      <c r="BC153" s="40" t="str">
        <f t="shared" si="44"/>
        <v>INR  One Thousand  &amp;Ninety Six  Only</v>
      </c>
      <c r="IE153" s="21">
        <v>1.02</v>
      </c>
      <c r="IF153" s="21" t="s">
        <v>38</v>
      </c>
      <c r="IG153" s="21" t="s">
        <v>39</v>
      </c>
      <c r="IH153" s="21">
        <v>213</v>
      </c>
      <c r="II153" s="21" t="s">
        <v>35</v>
      </c>
    </row>
    <row r="154" spans="1:243" s="20" customFormat="1" ht="28.5">
      <c r="A154" s="34">
        <v>41.6</v>
      </c>
      <c r="B154" s="74" t="s">
        <v>177</v>
      </c>
      <c r="C154" s="70" t="s">
        <v>489</v>
      </c>
      <c r="D154" s="89">
        <v>5</v>
      </c>
      <c r="E154" s="71" t="s">
        <v>341</v>
      </c>
      <c r="F154" s="61">
        <v>264.04</v>
      </c>
      <c r="G154" s="22"/>
      <c r="H154" s="22"/>
      <c r="I154" s="35" t="s">
        <v>36</v>
      </c>
      <c r="J154" s="16">
        <f t="shared" si="42"/>
        <v>1</v>
      </c>
      <c r="K154" s="17" t="s">
        <v>46</v>
      </c>
      <c r="L154" s="17" t="s">
        <v>6</v>
      </c>
      <c r="M154" s="43"/>
      <c r="N154" s="22"/>
      <c r="O154" s="22"/>
      <c r="P154" s="42"/>
      <c r="Q154" s="22"/>
      <c r="R154" s="22"/>
      <c r="S154" s="42"/>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62">
        <f t="shared" si="43"/>
        <v>1320.2</v>
      </c>
      <c r="BB154" s="68">
        <f t="shared" si="40"/>
        <v>1320.2</v>
      </c>
      <c r="BC154" s="40" t="str">
        <f t="shared" si="44"/>
        <v>INR  One Thousand Three Hundred &amp; Twenty  and Paise Twenty Only</v>
      </c>
      <c r="IE154" s="21">
        <v>2</v>
      </c>
      <c r="IF154" s="21" t="s">
        <v>32</v>
      </c>
      <c r="IG154" s="21" t="s">
        <v>40</v>
      </c>
      <c r="IH154" s="21">
        <v>10</v>
      </c>
      <c r="II154" s="21" t="s">
        <v>35</v>
      </c>
    </row>
    <row r="155" spans="1:243" s="20" customFormat="1" ht="28.5">
      <c r="A155" s="34">
        <v>41.7</v>
      </c>
      <c r="B155" s="73" t="s">
        <v>178</v>
      </c>
      <c r="C155" s="70" t="s">
        <v>490</v>
      </c>
      <c r="D155" s="89">
        <v>5</v>
      </c>
      <c r="E155" s="71" t="s">
        <v>341</v>
      </c>
      <c r="F155" s="61">
        <v>288.47</v>
      </c>
      <c r="G155" s="22"/>
      <c r="H155" s="22"/>
      <c r="I155" s="35" t="s">
        <v>36</v>
      </c>
      <c r="J155" s="16">
        <f>IF(I155="Less(-)",-1,1)</f>
        <v>1</v>
      </c>
      <c r="K155" s="17" t="s">
        <v>46</v>
      </c>
      <c r="L155" s="17" t="s">
        <v>6</v>
      </c>
      <c r="M155" s="43"/>
      <c r="N155" s="22"/>
      <c r="O155" s="22"/>
      <c r="P155" s="42"/>
      <c r="Q155" s="22"/>
      <c r="R155" s="22"/>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62">
        <f>total_amount_ba($B$2,$D$2,D155,F155,J155,K155,M155)</f>
        <v>1442.35</v>
      </c>
      <c r="BB155" s="68">
        <f>BA155+SUM(N155:AZ155)</f>
        <v>1442.35</v>
      </c>
      <c r="BC155" s="40" t="str">
        <f>SpellNumber(L155,BB155)</f>
        <v>INR  One Thousand Four Hundred &amp; Forty Two  and Paise Thirty Five Only</v>
      </c>
      <c r="IE155" s="21">
        <v>3</v>
      </c>
      <c r="IF155" s="21" t="s">
        <v>41</v>
      </c>
      <c r="IG155" s="21" t="s">
        <v>42</v>
      </c>
      <c r="IH155" s="21">
        <v>10</v>
      </c>
      <c r="II155" s="21" t="s">
        <v>35</v>
      </c>
    </row>
    <row r="156" spans="1:243" s="20" customFormat="1" ht="16.5">
      <c r="A156" s="34">
        <v>41.8</v>
      </c>
      <c r="B156" s="73" t="s">
        <v>179</v>
      </c>
      <c r="C156" s="70" t="s">
        <v>491</v>
      </c>
      <c r="D156" s="89">
        <v>5</v>
      </c>
      <c r="E156" s="71" t="s">
        <v>341</v>
      </c>
      <c r="F156" s="61">
        <v>219.2</v>
      </c>
      <c r="G156" s="22"/>
      <c r="H156" s="22"/>
      <c r="I156" s="35" t="s">
        <v>36</v>
      </c>
      <c r="J156" s="16">
        <f>IF(I156="Less(-)",-1,1)</f>
        <v>1</v>
      </c>
      <c r="K156" s="17" t="s">
        <v>46</v>
      </c>
      <c r="L156" s="17" t="s">
        <v>6</v>
      </c>
      <c r="M156" s="43"/>
      <c r="N156" s="22"/>
      <c r="O156" s="22"/>
      <c r="P156" s="42"/>
      <c r="Q156" s="22"/>
      <c r="R156" s="22"/>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62">
        <f>total_amount_ba($B$2,$D$2,D156,F156,J156,K156,M156)</f>
        <v>1096</v>
      </c>
      <c r="BB156" s="68">
        <f aca="true" t="shared" si="45" ref="BB156:BB170">BA156+SUM(N156:AZ156)</f>
        <v>1096</v>
      </c>
      <c r="BC156" s="40" t="str">
        <f aca="true" t="shared" si="46" ref="BC156:BC161">SpellNumber(L156,BB156)</f>
        <v>INR  One Thousand  &amp;Ninety Six  Only</v>
      </c>
      <c r="IE156" s="21">
        <v>1.01</v>
      </c>
      <c r="IF156" s="21" t="s">
        <v>37</v>
      </c>
      <c r="IG156" s="21" t="s">
        <v>33</v>
      </c>
      <c r="IH156" s="21">
        <v>123.223</v>
      </c>
      <c r="II156" s="21" t="s">
        <v>35</v>
      </c>
    </row>
    <row r="157" spans="1:243" s="20" customFormat="1" ht="85.5">
      <c r="A157" s="34">
        <v>42</v>
      </c>
      <c r="B157" s="73" t="s">
        <v>180</v>
      </c>
      <c r="C157" s="70" t="s">
        <v>492</v>
      </c>
      <c r="D157" s="89"/>
      <c r="E157" s="71"/>
      <c r="F157" s="35"/>
      <c r="G157" s="15"/>
      <c r="H157" s="15"/>
      <c r="I157" s="35"/>
      <c r="J157" s="16"/>
      <c r="K157" s="17"/>
      <c r="L157" s="17"/>
      <c r="M157" s="18"/>
      <c r="N157" s="19"/>
      <c r="O157" s="19"/>
      <c r="P157" s="36"/>
      <c r="Q157" s="19"/>
      <c r="R157" s="19"/>
      <c r="S157" s="36"/>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8"/>
      <c r="BB157" s="39"/>
      <c r="BC157" s="40"/>
      <c r="IE157" s="21">
        <v>1.02</v>
      </c>
      <c r="IF157" s="21" t="s">
        <v>38</v>
      </c>
      <c r="IG157" s="21" t="s">
        <v>39</v>
      </c>
      <c r="IH157" s="21">
        <v>213</v>
      </c>
      <c r="II157" s="21" t="s">
        <v>35</v>
      </c>
    </row>
    <row r="158" spans="1:243" s="20" customFormat="1" ht="28.5">
      <c r="A158" s="34">
        <v>42.1</v>
      </c>
      <c r="B158" s="74" t="s">
        <v>181</v>
      </c>
      <c r="C158" s="70" t="s">
        <v>493</v>
      </c>
      <c r="D158" s="89">
        <v>5</v>
      </c>
      <c r="E158" s="71" t="s">
        <v>341</v>
      </c>
      <c r="F158" s="61">
        <v>1543.18</v>
      </c>
      <c r="G158" s="22"/>
      <c r="H158" s="22"/>
      <c r="I158" s="35" t="s">
        <v>36</v>
      </c>
      <c r="J158" s="16">
        <f>IF(I158="Less(-)",-1,1)</f>
        <v>1</v>
      </c>
      <c r="K158" s="17" t="s">
        <v>46</v>
      </c>
      <c r="L158" s="17" t="s">
        <v>6</v>
      </c>
      <c r="M158" s="43"/>
      <c r="N158" s="22"/>
      <c r="O158" s="22"/>
      <c r="P158" s="42"/>
      <c r="Q158" s="22"/>
      <c r="R158" s="22"/>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62">
        <f>total_amount_ba($B$2,$D$2,D158,F158,J158,K158,M158)</f>
        <v>7715.9</v>
      </c>
      <c r="BB158" s="68">
        <f t="shared" si="45"/>
        <v>7715.9</v>
      </c>
      <c r="BC158" s="40" t="str">
        <f t="shared" si="46"/>
        <v>INR  Seven Thousand Seven Hundred &amp; Fifteen  and Paise Ninety Only</v>
      </c>
      <c r="IE158" s="21">
        <v>2</v>
      </c>
      <c r="IF158" s="21" t="s">
        <v>32</v>
      </c>
      <c r="IG158" s="21" t="s">
        <v>40</v>
      </c>
      <c r="IH158" s="21">
        <v>10</v>
      </c>
      <c r="II158" s="21" t="s">
        <v>35</v>
      </c>
    </row>
    <row r="159" spans="1:243" s="20" customFormat="1" ht="28.5">
      <c r="A159" s="34">
        <v>42.2</v>
      </c>
      <c r="B159" s="73" t="s">
        <v>182</v>
      </c>
      <c r="C159" s="70" t="s">
        <v>494</v>
      </c>
      <c r="D159" s="89">
        <v>5</v>
      </c>
      <c r="E159" s="71" t="s">
        <v>341</v>
      </c>
      <c r="F159" s="61">
        <v>1543.18</v>
      </c>
      <c r="G159" s="22"/>
      <c r="H159" s="45"/>
      <c r="I159" s="35" t="s">
        <v>36</v>
      </c>
      <c r="J159" s="16">
        <f>IF(I159="Less(-)",-1,1)</f>
        <v>1</v>
      </c>
      <c r="K159" s="17" t="s">
        <v>46</v>
      </c>
      <c r="L159" s="17" t="s">
        <v>6</v>
      </c>
      <c r="M159" s="43"/>
      <c r="N159" s="22"/>
      <c r="O159" s="22"/>
      <c r="P159" s="42"/>
      <c r="Q159" s="22"/>
      <c r="R159" s="22"/>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62">
        <f>total_amount_ba($B$2,$D$2,D159,F159,J159,K159,M159)</f>
        <v>7715.9</v>
      </c>
      <c r="BB159" s="68">
        <f t="shared" si="45"/>
        <v>7715.9</v>
      </c>
      <c r="BC159" s="40" t="str">
        <f t="shared" si="46"/>
        <v>INR  Seven Thousand Seven Hundred &amp; Fifteen  and Paise Ninety Only</v>
      </c>
      <c r="IE159" s="21">
        <v>3</v>
      </c>
      <c r="IF159" s="21" t="s">
        <v>41</v>
      </c>
      <c r="IG159" s="21" t="s">
        <v>42</v>
      </c>
      <c r="IH159" s="21">
        <v>10</v>
      </c>
      <c r="II159" s="21" t="s">
        <v>35</v>
      </c>
    </row>
    <row r="160" spans="1:243" s="20" customFormat="1" ht="28.5">
      <c r="A160" s="34">
        <v>42.3</v>
      </c>
      <c r="B160" s="73" t="s">
        <v>176</v>
      </c>
      <c r="C160" s="70" t="s">
        <v>495</v>
      </c>
      <c r="D160" s="89">
        <v>5</v>
      </c>
      <c r="E160" s="71" t="s">
        <v>341</v>
      </c>
      <c r="F160" s="61">
        <v>1743.1</v>
      </c>
      <c r="G160" s="23"/>
      <c r="H160" s="46"/>
      <c r="I160" s="35" t="s">
        <v>36</v>
      </c>
      <c r="J160" s="16">
        <f>IF(I160="Less(-)",-1,1)</f>
        <v>1</v>
      </c>
      <c r="K160" s="17" t="s">
        <v>46</v>
      </c>
      <c r="L160" s="17" t="s">
        <v>6</v>
      </c>
      <c r="M160" s="43"/>
      <c r="N160" s="22"/>
      <c r="O160" s="22"/>
      <c r="P160" s="37"/>
      <c r="Q160" s="22"/>
      <c r="R160" s="22"/>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62">
        <f>total_amount_ba($B$2,$D$2,D160,F160,J160,K160,M160)</f>
        <v>8715.5</v>
      </c>
      <c r="BB160" s="68">
        <f t="shared" si="45"/>
        <v>8715.5</v>
      </c>
      <c r="BC160" s="40" t="str">
        <f t="shared" si="46"/>
        <v>INR  Eight Thousand Seven Hundred &amp; Fifteen  and Paise Fifty Only</v>
      </c>
      <c r="IE160" s="21">
        <v>4</v>
      </c>
      <c r="IF160" s="21" t="s">
        <v>38</v>
      </c>
      <c r="IG160" s="21" t="s">
        <v>43</v>
      </c>
      <c r="IH160" s="21">
        <v>10</v>
      </c>
      <c r="II160" s="21" t="s">
        <v>35</v>
      </c>
    </row>
    <row r="161" spans="1:243" s="20" customFormat="1" ht="28.5">
      <c r="A161" s="34">
        <v>42.4</v>
      </c>
      <c r="B161" s="73" t="s">
        <v>177</v>
      </c>
      <c r="C161" s="70" t="s">
        <v>496</v>
      </c>
      <c r="D161" s="89">
        <v>5</v>
      </c>
      <c r="E161" s="71" t="s">
        <v>341</v>
      </c>
      <c r="F161" s="61">
        <v>1743.1</v>
      </c>
      <c r="G161" s="22"/>
      <c r="H161" s="22"/>
      <c r="I161" s="35" t="s">
        <v>36</v>
      </c>
      <c r="J161" s="16">
        <f aca="true" t="shared" si="47" ref="J161:J170">IF(I161="Less(-)",-1,1)</f>
        <v>1</v>
      </c>
      <c r="K161" s="17" t="s">
        <v>46</v>
      </c>
      <c r="L161" s="17" t="s">
        <v>6</v>
      </c>
      <c r="M161" s="43"/>
      <c r="N161" s="22"/>
      <c r="O161" s="22"/>
      <c r="P161" s="42"/>
      <c r="Q161" s="22"/>
      <c r="R161" s="22"/>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62">
        <f aca="true" t="shared" si="48" ref="BA161:BA170">total_amount_ba($B$2,$D$2,D161,F161,J161,K161,M161)</f>
        <v>8715.5</v>
      </c>
      <c r="BB161" s="68">
        <f t="shared" si="45"/>
        <v>8715.5</v>
      </c>
      <c r="BC161" s="40" t="str">
        <f t="shared" si="46"/>
        <v>INR  Eight Thousand Seven Hundred &amp; Fifteen  and Paise Fifty Only</v>
      </c>
      <c r="IE161" s="21">
        <v>1.02</v>
      </c>
      <c r="IF161" s="21" t="s">
        <v>38</v>
      </c>
      <c r="IG161" s="21" t="s">
        <v>39</v>
      </c>
      <c r="IH161" s="21">
        <v>213</v>
      </c>
      <c r="II161" s="21" t="s">
        <v>35</v>
      </c>
    </row>
    <row r="162" spans="1:243" s="20" customFormat="1" ht="28.5">
      <c r="A162" s="34">
        <v>42.5</v>
      </c>
      <c r="B162" s="73" t="s">
        <v>178</v>
      </c>
      <c r="C162" s="70" t="s">
        <v>497</v>
      </c>
      <c r="D162" s="89">
        <v>5</v>
      </c>
      <c r="E162" s="71" t="s">
        <v>341</v>
      </c>
      <c r="F162" s="61">
        <v>2014.91</v>
      </c>
      <c r="G162" s="22"/>
      <c r="H162" s="22"/>
      <c r="I162" s="35" t="s">
        <v>36</v>
      </c>
      <c r="J162" s="16">
        <f t="shared" si="47"/>
        <v>1</v>
      </c>
      <c r="K162" s="17" t="s">
        <v>46</v>
      </c>
      <c r="L162" s="17" t="s">
        <v>6</v>
      </c>
      <c r="M162" s="43"/>
      <c r="N162" s="22"/>
      <c r="O162" s="22"/>
      <c r="P162" s="42"/>
      <c r="Q162" s="22"/>
      <c r="R162" s="22"/>
      <c r="S162" s="42"/>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62">
        <f t="shared" si="48"/>
        <v>10074.55</v>
      </c>
      <c r="BB162" s="68">
        <f t="shared" si="45"/>
        <v>10074.55</v>
      </c>
      <c r="BC162" s="40" t="str">
        <f>SpellNumber(L162,BB162)</f>
        <v>INR  Ten Thousand  &amp;Seventy Four  and Paise Fifty Five Only</v>
      </c>
      <c r="IE162" s="21">
        <v>2</v>
      </c>
      <c r="IF162" s="21" t="s">
        <v>32</v>
      </c>
      <c r="IG162" s="21" t="s">
        <v>40</v>
      </c>
      <c r="IH162" s="21">
        <v>10</v>
      </c>
      <c r="II162" s="21" t="s">
        <v>35</v>
      </c>
    </row>
    <row r="163" spans="1:243" s="20" customFormat="1" ht="28.5">
      <c r="A163" s="34">
        <v>42.6</v>
      </c>
      <c r="B163" s="73" t="s">
        <v>179</v>
      </c>
      <c r="C163" s="70" t="s">
        <v>498</v>
      </c>
      <c r="D163" s="89">
        <v>5</v>
      </c>
      <c r="E163" s="71" t="s">
        <v>341</v>
      </c>
      <c r="F163" s="61">
        <v>1543.18</v>
      </c>
      <c r="G163" s="22"/>
      <c r="H163" s="22"/>
      <c r="I163" s="35" t="s">
        <v>36</v>
      </c>
      <c r="J163" s="16">
        <f t="shared" si="47"/>
        <v>1</v>
      </c>
      <c r="K163" s="17" t="s">
        <v>46</v>
      </c>
      <c r="L163" s="17" t="s">
        <v>6</v>
      </c>
      <c r="M163" s="43"/>
      <c r="N163" s="22"/>
      <c r="O163" s="22"/>
      <c r="P163" s="42"/>
      <c r="Q163" s="22"/>
      <c r="R163" s="22"/>
      <c r="S163" s="42"/>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62">
        <f t="shared" si="48"/>
        <v>7715.9</v>
      </c>
      <c r="BB163" s="68">
        <f t="shared" si="45"/>
        <v>7715.9</v>
      </c>
      <c r="BC163" s="40" t="str">
        <f aca="true" t="shared" si="49" ref="BC163:BC170">SpellNumber(L163,BB163)</f>
        <v>INR  Seven Thousand Seven Hundred &amp; Fifteen  and Paise Ninety Only</v>
      </c>
      <c r="IE163" s="21">
        <v>3</v>
      </c>
      <c r="IF163" s="21" t="s">
        <v>41</v>
      </c>
      <c r="IG163" s="21" t="s">
        <v>42</v>
      </c>
      <c r="IH163" s="21">
        <v>10</v>
      </c>
      <c r="II163" s="21" t="s">
        <v>35</v>
      </c>
    </row>
    <row r="164" spans="1:243" s="20" customFormat="1" ht="85.5">
      <c r="A164" s="34">
        <v>43</v>
      </c>
      <c r="B164" s="73" t="s">
        <v>183</v>
      </c>
      <c r="C164" s="70" t="s">
        <v>499</v>
      </c>
      <c r="D164" s="89"/>
      <c r="E164" s="71"/>
      <c r="F164" s="35"/>
      <c r="G164" s="15"/>
      <c r="H164" s="15"/>
      <c r="I164" s="35"/>
      <c r="J164" s="16"/>
      <c r="K164" s="17"/>
      <c r="L164" s="17"/>
      <c r="M164" s="18"/>
      <c r="N164" s="19"/>
      <c r="O164" s="19"/>
      <c r="P164" s="36"/>
      <c r="Q164" s="19"/>
      <c r="R164" s="19"/>
      <c r="S164" s="36"/>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8"/>
      <c r="BB164" s="39"/>
      <c r="BC164" s="40"/>
      <c r="IE164" s="21">
        <v>1.01</v>
      </c>
      <c r="IF164" s="21" t="s">
        <v>37</v>
      </c>
      <c r="IG164" s="21" t="s">
        <v>33</v>
      </c>
      <c r="IH164" s="21">
        <v>123.223</v>
      </c>
      <c r="II164" s="21" t="s">
        <v>35</v>
      </c>
    </row>
    <row r="165" spans="1:243" s="20" customFormat="1" ht="28.5" customHeight="1">
      <c r="A165" s="34">
        <v>43.1</v>
      </c>
      <c r="B165" s="73" t="s">
        <v>184</v>
      </c>
      <c r="C165" s="70" t="s">
        <v>500</v>
      </c>
      <c r="D165" s="89">
        <v>5</v>
      </c>
      <c r="E165" s="71" t="s">
        <v>337</v>
      </c>
      <c r="F165" s="61">
        <v>322.67</v>
      </c>
      <c r="G165" s="22"/>
      <c r="H165" s="22"/>
      <c r="I165" s="35" t="s">
        <v>36</v>
      </c>
      <c r="J165" s="16">
        <f t="shared" si="47"/>
        <v>1</v>
      </c>
      <c r="K165" s="17" t="s">
        <v>46</v>
      </c>
      <c r="L165" s="17" t="s">
        <v>6</v>
      </c>
      <c r="M165" s="43"/>
      <c r="N165" s="22"/>
      <c r="O165" s="22"/>
      <c r="P165" s="42"/>
      <c r="Q165" s="22"/>
      <c r="R165" s="22"/>
      <c r="S165" s="42"/>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44"/>
      <c r="AV165" s="37"/>
      <c r="AW165" s="37"/>
      <c r="AX165" s="37"/>
      <c r="AY165" s="37"/>
      <c r="AZ165" s="37"/>
      <c r="BA165" s="62">
        <f t="shared" si="48"/>
        <v>1613.35</v>
      </c>
      <c r="BB165" s="68">
        <f t="shared" si="45"/>
        <v>1613.35</v>
      </c>
      <c r="BC165" s="40" t="str">
        <f t="shared" si="49"/>
        <v>INR  One Thousand Six Hundred &amp; Thirteen  and Paise Thirty Five Only</v>
      </c>
      <c r="IE165" s="21">
        <v>1.02</v>
      </c>
      <c r="IF165" s="21" t="s">
        <v>38</v>
      </c>
      <c r="IG165" s="21" t="s">
        <v>39</v>
      </c>
      <c r="IH165" s="21">
        <v>213</v>
      </c>
      <c r="II165" s="21" t="s">
        <v>35</v>
      </c>
    </row>
    <row r="166" spans="1:243" s="20" customFormat="1" ht="85.5">
      <c r="A166" s="34">
        <v>44</v>
      </c>
      <c r="B166" s="74" t="s">
        <v>185</v>
      </c>
      <c r="C166" s="70" t="s">
        <v>501</v>
      </c>
      <c r="D166" s="89">
        <v>5</v>
      </c>
      <c r="E166" s="71" t="s">
        <v>345</v>
      </c>
      <c r="F166" s="61">
        <v>289.35</v>
      </c>
      <c r="G166" s="22"/>
      <c r="H166" s="22"/>
      <c r="I166" s="35" t="s">
        <v>36</v>
      </c>
      <c r="J166" s="16">
        <f t="shared" si="47"/>
        <v>1</v>
      </c>
      <c r="K166" s="17" t="s">
        <v>46</v>
      </c>
      <c r="L166" s="17" t="s">
        <v>6</v>
      </c>
      <c r="M166" s="43"/>
      <c r="N166" s="22"/>
      <c r="O166" s="22"/>
      <c r="P166" s="42"/>
      <c r="Q166" s="22"/>
      <c r="R166" s="22"/>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62">
        <f t="shared" si="48"/>
        <v>1446.75</v>
      </c>
      <c r="BB166" s="68">
        <f t="shared" si="45"/>
        <v>1446.75</v>
      </c>
      <c r="BC166" s="40" t="str">
        <f t="shared" si="49"/>
        <v>INR  One Thousand Four Hundred &amp; Forty Six  and Paise Seventy Five Only</v>
      </c>
      <c r="IE166" s="21">
        <v>2</v>
      </c>
      <c r="IF166" s="21" t="s">
        <v>32</v>
      </c>
      <c r="IG166" s="21" t="s">
        <v>40</v>
      </c>
      <c r="IH166" s="21">
        <v>10</v>
      </c>
      <c r="II166" s="21" t="s">
        <v>35</v>
      </c>
    </row>
    <row r="167" spans="1:243" s="20" customFormat="1" ht="57">
      <c r="A167" s="34">
        <v>45</v>
      </c>
      <c r="B167" s="74" t="s">
        <v>186</v>
      </c>
      <c r="C167" s="70" t="s">
        <v>502</v>
      </c>
      <c r="D167" s="89">
        <v>5</v>
      </c>
      <c r="E167" s="71" t="s">
        <v>345</v>
      </c>
      <c r="F167" s="61">
        <v>5578.26</v>
      </c>
      <c r="G167" s="22"/>
      <c r="H167" s="22"/>
      <c r="I167" s="35" t="s">
        <v>36</v>
      </c>
      <c r="J167" s="16">
        <f t="shared" si="47"/>
        <v>1</v>
      </c>
      <c r="K167" s="17" t="s">
        <v>46</v>
      </c>
      <c r="L167" s="17" t="s">
        <v>6</v>
      </c>
      <c r="M167" s="43"/>
      <c r="N167" s="22"/>
      <c r="O167" s="22"/>
      <c r="P167" s="42"/>
      <c r="Q167" s="22"/>
      <c r="R167" s="22"/>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62">
        <f t="shared" si="48"/>
        <v>27891.3</v>
      </c>
      <c r="BB167" s="68">
        <f t="shared" si="45"/>
        <v>27891.3</v>
      </c>
      <c r="BC167" s="40" t="str">
        <f t="shared" si="49"/>
        <v>INR  Twenty Seven Thousand Eight Hundred &amp; Ninety One  and Paise Thirty Only</v>
      </c>
      <c r="IE167" s="21">
        <v>3</v>
      </c>
      <c r="IF167" s="21" t="s">
        <v>41</v>
      </c>
      <c r="IG167" s="21" t="s">
        <v>42</v>
      </c>
      <c r="IH167" s="21">
        <v>10</v>
      </c>
      <c r="II167" s="21" t="s">
        <v>35</v>
      </c>
    </row>
    <row r="168" spans="1:243" s="20" customFormat="1" ht="42.75">
      <c r="A168" s="34">
        <v>46</v>
      </c>
      <c r="B168" s="73" t="s">
        <v>187</v>
      </c>
      <c r="C168" s="70" t="s">
        <v>503</v>
      </c>
      <c r="D168" s="89">
        <v>5</v>
      </c>
      <c r="E168" s="71" t="s">
        <v>346</v>
      </c>
      <c r="F168" s="61">
        <v>268.3</v>
      </c>
      <c r="G168" s="22"/>
      <c r="H168" s="22"/>
      <c r="I168" s="35" t="s">
        <v>36</v>
      </c>
      <c r="J168" s="16">
        <f t="shared" si="47"/>
        <v>1</v>
      </c>
      <c r="K168" s="17" t="s">
        <v>46</v>
      </c>
      <c r="L168" s="17" t="s">
        <v>6</v>
      </c>
      <c r="M168" s="43"/>
      <c r="N168" s="22"/>
      <c r="O168" s="22"/>
      <c r="P168" s="42"/>
      <c r="Q168" s="22"/>
      <c r="R168" s="22"/>
      <c r="S168" s="42"/>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62">
        <f t="shared" si="48"/>
        <v>1341.5</v>
      </c>
      <c r="BB168" s="68">
        <f t="shared" si="45"/>
        <v>1341.5</v>
      </c>
      <c r="BC168" s="40" t="str">
        <f t="shared" si="49"/>
        <v>INR  One Thousand Three Hundred &amp; Forty One  and Paise Fifty Only</v>
      </c>
      <c r="IE168" s="21">
        <v>1.01</v>
      </c>
      <c r="IF168" s="21" t="s">
        <v>37</v>
      </c>
      <c r="IG168" s="21" t="s">
        <v>33</v>
      </c>
      <c r="IH168" s="21">
        <v>123.223</v>
      </c>
      <c r="II168" s="21" t="s">
        <v>35</v>
      </c>
    </row>
    <row r="169" spans="1:243" s="20" customFormat="1" ht="71.25">
      <c r="A169" s="34">
        <v>47</v>
      </c>
      <c r="B169" s="73" t="s">
        <v>188</v>
      </c>
      <c r="C169" s="70" t="s">
        <v>504</v>
      </c>
      <c r="D169" s="89"/>
      <c r="E169" s="71"/>
      <c r="F169" s="35"/>
      <c r="G169" s="15"/>
      <c r="H169" s="15"/>
      <c r="I169" s="35"/>
      <c r="J169" s="16"/>
      <c r="K169" s="17"/>
      <c r="L169" s="17"/>
      <c r="M169" s="18"/>
      <c r="N169" s="19"/>
      <c r="O169" s="19"/>
      <c r="P169" s="36"/>
      <c r="Q169" s="19"/>
      <c r="R169" s="19"/>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8"/>
      <c r="BB169" s="39"/>
      <c r="BC169" s="40"/>
      <c r="IE169" s="21">
        <v>1.02</v>
      </c>
      <c r="IF169" s="21" t="s">
        <v>38</v>
      </c>
      <c r="IG169" s="21" t="s">
        <v>39</v>
      </c>
      <c r="IH169" s="21">
        <v>213</v>
      </c>
      <c r="II169" s="21" t="s">
        <v>35</v>
      </c>
    </row>
    <row r="170" spans="1:243" s="20" customFormat="1" ht="28.5">
      <c r="A170" s="34">
        <v>47.1</v>
      </c>
      <c r="B170" s="74" t="s">
        <v>189</v>
      </c>
      <c r="C170" s="70" t="s">
        <v>505</v>
      </c>
      <c r="D170" s="89">
        <v>5</v>
      </c>
      <c r="E170" s="71" t="s">
        <v>337</v>
      </c>
      <c r="F170" s="61">
        <v>469.97</v>
      </c>
      <c r="G170" s="22"/>
      <c r="H170" s="22"/>
      <c r="I170" s="35" t="s">
        <v>36</v>
      </c>
      <c r="J170" s="16">
        <f t="shared" si="47"/>
        <v>1</v>
      </c>
      <c r="K170" s="17" t="s">
        <v>46</v>
      </c>
      <c r="L170" s="17" t="s">
        <v>6</v>
      </c>
      <c r="M170" s="43"/>
      <c r="N170" s="22"/>
      <c r="O170" s="22"/>
      <c r="P170" s="42"/>
      <c r="Q170" s="22"/>
      <c r="R170" s="22"/>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62">
        <f t="shared" si="48"/>
        <v>2349.85</v>
      </c>
      <c r="BB170" s="68">
        <f t="shared" si="45"/>
        <v>2349.85</v>
      </c>
      <c r="BC170" s="40" t="str">
        <f t="shared" si="49"/>
        <v>INR  Two Thousand Three Hundred &amp; Forty Nine  and Paise Eighty Five Only</v>
      </c>
      <c r="IE170" s="21">
        <v>2</v>
      </c>
      <c r="IF170" s="21" t="s">
        <v>32</v>
      </c>
      <c r="IG170" s="21" t="s">
        <v>40</v>
      </c>
      <c r="IH170" s="21">
        <v>10</v>
      </c>
      <c r="II170" s="21" t="s">
        <v>35</v>
      </c>
    </row>
    <row r="171" spans="1:243" s="20" customFormat="1" ht="28.5">
      <c r="A171" s="34">
        <v>47.2</v>
      </c>
      <c r="B171" s="72" t="s">
        <v>190</v>
      </c>
      <c r="C171" s="70" t="s">
        <v>506</v>
      </c>
      <c r="D171" s="89">
        <v>5</v>
      </c>
      <c r="E171" s="71" t="s">
        <v>337</v>
      </c>
      <c r="F171" s="61">
        <v>704.08</v>
      </c>
      <c r="G171" s="22"/>
      <c r="H171" s="22"/>
      <c r="I171" s="35" t="s">
        <v>36</v>
      </c>
      <c r="J171" s="16">
        <f>IF(I171="Less(-)",-1,1)</f>
        <v>1</v>
      </c>
      <c r="K171" s="17" t="s">
        <v>46</v>
      </c>
      <c r="L171" s="17" t="s">
        <v>6</v>
      </c>
      <c r="M171" s="43"/>
      <c r="N171" s="22"/>
      <c r="O171" s="22"/>
      <c r="P171" s="42"/>
      <c r="Q171" s="22"/>
      <c r="R171" s="22"/>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62">
        <f>total_amount_ba($B$2,$D$2,D171,F171,J171,K171,M171)</f>
        <v>3520.4</v>
      </c>
      <c r="BB171" s="68">
        <f>BA171+SUM(N171:AZ171)</f>
        <v>3520.4</v>
      </c>
      <c r="BC171" s="40" t="str">
        <f>SpellNumber(L171,BB171)</f>
        <v>INR  Three Thousand Five Hundred &amp; Twenty  and Paise Forty Only</v>
      </c>
      <c r="IE171" s="21">
        <v>3</v>
      </c>
      <c r="IF171" s="21" t="s">
        <v>41</v>
      </c>
      <c r="IG171" s="21" t="s">
        <v>42</v>
      </c>
      <c r="IH171" s="21">
        <v>10</v>
      </c>
      <c r="II171" s="21" t="s">
        <v>35</v>
      </c>
    </row>
    <row r="172" spans="1:243" s="20" customFormat="1" ht="99.75">
      <c r="A172" s="34">
        <v>48</v>
      </c>
      <c r="B172" s="73" t="s">
        <v>191</v>
      </c>
      <c r="C172" s="70" t="s">
        <v>507</v>
      </c>
      <c r="D172" s="89">
        <v>5</v>
      </c>
      <c r="E172" s="71" t="s">
        <v>341</v>
      </c>
      <c r="F172" s="61">
        <v>150.07</v>
      </c>
      <c r="G172" s="22"/>
      <c r="H172" s="22"/>
      <c r="I172" s="35" t="s">
        <v>36</v>
      </c>
      <c r="J172" s="16">
        <f>IF(I172="Less(-)",-1,1)</f>
        <v>1</v>
      </c>
      <c r="K172" s="17" t="s">
        <v>46</v>
      </c>
      <c r="L172" s="17" t="s">
        <v>6</v>
      </c>
      <c r="M172" s="43"/>
      <c r="N172" s="22"/>
      <c r="O172" s="22"/>
      <c r="P172" s="42"/>
      <c r="Q172" s="22"/>
      <c r="R172" s="22"/>
      <c r="S172" s="42"/>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62">
        <f>total_amount_ba($B$2,$D$2,D172,F172,J172,K172,M172)</f>
        <v>750.35</v>
      </c>
      <c r="BB172" s="68">
        <f aca="true" t="shared" si="50" ref="BB172:BB185">BA172+SUM(N172:AZ172)</f>
        <v>750.35</v>
      </c>
      <c r="BC172" s="40" t="str">
        <f aca="true" t="shared" si="51" ref="BC172:BC177">SpellNumber(L172,BB172)</f>
        <v>INR  Seven Hundred &amp; Fifty  and Paise Thirty Five Only</v>
      </c>
      <c r="IE172" s="21">
        <v>1.01</v>
      </c>
      <c r="IF172" s="21" t="s">
        <v>37</v>
      </c>
      <c r="IG172" s="21" t="s">
        <v>33</v>
      </c>
      <c r="IH172" s="21">
        <v>123.223</v>
      </c>
      <c r="II172" s="21" t="s">
        <v>35</v>
      </c>
    </row>
    <row r="173" spans="1:243" s="20" customFormat="1" ht="42.75">
      <c r="A173" s="34">
        <v>49</v>
      </c>
      <c r="B173" s="73" t="s">
        <v>100</v>
      </c>
      <c r="C173" s="70" t="s">
        <v>508</v>
      </c>
      <c r="D173" s="89"/>
      <c r="E173" s="71"/>
      <c r="F173" s="35"/>
      <c r="G173" s="15"/>
      <c r="H173" s="15"/>
      <c r="I173" s="35"/>
      <c r="J173" s="16"/>
      <c r="K173" s="17"/>
      <c r="L173" s="17"/>
      <c r="M173" s="18"/>
      <c r="N173" s="19"/>
      <c r="O173" s="19"/>
      <c r="P173" s="36"/>
      <c r="Q173" s="19"/>
      <c r="R173" s="19"/>
      <c r="S173" s="36"/>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8"/>
      <c r="BB173" s="39"/>
      <c r="BC173" s="40"/>
      <c r="IE173" s="21">
        <v>1.02</v>
      </c>
      <c r="IF173" s="21" t="s">
        <v>38</v>
      </c>
      <c r="IG173" s="21" t="s">
        <v>39</v>
      </c>
      <c r="IH173" s="21">
        <v>213</v>
      </c>
      <c r="II173" s="21" t="s">
        <v>35</v>
      </c>
    </row>
    <row r="174" spans="1:243" s="20" customFormat="1" ht="28.5">
      <c r="A174" s="34">
        <v>49.1</v>
      </c>
      <c r="B174" s="74" t="s">
        <v>192</v>
      </c>
      <c r="C174" s="70" t="s">
        <v>509</v>
      </c>
      <c r="D174" s="89">
        <v>5</v>
      </c>
      <c r="E174" s="71" t="s">
        <v>341</v>
      </c>
      <c r="F174" s="61">
        <v>281.46</v>
      </c>
      <c r="G174" s="22"/>
      <c r="H174" s="22"/>
      <c r="I174" s="35" t="s">
        <v>36</v>
      </c>
      <c r="J174" s="16">
        <f>IF(I174="Less(-)",-1,1)</f>
        <v>1</v>
      </c>
      <c r="K174" s="17" t="s">
        <v>46</v>
      </c>
      <c r="L174" s="17" t="s">
        <v>6</v>
      </c>
      <c r="M174" s="43"/>
      <c r="N174" s="22"/>
      <c r="O174" s="22"/>
      <c r="P174" s="42"/>
      <c r="Q174" s="22"/>
      <c r="R174" s="22"/>
      <c r="S174" s="42"/>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62">
        <f>total_amount_ba($B$2,$D$2,D174,F174,J174,K174,M174)</f>
        <v>1407.3</v>
      </c>
      <c r="BB174" s="68">
        <f t="shared" si="50"/>
        <v>1407.3</v>
      </c>
      <c r="BC174" s="40" t="str">
        <f t="shared" si="51"/>
        <v>INR  One Thousand Four Hundred &amp; Seven  and Paise Thirty Only</v>
      </c>
      <c r="IE174" s="21">
        <v>2</v>
      </c>
      <c r="IF174" s="21" t="s">
        <v>32</v>
      </c>
      <c r="IG174" s="21" t="s">
        <v>40</v>
      </c>
      <c r="IH174" s="21">
        <v>10</v>
      </c>
      <c r="II174" s="21" t="s">
        <v>35</v>
      </c>
    </row>
    <row r="175" spans="1:243" s="20" customFormat="1" ht="28.5">
      <c r="A175" s="34">
        <v>49.2</v>
      </c>
      <c r="B175" s="73" t="s">
        <v>193</v>
      </c>
      <c r="C175" s="70" t="s">
        <v>510</v>
      </c>
      <c r="D175" s="89">
        <v>5</v>
      </c>
      <c r="E175" s="71" t="s">
        <v>341</v>
      </c>
      <c r="F175" s="61">
        <v>345.46</v>
      </c>
      <c r="G175" s="22"/>
      <c r="H175" s="45"/>
      <c r="I175" s="35" t="s">
        <v>36</v>
      </c>
      <c r="J175" s="16">
        <f>IF(I175="Less(-)",-1,1)</f>
        <v>1</v>
      </c>
      <c r="K175" s="17" t="s">
        <v>46</v>
      </c>
      <c r="L175" s="17" t="s">
        <v>6</v>
      </c>
      <c r="M175" s="43"/>
      <c r="N175" s="22"/>
      <c r="O175" s="22"/>
      <c r="P175" s="42"/>
      <c r="Q175" s="22"/>
      <c r="R175" s="22"/>
      <c r="S175" s="42"/>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62">
        <f>total_amount_ba($B$2,$D$2,D175,F175,J175,K175,M175)</f>
        <v>1727.3</v>
      </c>
      <c r="BB175" s="68">
        <f t="shared" si="50"/>
        <v>1727.3</v>
      </c>
      <c r="BC175" s="40" t="str">
        <f t="shared" si="51"/>
        <v>INR  One Thousand Seven Hundred &amp; Twenty Seven  and Paise Thirty Only</v>
      </c>
      <c r="IE175" s="21">
        <v>3</v>
      </c>
      <c r="IF175" s="21" t="s">
        <v>41</v>
      </c>
      <c r="IG175" s="21" t="s">
        <v>42</v>
      </c>
      <c r="IH175" s="21">
        <v>10</v>
      </c>
      <c r="II175" s="21" t="s">
        <v>35</v>
      </c>
    </row>
    <row r="176" spans="1:243" s="20" customFormat="1" ht="57">
      <c r="A176" s="34">
        <v>50</v>
      </c>
      <c r="B176" s="73" t="s">
        <v>194</v>
      </c>
      <c r="C176" s="70" t="s">
        <v>511</v>
      </c>
      <c r="D176" s="89">
        <v>5</v>
      </c>
      <c r="E176" s="71" t="s">
        <v>337</v>
      </c>
      <c r="F176" s="61">
        <v>72.78</v>
      </c>
      <c r="G176" s="23"/>
      <c r="H176" s="46"/>
      <c r="I176" s="35" t="s">
        <v>36</v>
      </c>
      <c r="J176" s="16">
        <f>IF(I176="Less(-)",-1,1)</f>
        <v>1</v>
      </c>
      <c r="K176" s="17" t="s">
        <v>46</v>
      </c>
      <c r="L176" s="17" t="s">
        <v>6</v>
      </c>
      <c r="M176" s="43"/>
      <c r="N176" s="22"/>
      <c r="O176" s="22"/>
      <c r="P176" s="37"/>
      <c r="Q176" s="22"/>
      <c r="R176" s="22"/>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62">
        <f>total_amount_ba($B$2,$D$2,D176,F176,J176,K176,M176)</f>
        <v>363.9</v>
      </c>
      <c r="BB176" s="68">
        <f t="shared" si="50"/>
        <v>363.9</v>
      </c>
      <c r="BC176" s="40" t="str">
        <f t="shared" si="51"/>
        <v>INR  Three Hundred &amp; Sixty Three  and Paise Ninety Only</v>
      </c>
      <c r="IE176" s="21">
        <v>4</v>
      </c>
      <c r="IF176" s="21" t="s">
        <v>38</v>
      </c>
      <c r="IG176" s="21" t="s">
        <v>43</v>
      </c>
      <c r="IH176" s="21">
        <v>10</v>
      </c>
      <c r="II176" s="21" t="s">
        <v>35</v>
      </c>
    </row>
    <row r="177" spans="1:243" s="20" customFormat="1" ht="85.5">
      <c r="A177" s="34">
        <v>51</v>
      </c>
      <c r="B177" s="73" t="s">
        <v>195</v>
      </c>
      <c r="C177" s="70" t="s">
        <v>512</v>
      </c>
      <c r="D177" s="89">
        <v>10</v>
      </c>
      <c r="E177" s="71" t="s">
        <v>337</v>
      </c>
      <c r="F177" s="61">
        <v>16.66</v>
      </c>
      <c r="G177" s="22"/>
      <c r="H177" s="22"/>
      <c r="I177" s="35" t="s">
        <v>36</v>
      </c>
      <c r="J177" s="16">
        <f aca="true" t="shared" si="52" ref="J177:J185">IF(I177="Less(-)",-1,1)</f>
        <v>1</v>
      </c>
      <c r="K177" s="17" t="s">
        <v>46</v>
      </c>
      <c r="L177" s="17" t="s">
        <v>6</v>
      </c>
      <c r="M177" s="43"/>
      <c r="N177" s="22"/>
      <c r="O177" s="22"/>
      <c r="P177" s="42"/>
      <c r="Q177" s="22"/>
      <c r="R177" s="22"/>
      <c r="S177" s="42"/>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62">
        <f aca="true" t="shared" si="53" ref="BA177:BA185">total_amount_ba($B$2,$D$2,D177,F177,J177,K177,M177)</f>
        <v>166.6</v>
      </c>
      <c r="BB177" s="68">
        <f t="shared" si="50"/>
        <v>166.6</v>
      </c>
      <c r="BC177" s="40" t="str">
        <f t="shared" si="51"/>
        <v>INR  One Hundred &amp; Sixty Six  and Paise Sixty Only</v>
      </c>
      <c r="IE177" s="21">
        <v>1.02</v>
      </c>
      <c r="IF177" s="21" t="s">
        <v>38</v>
      </c>
      <c r="IG177" s="21" t="s">
        <v>39</v>
      </c>
      <c r="IH177" s="21">
        <v>213</v>
      </c>
      <c r="II177" s="21" t="s">
        <v>35</v>
      </c>
    </row>
    <row r="178" spans="1:243" s="20" customFormat="1" ht="57">
      <c r="A178" s="34">
        <v>52</v>
      </c>
      <c r="B178" s="73" t="s">
        <v>72</v>
      </c>
      <c r="C178" s="70" t="s">
        <v>513</v>
      </c>
      <c r="D178" s="89"/>
      <c r="E178" s="71"/>
      <c r="F178" s="35"/>
      <c r="G178" s="15"/>
      <c r="H178" s="15"/>
      <c r="I178" s="35"/>
      <c r="J178" s="16"/>
      <c r="K178" s="17"/>
      <c r="L178" s="17"/>
      <c r="M178" s="18"/>
      <c r="N178" s="19"/>
      <c r="O178" s="19"/>
      <c r="P178" s="36"/>
      <c r="Q178" s="19"/>
      <c r="R178" s="19"/>
      <c r="S178" s="36"/>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8"/>
      <c r="BB178" s="39"/>
      <c r="BC178" s="40"/>
      <c r="IE178" s="21">
        <v>2</v>
      </c>
      <c r="IF178" s="21" t="s">
        <v>32</v>
      </c>
      <c r="IG178" s="21" t="s">
        <v>40</v>
      </c>
      <c r="IH178" s="21">
        <v>10</v>
      </c>
      <c r="II178" s="21" t="s">
        <v>35</v>
      </c>
    </row>
    <row r="179" spans="1:243" s="20" customFormat="1" ht="28.5">
      <c r="A179" s="34">
        <v>52.1</v>
      </c>
      <c r="B179" s="73" t="s">
        <v>196</v>
      </c>
      <c r="C179" s="70" t="s">
        <v>514</v>
      </c>
      <c r="D179" s="89">
        <v>5</v>
      </c>
      <c r="E179" s="71" t="s">
        <v>337</v>
      </c>
      <c r="F179" s="61">
        <v>230.6</v>
      </c>
      <c r="G179" s="22"/>
      <c r="H179" s="22"/>
      <c r="I179" s="35" t="s">
        <v>36</v>
      </c>
      <c r="J179" s="16">
        <f t="shared" si="52"/>
        <v>1</v>
      </c>
      <c r="K179" s="17" t="s">
        <v>46</v>
      </c>
      <c r="L179" s="17" t="s">
        <v>6</v>
      </c>
      <c r="M179" s="43"/>
      <c r="N179" s="22"/>
      <c r="O179" s="22"/>
      <c r="P179" s="42"/>
      <c r="Q179" s="22"/>
      <c r="R179" s="22"/>
      <c r="S179" s="42"/>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62">
        <f t="shared" si="53"/>
        <v>1153</v>
      </c>
      <c r="BB179" s="68">
        <f t="shared" si="50"/>
        <v>1153</v>
      </c>
      <c r="BC179" s="40" t="str">
        <f aca="true" t="shared" si="54" ref="BC179:BC185">SpellNumber(L179,BB179)</f>
        <v>INR  One Thousand One Hundred &amp; Fifty Three  Only</v>
      </c>
      <c r="IE179" s="21">
        <v>3</v>
      </c>
      <c r="IF179" s="21" t="s">
        <v>41</v>
      </c>
      <c r="IG179" s="21" t="s">
        <v>42</v>
      </c>
      <c r="IH179" s="21">
        <v>10</v>
      </c>
      <c r="II179" s="21" t="s">
        <v>35</v>
      </c>
    </row>
    <row r="180" spans="1:243" s="20" customFormat="1" ht="28.5">
      <c r="A180" s="34">
        <v>52.2</v>
      </c>
      <c r="B180" s="73" t="s">
        <v>197</v>
      </c>
      <c r="C180" s="70" t="s">
        <v>515</v>
      </c>
      <c r="D180" s="89">
        <v>5</v>
      </c>
      <c r="E180" s="71" t="s">
        <v>337</v>
      </c>
      <c r="F180" s="61">
        <v>329.68</v>
      </c>
      <c r="G180" s="22"/>
      <c r="H180" s="22"/>
      <c r="I180" s="35" t="s">
        <v>36</v>
      </c>
      <c r="J180" s="16">
        <f t="shared" si="52"/>
        <v>1</v>
      </c>
      <c r="K180" s="17" t="s">
        <v>46</v>
      </c>
      <c r="L180" s="17" t="s">
        <v>6</v>
      </c>
      <c r="M180" s="43"/>
      <c r="N180" s="22"/>
      <c r="O180" s="22"/>
      <c r="P180" s="42"/>
      <c r="Q180" s="22"/>
      <c r="R180" s="22"/>
      <c r="S180" s="42"/>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62">
        <f t="shared" si="53"/>
        <v>1648.4</v>
      </c>
      <c r="BB180" s="68">
        <f t="shared" si="50"/>
        <v>1648.4</v>
      </c>
      <c r="BC180" s="40" t="str">
        <f t="shared" si="54"/>
        <v>INR  One Thousand Six Hundred &amp; Forty Eight  and Paise Forty Only</v>
      </c>
      <c r="IE180" s="21">
        <v>1.01</v>
      </c>
      <c r="IF180" s="21" t="s">
        <v>37</v>
      </c>
      <c r="IG180" s="21" t="s">
        <v>33</v>
      </c>
      <c r="IH180" s="21">
        <v>123.223</v>
      </c>
      <c r="II180" s="21" t="s">
        <v>35</v>
      </c>
    </row>
    <row r="181" spans="1:243" s="20" customFormat="1" ht="28.5">
      <c r="A181" s="34">
        <v>52.3</v>
      </c>
      <c r="B181" s="73" t="s">
        <v>198</v>
      </c>
      <c r="C181" s="70" t="s">
        <v>516</v>
      </c>
      <c r="D181" s="89">
        <v>5</v>
      </c>
      <c r="E181" s="71" t="s">
        <v>337</v>
      </c>
      <c r="F181" s="61">
        <v>341.08</v>
      </c>
      <c r="G181" s="22"/>
      <c r="H181" s="22"/>
      <c r="I181" s="35" t="s">
        <v>36</v>
      </c>
      <c r="J181" s="16">
        <f t="shared" si="52"/>
        <v>1</v>
      </c>
      <c r="K181" s="17" t="s">
        <v>46</v>
      </c>
      <c r="L181" s="17" t="s">
        <v>6</v>
      </c>
      <c r="M181" s="43"/>
      <c r="N181" s="22"/>
      <c r="O181" s="22"/>
      <c r="P181" s="42"/>
      <c r="Q181" s="22"/>
      <c r="R181" s="22"/>
      <c r="S181" s="42"/>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44"/>
      <c r="AV181" s="37"/>
      <c r="AW181" s="37"/>
      <c r="AX181" s="37"/>
      <c r="AY181" s="37"/>
      <c r="AZ181" s="37"/>
      <c r="BA181" s="62">
        <f t="shared" si="53"/>
        <v>1705.4</v>
      </c>
      <c r="BB181" s="68">
        <f t="shared" si="50"/>
        <v>1705.4</v>
      </c>
      <c r="BC181" s="40" t="str">
        <f t="shared" si="54"/>
        <v>INR  One Thousand Seven Hundred &amp; Five  and Paise Forty Only</v>
      </c>
      <c r="IE181" s="21">
        <v>1.02</v>
      </c>
      <c r="IF181" s="21" t="s">
        <v>38</v>
      </c>
      <c r="IG181" s="21" t="s">
        <v>39</v>
      </c>
      <c r="IH181" s="21">
        <v>213</v>
      </c>
      <c r="II181" s="21" t="s">
        <v>35</v>
      </c>
    </row>
    <row r="182" spans="1:243" s="20" customFormat="1" ht="28.5">
      <c r="A182" s="34">
        <v>52.4</v>
      </c>
      <c r="B182" s="74" t="s">
        <v>199</v>
      </c>
      <c r="C182" s="70" t="s">
        <v>517</v>
      </c>
      <c r="D182" s="89">
        <v>5</v>
      </c>
      <c r="E182" s="71" t="s">
        <v>337</v>
      </c>
      <c r="F182" s="61">
        <v>495.4</v>
      </c>
      <c r="G182" s="22"/>
      <c r="H182" s="22"/>
      <c r="I182" s="35" t="s">
        <v>36</v>
      </c>
      <c r="J182" s="16">
        <f t="shared" si="52"/>
        <v>1</v>
      </c>
      <c r="K182" s="17" t="s">
        <v>46</v>
      </c>
      <c r="L182" s="17" t="s">
        <v>6</v>
      </c>
      <c r="M182" s="43"/>
      <c r="N182" s="22"/>
      <c r="O182" s="22"/>
      <c r="P182" s="42"/>
      <c r="Q182" s="22"/>
      <c r="R182" s="22"/>
      <c r="S182" s="42"/>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62">
        <f t="shared" si="53"/>
        <v>2477</v>
      </c>
      <c r="BB182" s="68">
        <f t="shared" si="50"/>
        <v>2477</v>
      </c>
      <c r="BC182" s="40" t="str">
        <f t="shared" si="54"/>
        <v>INR  Two Thousand Four Hundred &amp; Seventy Seven  Only</v>
      </c>
      <c r="IE182" s="21">
        <v>2</v>
      </c>
      <c r="IF182" s="21" t="s">
        <v>32</v>
      </c>
      <c r="IG182" s="21" t="s">
        <v>40</v>
      </c>
      <c r="IH182" s="21">
        <v>10</v>
      </c>
      <c r="II182" s="21" t="s">
        <v>35</v>
      </c>
    </row>
    <row r="183" spans="1:243" s="20" customFormat="1" ht="114">
      <c r="A183" s="34">
        <v>53</v>
      </c>
      <c r="B183" s="74" t="s">
        <v>200</v>
      </c>
      <c r="C183" s="70" t="s">
        <v>518</v>
      </c>
      <c r="D183" s="89"/>
      <c r="E183" s="71"/>
      <c r="F183" s="35"/>
      <c r="G183" s="15"/>
      <c r="H183" s="15"/>
      <c r="I183" s="35"/>
      <c r="J183" s="16"/>
      <c r="K183" s="17"/>
      <c r="L183" s="17"/>
      <c r="M183" s="18"/>
      <c r="N183" s="19"/>
      <c r="O183" s="19"/>
      <c r="P183" s="36"/>
      <c r="Q183" s="19"/>
      <c r="R183" s="19"/>
      <c r="S183" s="36"/>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8"/>
      <c r="BB183" s="39"/>
      <c r="BC183" s="40"/>
      <c r="IE183" s="21">
        <v>3</v>
      </c>
      <c r="IF183" s="21" t="s">
        <v>41</v>
      </c>
      <c r="IG183" s="21" t="s">
        <v>42</v>
      </c>
      <c r="IH183" s="21">
        <v>10</v>
      </c>
      <c r="II183" s="21" t="s">
        <v>35</v>
      </c>
    </row>
    <row r="184" spans="1:243" s="20" customFormat="1" ht="28.5">
      <c r="A184" s="34">
        <v>53.1</v>
      </c>
      <c r="B184" s="73" t="s">
        <v>56</v>
      </c>
      <c r="C184" s="70" t="s">
        <v>519</v>
      </c>
      <c r="D184" s="89">
        <v>5</v>
      </c>
      <c r="E184" s="71" t="s">
        <v>336</v>
      </c>
      <c r="F184" s="61">
        <v>656.73</v>
      </c>
      <c r="G184" s="22"/>
      <c r="H184" s="22"/>
      <c r="I184" s="35" t="s">
        <v>36</v>
      </c>
      <c r="J184" s="16">
        <f t="shared" si="52"/>
        <v>1</v>
      </c>
      <c r="K184" s="17" t="s">
        <v>46</v>
      </c>
      <c r="L184" s="17" t="s">
        <v>6</v>
      </c>
      <c r="M184" s="43"/>
      <c r="N184" s="22"/>
      <c r="O184" s="22"/>
      <c r="P184" s="42"/>
      <c r="Q184" s="22"/>
      <c r="R184" s="22"/>
      <c r="S184" s="42"/>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62">
        <f t="shared" si="53"/>
        <v>3283.65</v>
      </c>
      <c r="BB184" s="68">
        <f t="shared" si="50"/>
        <v>3283.65</v>
      </c>
      <c r="BC184" s="40" t="str">
        <f t="shared" si="54"/>
        <v>INR  Three Thousand Two Hundred &amp; Eighty Three  and Paise Sixty Five Only</v>
      </c>
      <c r="IE184" s="21">
        <v>1.01</v>
      </c>
      <c r="IF184" s="21" t="s">
        <v>37</v>
      </c>
      <c r="IG184" s="21" t="s">
        <v>33</v>
      </c>
      <c r="IH184" s="21">
        <v>123.223</v>
      </c>
      <c r="II184" s="21" t="s">
        <v>35</v>
      </c>
    </row>
    <row r="185" spans="1:243" s="20" customFormat="1" ht="28.5">
      <c r="A185" s="34">
        <v>53.2</v>
      </c>
      <c r="B185" s="73" t="s">
        <v>57</v>
      </c>
      <c r="C185" s="70" t="s">
        <v>520</v>
      </c>
      <c r="D185" s="89">
        <v>5</v>
      </c>
      <c r="E185" s="71" t="s">
        <v>336</v>
      </c>
      <c r="F185" s="61">
        <v>716.35</v>
      </c>
      <c r="G185" s="22"/>
      <c r="H185" s="22"/>
      <c r="I185" s="35" t="s">
        <v>36</v>
      </c>
      <c r="J185" s="16">
        <f t="shared" si="52"/>
        <v>1</v>
      </c>
      <c r="K185" s="17" t="s">
        <v>46</v>
      </c>
      <c r="L185" s="17" t="s">
        <v>6</v>
      </c>
      <c r="M185" s="43"/>
      <c r="N185" s="22"/>
      <c r="O185" s="22"/>
      <c r="P185" s="42"/>
      <c r="Q185" s="22"/>
      <c r="R185" s="22"/>
      <c r="S185" s="42"/>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62">
        <f t="shared" si="53"/>
        <v>3581.75</v>
      </c>
      <c r="BB185" s="68">
        <f t="shared" si="50"/>
        <v>3581.75</v>
      </c>
      <c r="BC185" s="40" t="str">
        <f t="shared" si="54"/>
        <v>INR  Three Thousand Five Hundred &amp; Eighty One  and Paise Seventy Five Only</v>
      </c>
      <c r="IE185" s="21">
        <v>1.02</v>
      </c>
      <c r="IF185" s="21" t="s">
        <v>38</v>
      </c>
      <c r="IG185" s="21" t="s">
        <v>39</v>
      </c>
      <c r="IH185" s="21">
        <v>213</v>
      </c>
      <c r="II185" s="21" t="s">
        <v>35</v>
      </c>
    </row>
    <row r="186" spans="1:243" s="20" customFormat="1" ht="42.75">
      <c r="A186" s="34">
        <v>54</v>
      </c>
      <c r="B186" s="74" t="s">
        <v>201</v>
      </c>
      <c r="C186" s="70" t="s">
        <v>521</v>
      </c>
      <c r="D186" s="89"/>
      <c r="E186" s="71"/>
      <c r="F186" s="35"/>
      <c r="G186" s="15"/>
      <c r="H186" s="15"/>
      <c r="I186" s="35"/>
      <c r="J186" s="16"/>
      <c r="K186" s="17"/>
      <c r="L186" s="17"/>
      <c r="M186" s="18"/>
      <c r="N186" s="19"/>
      <c r="O186" s="19"/>
      <c r="P186" s="36"/>
      <c r="Q186" s="19"/>
      <c r="R186" s="19"/>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8"/>
      <c r="BB186" s="39"/>
      <c r="BC186" s="40"/>
      <c r="IE186" s="21">
        <v>2</v>
      </c>
      <c r="IF186" s="21" t="s">
        <v>32</v>
      </c>
      <c r="IG186" s="21" t="s">
        <v>40</v>
      </c>
      <c r="IH186" s="21">
        <v>10</v>
      </c>
      <c r="II186" s="21" t="s">
        <v>35</v>
      </c>
    </row>
    <row r="187" spans="1:243" s="20" customFormat="1" ht="28.5">
      <c r="A187" s="34">
        <v>54.1</v>
      </c>
      <c r="B187" s="72" t="s">
        <v>202</v>
      </c>
      <c r="C187" s="70" t="s">
        <v>522</v>
      </c>
      <c r="D187" s="89">
        <v>30</v>
      </c>
      <c r="E187" s="71" t="s">
        <v>337</v>
      </c>
      <c r="F187" s="61">
        <v>58.75</v>
      </c>
      <c r="G187" s="22"/>
      <c r="H187" s="22"/>
      <c r="I187" s="35" t="s">
        <v>36</v>
      </c>
      <c r="J187" s="16">
        <f>IF(I187="Less(-)",-1,1)</f>
        <v>1</v>
      </c>
      <c r="K187" s="17" t="s">
        <v>46</v>
      </c>
      <c r="L187" s="17" t="s">
        <v>6</v>
      </c>
      <c r="M187" s="43"/>
      <c r="N187" s="22"/>
      <c r="O187" s="22"/>
      <c r="P187" s="42"/>
      <c r="Q187" s="22"/>
      <c r="R187" s="22"/>
      <c r="S187" s="42"/>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62">
        <f>total_amount_ba($B$2,$D$2,D187,F187,J187,K187,M187)</f>
        <v>1762.5</v>
      </c>
      <c r="BB187" s="68">
        <f>BA187+SUM(N187:AZ187)</f>
        <v>1762.5</v>
      </c>
      <c r="BC187" s="40" t="str">
        <f>SpellNumber(L187,BB187)</f>
        <v>INR  One Thousand Seven Hundred &amp; Sixty Two  and Paise Fifty Only</v>
      </c>
      <c r="IE187" s="21">
        <v>3</v>
      </c>
      <c r="IF187" s="21" t="s">
        <v>41</v>
      </c>
      <c r="IG187" s="21" t="s">
        <v>42</v>
      </c>
      <c r="IH187" s="21">
        <v>10</v>
      </c>
      <c r="II187" s="21" t="s">
        <v>35</v>
      </c>
    </row>
    <row r="188" spans="1:243" s="20" customFormat="1" ht="28.5">
      <c r="A188" s="34">
        <v>54.2</v>
      </c>
      <c r="B188" s="73" t="s">
        <v>203</v>
      </c>
      <c r="C188" s="70" t="s">
        <v>523</v>
      </c>
      <c r="D188" s="89">
        <v>30</v>
      </c>
      <c r="E188" s="71" t="s">
        <v>337</v>
      </c>
      <c r="F188" s="61">
        <v>63.13</v>
      </c>
      <c r="G188" s="22"/>
      <c r="H188" s="22"/>
      <c r="I188" s="35" t="s">
        <v>36</v>
      </c>
      <c r="J188" s="16">
        <f>IF(I188="Less(-)",-1,1)</f>
        <v>1</v>
      </c>
      <c r="K188" s="17" t="s">
        <v>46</v>
      </c>
      <c r="L188" s="17" t="s">
        <v>6</v>
      </c>
      <c r="M188" s="43"/>
      <c r="N188" s="22"/>
      <c r="O188" s="22"/>
      <c r="P188" s="42"/>
      <c r="Q188" s="22"/>
      <c r="R188" s="22"/>
      <c r="S188" s="42"/>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62">
        <f>total_amount_ba($B$2,$D$2,D188,F188,J188,K188,M188)</f>
        <v>1893.9</v>
      </c>
      <c r="BB188" s="68">
        <f aca="true" t="shared" si="55" ref="BB188:BB203">BA188+SUM(N188:AZ188)</f>
        <v>1893.9</v>
      </c>
      <c r="BC188" s="40" t="str">
        <f aca="true" t="shared" si="56" ref="BC188:BC193">SpellNumber(L188,BB188)</f>
        <v>INR  One Thousand Eight Hundred &amp; Ninety Three  and Paise Ninety Only</v>
      </c>
      <c r="IE188" s="21">
        <v>1.01</v>
      </c>
      <c r="IF188" s="21" t="s">
        <v>37</v>
      </c>
      <c r="IG188" s="21" t="s">
        <v>33</v>
      </c>
      <c r="IH188" s="21">
        <v>123.223</v>
      </c>
      <c r="II188" s="21" t="s">
        <v>35</v>
      </c>
    </row>
    <row r="189" spans="1:243" s="20" customFormat="1" ht="28.5">
      <c r="A189" s="34">
        <v>54.3</v>
      </c>
      <c r="B189" s="73" t="s">
        <v>204</v>
      </c>
      <c r="C189" s="70" t="s">
        <v>524</v>
      </c>
      <c r="D189" s="89">
        <v>15</v>
      </c>
      <c r="E189" s="71" t="s">
        <v>337</v>
      </c>
      <c r="F189" s="61">
        <v>68.39</v>
      </c>
      <c r="G189" s="22"/>
      <c r="H189" s="22"/>
      <c r="I189" s="35" t="s">
        <v>36</v>
      </c>
      <c r="J189" s="16">
        <f>IF(I189="Less(-)",-1,1)</f>
        <v>1</v>
      </c>
      <c r="K189" s="17" t="s">
        <v>46</v>
      </c>
      <c r="L189" s="17" t="s">
        <v>6</v>
      </c>
      <c r="M189" s="43"/>
      <c r="N189" s="22"/>
      <c r="O189" s="22"/>
      <c r="P189" s="42"/>
      <c r="Q189" s="22"/>
      <c r="R189" s="22"/>
      <c r="S189" s="42"/>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62">
        <f>total_amount_ba($B$2,$D$2,D189,F189,J189,K189,M189)</f>
        <v>1025.85</v>
      </c>
      <c r="BB189" s="68">
        <f t="shared" si="55"/>
        <v>1025.85</v>
      </c>
      <c r="BC189" s="40" t="str">
        <f t="shared" si="56"/>
        <v>INR  One Thousand  &amp;Twenty Five  and Paise Eighty Five Only</v>
      </c>
      <c r="IE189" s="21">
        <v>1.02</v>
      </c>
      <c r="IF189" s="21" t="s">
        <v>38</v>
      </c>
      <c r="IG189" s="21" t="s">
        <v>39</v>
      </c>
      <c r="IH189" s="21">
        <v>213</v>
      </c>
      <c r="II189" s="21" t="s">
        <v>35</v>
      </c>
    </row>
    <row r="190" spans="1:243" s="20" customFormat="1" ht="28.5">
      <c r="A190" s="34">
        <v>54.4</v>
      </c>
      <c r="B190" s="74" t="s">
        <v>205</v>
      </c>
      <c r="C190" s="70" t="s">
        <v>525</v>
      </c>
      <c r="D190" s="89">
        <v>5</v>
      </c>
      <c r="E190" s="71" t="s">
        <v>340</v>
      </c>
      <c r="F190" s="61">
        <v>91.19</v>
      </c>
      <c r="G190" s="22"/>
      <c r="H190" s="22"/>
      <c r="I190" s="35" t="s">
        <v>36</v>
      </c>
      <c r="J190" s="16">
        <f>IF(I190="Less(-)",-1,1)</f>
        <v>1</v>
      </c>
      <c r="K190" s="17" t="s">
        <v>46</v>
      </c>
      <c r="L190" s="17" t="s">
        <v>6</v>
      </c>
      <c r="M190" s="43"/>
      <c r="N190" s="22"/>
      <c r="O190" s="22"/>
      <c r="P190" s="42"/>
      <c r="Q190" s="22"/>
      <c r="R190" s="22"/>
      <c r="S190" s="42"/>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62">
        <f>total_amount_ba($B$2,$D$2,D190,F190,J190,K190,M190)</f>
        <v>455.95</v>
      </c>
      <c r="BB190" s="68">
        <f t="shared" si="55"/>
        <v>455.95</v>
      </c>
      <c r="BC190" s="40" t="str">
        <f t="shared" si="56"/>
        <v>INR  Four Hundred &amp; Fifty Five  and Paise Ninety Five Only</v>
      </c>
      <c r="IE190" s="21">
        <v>2</v>
      </c>
      <c r="IF190" s="21" t="s">
        <v>32</v>
      </c>
      <c r="IG190" s="21" t="s">
        <v>40</v>
      </c>
      <c r="IH190" s="21">
        <v>10</v>
      </c>
      <c r="II190" s="21" t="s">
        <v>35</v>
      </c>
    </row>
    <row r="191" spans="1:243" s="20" customFormat="1" ht="71.25">
      <c r="A191" s="34">
        <v>55</v>
      </c>
      <c r="B191" s="73" t="s">
        <v>206</v>
      </c>
      <c r="C191" s="70" t="s">
        <v>526</v>
      </c>
      <c r="D191" s="89"/>
      <c r="E191" s="71"/>
      <c r="F191" s="35"/>
      <c r="G191" s="15"/>
      <c r="H191" s="15"/>
      <c r="I191" s="35"/>
      <c r="J191" s="16"/>
      <c r="K191" s="17"/>
      <c r="L191" s="17"/>
      <c r="M191" s="18"/>
      <c r="N191" s="19"/>
      <c r="O191" s="19"/>
      <c r="P191" s="36"/>
      <c r="Q191" s="19"/>
      <c r="R191" s="19"/>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8"/>
      <c r="BB191" s="39"/>
      <c r="BC191" s="40"/>
      <c r="IE191" s="21">
        <v>3</v>
      </c>
      <c r="IF191" s="21" t="s">
        <v>41</v>
      </c>
      <c r="IG191" s="21" t="s">
        <v>42</v>
      </c>
      <c r="IH191" s="21">
        <v>10</v>
      </c>
      <c r="II191" s="21" t="s">
        <v>35</v>
      </c>
    </row>
    <row r="192" spans="1:243" s="20" customFormat="1" ht="28.5">
      <c r="A192" s="34">
        <v>55.1</v>
      </c>
      <c r="B192" s="73" t="s">
        <v>202</v>
      </c>
      <c r="C192" s="70" t="s">
        <v>527</v>
      </c>
      <c r="D192" s="89">
        <v>25</v>
      </c>
      <c r="E192" s="71" t="s">
        <v>337</v>
      </c>
      <c r="F192" s="61">
        <v>100.83</v>
      </c>
      <c r="G192" s="23"/>
      <c r="H192" s="46"/>
      <c r="I192" s="35" t="s">
        <v>36</v>
      </c>
      <c r="J192" s="16">
        <f>IF(I192="Less(-)",-1,1)</f>
        <v>1</v>
      </c>
      <c r="K192" s="17" t="s">
        <v>46</v>
      </c>
      <c r="L192" s="17" t="s">
        <v>6</v>
      </c>
      <c r="M192" s="43"/>
      <c r="N192" s="22"/>
      <c r="O192" s="22"/>
      <c r="P192" s="37"/>
      <c r="Q192" s="22"/>
      <c r="R192" s="22"/>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62">
        <f>total_amount_ba($B$2,$D$2,D192,F192,J192,K192,M192)</f>
        <v>2520.75</v>
      </c>
      <c r="BB192" s="68">
        <f t="shared" si="55"/>
        <v>2520.75</v>
      </c>
      <c r="BC192" s="40" t="str">
        <f t="shared" si="56"/>
        <v>INR  Two Thousand Five Hundred &amp; Twenty  and Paise Seventy Five Only</v>
      </c>
      <c r="IE192" s="21">
        <v>4</v>
      </c>
      <c r="IF192" s="21" t="s">
        <v>38</v>
      </c>
      <c r="IG192" s="21" t="s">
        <v>43</v>
      </c>
      <c r="IH192" s="21">
        <v>10</v>
      </c>
      <c r="II192" s="21" t="s">
        <v>35</v>
      </c>
    </row>
    <row r="193" spans="1:243" s="20" customFormat="1" ht="28.5">
      <c r="A193" s="34">
        <v>55.2</v>
      </c>
      <c r="B193" s="73" t="s">
        <v>203</v>
      </c>
      <c r="C193" s="70" t="s">
        <v>528</v>
      </c>
      <c r="D193" s="89">
        <v>25</v>
      </c>
      <c r="E193" s="71" t="s">
        <v>337</v>
      </c>
      <c r="F193" s="61">
        <v>106.09</v>
      </c>
      <c r="G193" s="22"/>
      <c r="H193" s="22"/>
      <c r="I193" s="35" t="s">
        <v>36</v>
      </c>
      <c r="J193" s="16">
        <f aca="true" t="shared" si="57" ref="J193:J203">IF(I193="Less(-)",-1,1)</f>
        <v>1</v>
      </c>
      <c r="K193" s="17" t="s">
        <v>46</v>
      </c>
      <c r="L193" s="17" t="s">
        <v>6</v>
      </c>
      <c r="M193" s="43"/>
      <c r="N193" s="22"/>
      <c r="O193" s="22"/>
      <c r="P193" s="42"/>
      <c r="Q193" s="22"/>
      <c r="R193" s="22"/>
      <c r="S193" s="42"/>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62">
        <f aca="true" t="shared" si="58" ref="BA193:BA203">total_amount_ba($B$2,$D$2,D193,F193,J193,K193,M193)</f>
        <v>2652.25</v>
      </c>
      <c r="BB193" s="68">
        <f t="shared" si="55"/>
        <v>2652.25</v>
      </c>
      <c r="BC193" s="40" t="str">
        <f t="shared" si="56"/>
        <v>INR  Two Thousand Six Hundred &amp; Fifty Two  and Paise Twenty Five Only</v>
      </c>
      <c r="IE193" s="21">
        <v>1.02</v>
      </c>
      <c r="IF193" s="21" t="s">
        <v>38</v>
      </c>
      <c r="IG193" s="21" t="s">
        <v>39</v>
      </c>
      <c r="IH193" s="21">
        <v>213</v>
      </c>
      <c r="II193" s="21" t="s">
        <v>35</v>
      </c>
    </row>
    <row r="194" spans="1:243" s="20" customFormat="1" ht="28.5">
      <c r="A194" s="34">
        <v>55.3</v>
      </c>
      <c r="B194" s="73" t="s">
        <v>204</v>
      </c>
      <c r="C194" s="70" t="s">
        <v>529</v>
      </c>
      <c r="D194" s="89">
        <v>15</v>
      </c>
      <c r="E194" s="71" t="s">
        <v>337</v>
      </c>
      <c r="F194" s="61">
        <v>110.48</v>
      </c>
      <c r="G194" s="22"/>
      <c r="H194" s="22"/>
      <c r="I194" s="35" t="s">
        <v>36</v>
      </c>
      <c r="J194" s="16">
        <f t="shared" si="57"/>
        <v>1</v>
      </c>
      <c r="K194" s="17" t="s">
        <v>46</v>
      </c>
      <c r="L194" s="17" t="s">
        <v>6</v>
      </c>
      <c r="M194" s="43"/>
      <c r="N194" s="22"/>
      <c r="O194" s="22"/>
      <c r="P194" s="42"/>
      <c r="Q194" s="22"/>
      <c r="R194" s="22"/>
      <c r="S194" s="42"/>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62">
        <f t="shared" si="58"/>
        <v>1657.2</v>
      </c>
      <c r="BB194" s="68">
        <f t="shared" si="55"/>
        <v>1657.2</v>
      </c>
      <c r="BC194" s="40" t="str">
        <f>SpellNumber(L194,BB194)</f>
        <v>INR  One Thousand Six Hundred &amp; Fifty Seven  and Paise Twenty Only</v>
      </c>
      <c r="IE194" s="21">
        <v>2</v>
      </c>
      <c r="IF194" s="21" t="s">
        <v>32</v>
      </c>
      <c r="IG194" s="21" t="s">
        <v>40</v>
      </c>
      <c r="IH194" s="21">
        <v>10</v>
      </c>
      <c r="II194" s="21" t="s">
        <v>35</v>
      </c>
    </row>
    <row r="195" spans="1:243" s="20" customFormat="1" ht="28.5">
      <c r="A195" s="34">
        <v>55.4</v>
      </c>
      <c r="B195" s="73" t="s">
        <v>205</v>
      </c>
      <c r="C195" s="70" t="s">
        <v>530</v>
      </c>
      <c r="D195" s="89">
        <v>5</v>
      </c>
      <c r="E195" s="71" t="s">
        <v>340</v>
      </c>
      <c r="F195" s="61">
        <v>133.27</v>
      </c>
      <c r="G195" s="22"/>
      <c r="H195" s="22"/>
      <c r="I195" s="35" t="s">
        <v>36</v>
      </c>
      <c r="J195" s="16">
        <f t="shared" si="57"/>
        <v>1</v>
      </c>
      <c r="K195" s="17" t="s">
        <v>46</v>
      </c>
      <c r="L195" s="17" t="s">
        <v>6</v>
      </c>
      <c r="M195" s="43"/>
      <c r="N195" s="22"/>
      <c r="O195" s="22"/>
      <c r="P195" s="42"/>
      <c r="Q195" s="22"/>
      <c r="R195" s="22"/>
      <c r="S195" s="42"/>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62">
        <f t="shared" si="58"/>
        <v>666.35</v>
      </c>
      <c r="BB195" s="68">
        <f t="shared" si="55"/>
        <v>666.35</v>
      </c>
      <c r="BC195" s="40" t="str">
        <f aca="true" t="shared" si="59" ref="BC195:BC203">SpellNumber(L195,BB195)</f>
        <v>INR  Six Hundred &amp; Sixty Six  and Paise Thirty Five Only</v>
      </c>
      <c r="IE195" s="21">
        <v>3</v>
      </c>
      <c r="IF195" s="21" t="s">
        <v>41</v>
      </c>
      <c r="IG195" s="21" t="s">
        <v>42</v>
      </c>
      <c r="IH195" s="21">
        <v>10</v>
      </c>
      <c r="II195" s="21" t="s">
        <v>35</v>
      </c>
    </row>
    <row r="196" spans="1:243" s="20" customFormat="1" ht="57">
      <c r="A196" s="34">
        <v>56</v>
      </c>
      <c r="B196" s="73" t="s">
        <v>207</v>
      </c>
      <c r="C196" s="70" t="s">
        <v>531</v>
      </c>
      <c r="D196" s="89">
        <v>5</v>
      </c>
      <c r="E196" s="71" t="s">
        <v>337</v>
      </c>
      <c r="F196" s="61">
        <v>49.1</v>
      </c>
      <c r="G196" s="22"/>
      <c r="H196" s="22"/>
      <c r="I196" s="35" t="s">
        <v>36</v>
      </c>
      <c r="J196" s="16">
        <f t="shared" si="57"/>
        <v>1</v>
      </c>
      <c r="K196" s="17" t="s">
        <v>46</v>
      </c>
      <c r="L196" s="17" t="s">
        <v>6</v>
      </c>
      <c r="M196" s="43"/>
      <c r="N196" s="22"/>
      <c r="O196" s="22"/>
      <c r="P196" s="42"/>
      <c r="Q196" s="22"/>
      <c r="R196" s="22"/>
      <c r="S196" s="42"/>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62">
        <f t="shared" si="58"/>
        <v>245.5</v>
      </c>
      <c r="BB196" s="68">
        <f t="shared" si="55"/>
        <v>245.5</v>
      </c>
      <c r="BC196" s="40" t="str">
        <f t="shared" si="59"/>
        <v>INR  Two Hundred &amp; Forty Five  and Paise Fifty Only</v>
      </c>
      <c r="IE196" s="21">
        <v>1.01</v>
      </c>
      <c r="IF196" s="21" t="s">
        <v>37</v>
      </c>
      <c r="IG196" s="21" t="s">
        <v>33</v>
      </c>
      <c r="IH196" s="21">
        <v>123.223</v>
      </c>
      <c r="II196" s="21" t="s">
        <v>35</v>
      </c>
    </row>
    <row r="197" spans="1:243" s="20" customFormat="1" ht="57">
      <c r="A197" s="34">
        <v>57</v>
      </c>
      <c r="B197" s="73" t="s">
        <v>208</v>
      </c>
      <c r="C197" s="70" t="s">
        <v>532</v>
      </c>
      <c r="D197" s="89">
        <v>5</v>
      </c>
      <c r="E197" s="71" t="s">
        <v>347</v>
      </c>
      <c r="F197" s="61">
        <v>86.8</v>
      </c>
      <c r="G197" s="22"/>
      <c r="H197" s="22"/>
      <c r="I197" s="35" t="s">
        <v>36</v>
      </c>
      <c r="J197" s="16">
        <f t="shared" si="57"/>
        <v>1</v>
      </c>
      <c r="K197" s="17" t="s">
        <v>46</v>
      </c>
      <c r="L197" s="17" t="s">
        <v>6</v>
      </c>
      <c r="M197" s="43"/>
      <c r="N197" s="22"/>
      <c r="O197" s="22"/>
      <c r="P197" s="42"/>
      <c r="Q197" s="22"/>
      <c r="R197" s="22"/>
      <c r="S197" s="42"/>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44"/>
      <c r="AV197" s="37"/>
      <c r="AW197" s="37"/>
      <c r="AX197" s="37"/>
      <c r="AY197" s="37"/>
      <c r="AZ197" s="37"/>
      <c r="BA197" s="62">
        <f t="shared" si="58"/>
        <v>434</v>
      </c>
      <c r="BB197" s="68">
        <f t="shared" si="55"/>
        <v>434</v>
      </c>
      <c r="BC197" s="40" t="str">
        <f t="shared" si="59"/>
        <v>INR  Four Hundred &amp; Thirty Four  Only</v>
      </c>
      <c r="IE197" s="21">
        <v>1.02</v>
      </c>
      <c r="IF197" s="21" t="s">
        <v>38</v>
      </c>
      <c r="IG197" s="21" t="s">
        <v>39</v>
      </c>
      <c r="IH197" s="21">
        <v>213</v>
      </c>
      <c r="II197" s="21" t="s">
        <v>35</v>
      </c>
    </row>
    <row r="198" spans="1:243" s="20" customFormat="1" ht="57">
      <c r="A198" s="34">
        <v>58</v>
      </c>
      <c r="B198" s="74" t="s">
        <v>209</v>
      </c>
      <c r="C198" s="70" t="s">
        <v>533</v>
      </c>
      <c r="D198" s="89"/>
      <c r="E198" s="71"/>
      <c r="F198" s="35"/>
      <c r="G198" s="15"/>
      <c r="H198" s="15"/>
      <c r="I198" s="35"/>
      <c r="J198" s="16"/>
      <c r="K198" s="17"/>
      <c r="L198" s="17"/>
      <c r="M198" s="18"/>
      <c r="N198" s="19"/>
      <c r="O198" s="19"/>
      <c r="P198" s="36"/>
      <c r="Q198" s="19"/>
      <c r="R198" s="19"/>
      <c r="S198" s="36"/>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8"/>
      <c r="BB198" s="39"/>
      <c r="BC198" s="40"/>
      <c r="IE198" s="21">
        <v>2</v>
      </c>
      <c r="IF198" s="21" t="s">
        <v>32</v>
      </c>
      <c r="IG198" s="21" t="s">
        <v>40</v>
      </c>
      <c r="IH198" s="21">
        <v>10</v>
      </c>
      <c r="II198" s="21" t="s">
        <v>35</v>
      </c>
    </row>
    <row r="199" spans="1:243" s="20" customFormat="1" ht="28.5">
      <c r="A199" s="34">
        <v>58.1</v>
      </c>
      <c r="B199" s="74" t="s">
        <v>210</v>
      </c>
      <c r="C199" s="70" t="s">
        <v>534</v>
      </c>
      <c r="D199" s="89">
        <v>25</v>
      </c>
      <c r="E199" s="71" t="s">
        <v>342</v>
      </c>
      <c r="F199" s="61">
        <v>130.64</v>
      </c>
      <c r="G199" s="22"/>
      <c r="H199" s="22"/>
      <c r="I199" s="35" t="s">
        <v>36</v>
      </c>
      <c r="J199" s="16">
        <f t="shared" si="57"/>
        <v>1</v>
      </c>
      <c r="K199" s="17" t="s">
        <v>46</v>
      </c>
      <c r="L199" s="17" t="s">
        <v>6</v>
      </c>
      <c r="M199" s="43"/>
      <c r="N199" s="22"/>
      <c r="O199" s="22"/>
      <c r="P199" s="42"/>
      <c r="Q199" s="22"/>
      <c r="R199" s="22"/>
      <c r="S199" s="42"/>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62">
        <f t="shared" si="58"/>
        <v>3266</v>
      </c>
      <c r="BB199" s="68">
        <f t="shared" si="55"/>
        <v>3266</v>
      </c>
      <c r="BC199" s="40" t="str">
        <f t="shared" si="59"/>
        <v>INR  Three Thousand Two Hundred &amp; Sixty Six  Only</v>
      </c>
      <c r="IE199" s="21">
        <v>3</v>
      </c>
      <c r="IF199" s="21" t="s">
        <v>41</v>
      </c>
      <c r="IG199" s="21" t="s">
        <v>42</v>
      </c>
      <c r="IH199" s="21">
        <v>10</v>
      </c>
      <c r="II199" s="21" t="s">
        <v>35</v>
      </c>
    </row>
    <row r="200" spans="1:243" s="20" customFormat="1" ht="28.5">
      <c r="A200" s="34">
        <v>58.2</v>
      </c>
      <c r="B200" s="73" t="s">
        <v>211</v>
      </c>
      <c r="C200" s="70" t="s">
        <v>535</v>
      </c>
      <c r="D200" s="89">
        <v>20</v>
      </c>
      <c r="E200" s="71" t="s">
        <v>342</v>
      </c>
      <c r="F200" s="61">
        <v>144.67</v>
      </c>
      <c r="G200" s="22"/>
      <c r="H200" s="22"/>
      <c r="I200" s="35" t="s">
        <v>36</v>
      </c>
      <c r="J200" s="16">
        <f t="shared" si="57"/>
        <v>1</v>
      </c>
      <c r="K200" s="17" t="s">
        <v>46</v>
      </c>
      <c r="L200" s="17" t="s">
        <v>6</v>
      </c>
      <c r="M200" s="43"/>
      <c r="N200" s="22"/>
      <c r="O200" s="22"/>
      <c r="P200" s="42"/>
      <c r="Q200" s="22"/>
      <c r="R200" s="22"/>
      <c r="S200" s="42"/>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62">
        <f t="shared" si="58"/>
        <v>2893.4</v>
      </c>
      <c r="BB200" s="68">
        <f t="shared" si="55"/>
        <v>2893.4</v>
      </c>
      <c r="BC200" s="40" t="str">
        <f t="shared" si="59"/>
        <v>INR  Two Thousand Eight Hundred &amp; Ninety Three  and Paise Forty Only</v>
      </c>
      <c r="IE200" s="21">
        <v>1.01</v>
      </c>
      <c r="IF200" s="21" t="s">
        <v>37</v>
      </c>
      <c r="IG200" s="21" t="s">
        <v>33</v>
      </c>
      <c r="IH200" s="21">
        <v>123.223</v>
      </c>
      <c r="II200" s="21" t="s">
        <v>35</v>
      </c>
    </row>
    <row r="201" spans="1:243" s="20" customFormat="1" ht="28.5">
      <c r="A201" s="34">
        <v>58.3</v>
      </c>
      <c r="B201" s="73" t="s">
        <v>212</v>
      </c>
      <c r="C201" s="70" t="s">
        <v>536</v>
      </c>
      <c r="D201" s="89">
        <v>15</v>
      </c>
      <c r="E201" s="71" t="s">
        <v>342</v>
      </c>
      <c r="F201" s="61">
        <v>198.16</v>
      </c>
      <c r="G201" s="22"/>
      <c r="H201" s="22"/>
      <c r="I201" s="35" t="s">
        <v>36</v>
      </c>
      <c r="J201" s="16">
        <f t="shared" si="57"/>
        <v>1</v>
      </c>
      <c r="K201" s="17" t="s">
        <v>46</v>
      </c>
      <c r="L201" s="17" t="s">
        <v>6</v>
      </c>
      <c r="M201" s="43"/>
      <c r="N201" s="22"/>
      <c r="O201" s="22"/>
      <c r="P201" s="42"/>
      <c r="Q201" s="22"/>
      <c r="R201" s="22"/>
      <c r="S201" s="42"/>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62">
        <f t="shared" si="58"/>
        <v>2972.4</v>
      </c>
      <c r="BB201" s="68">
        <f t="shared" si="55"/>
        <v>2972.4</v>
      </c>
      <c r="BC201" s="40" t="str">
        <f t="shared" si="59"/>
        <v>INR  Two Thousand Nine Hundred &amp; Seventy Two  and Paise Forty Only</v>
      </c>
      <c r="IE201" s="21">
        <v>1.02</v>
      </c>
      <c r="IF201" s="21" t="s">
        <v>38</v>
      </c>
      <c r="IG201" s="21" t="s">
        <v>39</v>
      </c>
      <c r="IH201" s="21">
        <v>213</v>
      </c>
      <c r="II201" s="21" t="s">
        <v>35</v>
      </c>
    </row>
    <row r="202" spans="1:243" s="20" customFormat="1" ht="28.5">
      <c r="A202" s="34">
        <v>58.4</v>
      </c>
      <c r="B202" s="74" t="s">
        <v>213</v>
      </c>
      <c r="C202" s="70" t="s">
        <v>537</v>
      </c>
      <c r="D202" s="89">
        <v>5</v>
      </c>
      <c r="E202" s="71" t="s">
        <v>342</v>
      </c>
      <c r="F202" s="61">
        <v>252.52</v>
      </c>
      <c r="G202" s="22"/>
      <c r="H202" s="22"/>
      <c r="I202" s="35" t="s">
        <v>36</v>
      </c>
      <c r="J202" s="16">
        <f t="shared" si="57"/>
        <v>1</v>
      </c>
      <c r="K202" s="17" t="s">
        <v>46</v>
      </c>
      <c r="L202" s="17" t="s">
        <v>6</v>
      </c>
      <c r="M202" s="43"/>
      <c r="N202" s="22"/>
      <c r="O202" s="22"/>
      <c r="P202" s="42"/>
      <c r="Q202" s="22"/>
      <c r="R202" s="22"/>
      <c r="S202" s="42"/>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62">
        <f t="shared" si="58"/>
        <v>1262.6</v>
      </c>
      <c r="BB202" s="68">
        <f t="shared" si="55"/>
        <v>1262.6</v>
      </c>
      <c r="BC202" s="40" t="str">
        <f t="shared" si="59"/>
        <v>INR  One Thousand Two Hundred &amp; Sixty Two  and Paise Sixty Only</v>
      </c>
      <c r="IE202" s="21">
        <v>2</v>
      </c>
      <c r="IF202" s="21" t="s">
        <v>32</v>
      </c>
      <c r="IG202" s="21" t="s">
        <v>40</v>
      </c>
      <c r="IH202" s="21">
        <v>10</v>
      </c>
      <c r="II202" s="21" t="s">
        <v>35</v>
      </c>
    </row>
    <row r="203" spans="1:243" s="20" customFormat="1" ht="28.5">
      <c r="A203" s="34">
        <v>58.5</v>
      </c>
      <c r="B203" s="73" t="s">
        <v>214</v>
      </c>
      <c r="C203" s="70" t="s">
        <v>538</v>
      </c>
      <c r="D203" s="89">
        <v>5</v>
      </c>
      <c r="E203" s="71" t="s">
        <v>342</v>
      </c>
      <c r="F203" s="61">
        <v>291.98</v>
      </c>
      <c r="G203" s="22"/>
      <c r="H203" s="22"/>
      <c r="I203" s="35" t="s">
        <v>36</v>
      </c>
      <c r="J203" s="16">
        <f t="shared" si="57"/>
        <v>1</v>
      </c>
      <c r="K203" s="17" t="s">
        <v>46</v>
      </c>
      <c r="L203" s="17" t="s">
        <v>6</v>
      </c>
      <c r="M203" s="43"/>
      <c r="N203" s="22"/>
      <c r="O203" s="22"/>
      <c r="P203" s="42"/>
      <c r="Q203" s="22"/>
      <c r="R203" s="22"/>
      <c r="S203" s="42"/>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62">
        <f t="shared" si="58"/>
        <v>1459.9</v>
      </c>
      <c r="BB203" s="68">
        <f t="shared" si="55"/>
        <v>1459.9</v>
      </c>
      <c r="BC203" s="40" t="str">
        <f t="shared" si="59"/>
        <v>INR  One Thousand Four Hundred &amp; Fifty Nine  and Paise Ninety Only</v>
      </c>
      <c r="IE203" s="21">
        <v>3</v>
      </c>
      <c r="IF203" s="21" t="s">
        <v>41</v>
      </c>
      <c r="IG203" s="21" t="s">
        <v>42</v>
      </c>
      <c r="IH203" s="21">
        <v>10</v>
      </c>
      <c r="II203" s="21" t="s">
        <v>35</v>
      </c>
    </row>
    <row r="204" spans="1:243" s="20" customFormat="1" ht="57">
      <c r="A204" s="34">
        <v>59</v>
      </c>
      <c r="B204" s="73" t="s">
        <v>215</v>
      </c>
      <c r="C204" s="70" t="s">
        <v>539</v>
      </c>
      <c r="D204" s="89">
        <v>5</v>
      </c>
      <c r="E204" s="71" t="s">
        <v>341</v>
      </c>
      <c r="F204" s="61">
        <v>319.16</v>
      </c>
      <c r="G204" s="22"/>
      <c r="H204" s="22"/>
      <c r="I204" s="35" t="s">
        <v>36</v>
      </c>
      <c r="J204" s="16">
        <f>IF(I204="Less(-)",-1,1)</f>
        <v>1</v>
      </c>
      <c r="K204" s="17" t="s">
        <v>46</v>
      </c>
      <c r="L204" s="17" t="s">
        <v>6</v>
      </c>
      <c r="M204" s="43"/>
      <c r="N204" s="22"/>
      <c r="O204" s="22"/>
      <c r="P204" s="42"/>
      <c r="Q204" s="22"/>
      <c r="R204" s="22"/>
      <c r="S204" s="42"/>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62">
        <f>total_amount_ba($B$2,$D$2,D204,F204,J204,K204,M204)</f>
        <v>1595.8</v>
      </c>
      <c r="BB204" s="68">
        <f aca="true" t="shared" si="60" ref="BB204:BB219">BA204+SUM(N204:AZ204)</f>
        <v>1595.8</v>
      </c>
      <c r="BC204" s="40" t="str">
        <f aca="true" t="shared" si="61" ref="BC204:BC209">SpellNumber(L204,BB204)</f>
        <v>INR  One Thousand Five Hundred &amp; Ninety Five  and Paise Eighty Only</v>
      </c>
      <c r="IE204" s="21">
        <v>1.01</v>
      </c>
      <c r="IF204" s="21" t="s">
        <v>37</v>
      </c>
      <c r="IG204" s="21" t="s">
        <v>33</v>
      </c>
      <c r="IH204" s="21">
        <v>123.223</v>
      </c>
      <c r="II204" s="21" t="s">
        <v>35</v>
      </c>
    </row>
    <row r="205" spans="1:243" s="20" customFormat="1" ht="57">
      <c r="A205" s="34">
        <v>60</v>
      </c>
      <c r="B205" s="73" t="s">
        <v>216</v>
      </c>
      <c r="C205" s="70" t="s">
        <v>540</v>
      </c>
      <c r="D205" s="89">
        <v>5</v>
      </c>
      <c r="E205" s="71" t="s">
        <v>348</v>
      </c>
      <c r="F205" s="61">
        <v>387.55</v>
      </c>
      <c r="G205" s="22"/>
      <c r="H205" s="22"/>
      <c r="I205" s="35" t="s">
        <v>36</v>
      </c>
      <c r="J205" s="16">
        <f>IF(I205="Less(-)",-1,1)</f>
        <v>1</v>
      </c>
      <c r="K205" s="17" t="s">
        <v>46</v>
      </c>
      <c r="L205" s="17" t="s">
        <v>6</v>
      </c>
      <c r="M205" s="43"/>
      <c r="N205" s="22"/>
      <c r="O205" s="22"/>
      <c r="P205" s="42"/>
      <c r="Q205" s="22"/>
      <c r="R205" s="22"/>
      <c r="S205" s="42"/>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62">
        <f>total_amount_ba($B$2,$D$2,D205,F205,J205,K205,M205)</f>
        <v>1937.75</v>
      </c>
      <c r="BB205" s="68">
        <f t="shared" si="60"/>
        <v>1937.75</v>
      </c>
      <c r="BC205" s="40" t="str">
        <f t="shared" si="61"/>
        <v>INR  One Thousand Nine Hundred &amp; Thirty Seven  and Paise Seventy Five Only</v>
      </c>
      <c r="IE205" s="21">
        <v>1.02</v>
      </c>
      <c r="IF205" s="21" t="s">
        <v>38</v>
      </c>
      <c r="IG205" s="21" t="s">
        <v>39</v>
      </c>
      <c r="IH205" s="21">
        <v>213</v>
      </c>
      <c r="II205" s="21" t="s">
        <v>35</v>
      </c>
    </row>
    <row r="206" spans="1:243" s="20" customFormat="1" ht="42.75">
      <c r="A206" s="34">
        <v>61</v>
      </c>
      <c r="B206" s="74" t="s">
        <v>217</v>
      </c>
      <c r="C206" s="70" t="s">
        <v>541</v>
      </c>
      <c r="D206" s="89">
        <v>5</v>
      </c>
      <c r="E206" s="71" t="s">
        <v>348</v>
      </c>
      <c r="F206" s="61">
        <v>248.14</v>
      </c>
      <c r="G206" s="22"/>
      <c r="H206" s="22"/>
      <c r="I206" s="35" t="s">
        <v>36</v>
      </c>
      <c r="J206" s="16">
        <f>IF(I206="Less(-)",-1,1)</f>
        <v>1</v>
      </c>
      <c r="K206" s="17" t="s">
        <v>46</v>
      </c>
      <c r="L206" s="17" t="s">
        <v>6</v>
      </c>
      <c r="M206" s="43"/>
      <c r="N206" s="22"/>
      <c r="O206" s="22"/>
      <c r="P206" s="42"/>
      <c r="Q206" s="22"/>
      <c r="R206" s="22"/>
      <c r="S206" s="42"/>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62">
        <f>total_amount_ba($B$2,$D$2,D206,F206,J206,K206,M206)</f>
        <v>1240.7</v>
      </c>
      <c r="BB206" s="68">
        <f t="shared" si="60"/>
        <v>1240.7</v>
      </c>
      <c r="BC206" s="40" t="str">
        <f t="shared" si="61"/>
        <v>INR  One Thousand Two Hundred &amp; Forty  and Paise Seventy Only</v>
      </c>
      <c r="IE206" s="21">
        <v>2</v>
      </c>
      <c r="IF206" s="21" t="s">
        <v>32</v>
      </c>
      <c r="IG206" s="21" t="s">
        <v>40</v>
      </c>
      <c r="IH206" s="21">
        <v>10</v>
      </c>
      <c r="II206" s="21" t="s">
        <v>35</v>
      </c>
    </row>
    <row r="207" spans="1:243" s="20" customFormat="1" ht="71.25">
      <c r="A207" s="34">
        <v>62</v>
      </c>
      <c r="B207" s="73" t="s">
        <v>218</v>
      </c>
      <c r="C207" s="70" t="s">
        <v>542</v>
      </c>
      <c r="D207" s="89"/>
      <c r="E207" s="71"/>
      <c r="F207" s="35"/>
      <c r="G207" s="15"/>
      <c r="H207" s="15"/>
      <c r="I207" s="35"/>
      <c r="J207" s="16"/>
      <c r="K207" s="17"/>
      <c r="L207" s="17"/>
      <c r="M207" s="18"/>
      <c r="N207" s="19"/>
      <c r="O207" s="19"/>
      <c r="P207" s="36"/>
      <c r="Q207" s="19"/>
      <c r="R207" s="19"/>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8"/>
      <c r="BB207" s="39"/>
      <c r="BC207" s="40"/>
      <c r="IE207" s="21">
        <v>3</v>
      </c>
      <c r="IF207" s="21" t="s">
        <v>41</v>
      </c>
      <c r="IG207" s="21" t="s">
        <v>42</v>
      </c>
      <c r="IH207" s="21">
        <v>10</v>
      </c>
      <c r="II207" s="21" t="s">
        <v>35</v>
      </c>
    </row>
    <row r="208" spans="1:243" s="20" customFormat="1" ht="28.5">
      <c r="A208" s="34">
        <v>62.1</v>
      </c>
      <c r="B208" s="73" t="s">
        <v>146</v>
      </c>
      <c r="C208" s="70" t="s">
        <v>543</v>
      </c>
      <c r="D208" s="89">
        <v>5</v>
      </c>
      <c r="E208" s="71" t="s">
        <v>341</v>
      </c>
      <c r="F208" s="61">
        <v>526.96</v>
      </c>
      <c r="G208" s="23"/>
      <c r="H208" s="46"/>
      <c r="I208" s="35" t="s">
        <v>36</v>
      </c>
      <c r="J208" s="16">
        <f>IF(I208="Less(-)",-1,1)</f>
        <v>1</v>
      </c>
      <c r="K208" s="17" t="s">
        <v>46</v>
      </c>
      <c r="L208" s="17" t="s">
        <v>6</v>
      </c>
      <c r="M208" s="43"/>
      <c r="N208" s="22"/>
      <c r="O208" s="22"/>
      <c r="P208" s="37"/>
      <c r="Q208" s="22"/>
      <c r="R208" s="22"/>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62">
        <f>total_amount_ba($B$2,$D$2,D208,F208,J208,K208,M208)</f>
        <v>2634.8</v>
      </c>
      <c r="BB208" s="68">
        <f t="shared" si="60"/>
        <v>2634.8</v>
      </c>
      <c r="BC208" s="40" t="str">
        <f t="shared" si="61"/>
        <v>INR  Two Thousand Six Hundred &amp; Thirty Four  and Paise Eighty Only</v>
      </c>
      <c r="IE208" s="21">
        <v>4</v>
      </c>
      <c r="IF208" s="21" t="s">
        <v>38</v>
      </c>
      <c r="IG208" s="21" t="s">
        <v>43</v>
      </c>
      <c r="IH208" s="21">
        <v>10</v>
      </c>
      <c r="II208" s="21" t="s">
        <v>35</v>
      </c>
    </row>
    <row r="209" spans="1:243" s="20" customFormat="1" ht="28.5">
      <c r="A209" s="34">
        <v>62.2</v>
      </c>
      <c r="B209" s="73" t="s">
        <v>219</v>
      </c>
      <c r="C209" s="70" t="s">
        <v>544</v>
      </c>
      <c r="D209" s="89">
        <v>5</v>
      </c>
      <c r="E209" s="71" t="s">
        <v>341</v>
      </c>
      <c r="F209" s="61">
        <v>1102.15</v>
      </c>
      <c r="G209" s="22"/>
      <c r="H209" s="22"/>
      <c r="I209" s="35" t="s">
        <v>36</v>
      </c>
      <c r="J209" s="16">
        <f aca="true" t="shared" si="62" ref="J209:J219">IF(I209="Less(-)",-1,1)</f>
        <v>1</v>
      </c>
      <c r="K209" s="17" t="s">
        <v>46</v>
      </c>
      <c r="L209" s="17" t="s">
        <v>6</v>
      </c>
      <c r="M209" s="43"/>
      <c r="N209" s="22"/>
      <c r="O209" s="22"/>
      <c r="P209" s="42"/>
      <c r="Q209" s="22"/>
      <c r="R209" s="22"/>
      <c r="S209" s="42"/>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62">
        <f aca="true" t="shared" si="63" ref="BA209:BA219">total_amount_ba($B$2,$D$2,D209,F209,J209,K209,M209)</f>
        <v>5510.75</v>
      </c>
      <c r="BB209" s="68">
        <f t="shared" si="60"/>
        <v>5510.75</v>
      </c>
      <c r="BC209" s="40" t="str">
        <f t="shared" si="61"/>
        <v>INR  Five Thousand Five Hundred &amp; Ten  and Paise Seventy Five Only</v>
      </c>
      <c r="IE209" s="21">
        <v>1.02</v>
      </c>
      <c r="IF209" s="21" t="s">
        <v>38</v>
      </c>
      <c r="IG209" s="21" t="s">
        <v>39</v>
      </c>
      <c r="IH209" s="21">
        <v>213</v>
      </c>
      <c r="II209" s="21" t="s">
        <v>35</v>
      </c>
    </row>
    <row r="210" spans="1:243" s="20" customFormat="1" ht="28.5">
      <c r="A210" s="34">
        <v>62.3</v>
      </c>
      <c r="B210" s="73" t="s">
        <v>148</v>
      </c>
      <c r="C210" s="70" t="s">
        <v>545</v>
      </c>
      <c r="D210" s="89">
        <v>5</v>
      </c>
      <c r="E210" s="71" t="s">
        <v>341</v>
      </c>
      <c r="F210" s="61">
        <v>1637.88</v>
      </c>
      <c r="G210" s="22"/>
      <c r="H210" s="22"/>
      <c r="I210" s="35" t="s">
        <v>36</v>
      </c>
      <c r="J210" s="16">
        <f t="shared" si="62"/>
        <v>1</v>
      </c>
      <c r="K210" s="17" t="s">
        <v>46</v>
      </c>
      <c r="L210" s="17" t="s">
        <v>6</v>
      </c>
      <c r="M210" s="43"/>
      <c r="N210" s="22"/>
      <c r="O210" s="22"/>
      <c r="P210" s="42"/>
      <c r="Q210" s="22"/>
      <c r="R210" s="22"/>
      <c r="S210" s="42"/>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62">
        <f t="shared" si="63"/>
        <v>8189.4</v>
      </c>
      <c r="BB210" s="68">
        <f t="shared" si="60"/>
        <v>8189.4</v>
      </c>
      <c r="BC210" s="40" t="str">
        <f>SpellNumber(L210,BB210)</f>
        <v>INR  Eight Thousand One Hundred &amp; Eighty Nine  and Paise Forty Only</v>
      </c>
      <c r="IE210" s="21">
        <v>2</v>
      </c>
      <c r="IF210" s="21" t="s">
        <v>32</v>
      </c>
      <c r="IG210" s="21" t="s">
        <v>40</v>
      </c>
      <c r="IH210" s="21">
        <v>10</v>
      </c>
      <c r="II210" s="21" t="s">
        <v>35</v>
      </c>
    </row>
    <row r="211" spans="1:243" s="20" customFormat="1" ht="28.5">
      <c r="A211" s="34">
        <v>62.4</v>
      </c>
      <c r="B211" s="73" t="s">
        <v>220</v>
      </c>
      <c r="C211" s="70" t="s">
        <v>546</v>
      </c>
      <c r="D211" s="89">
        <v>5</v>
      </c>
      <c r="E211" s="71" t="s">
        <v>35</v>
      </c>
      <c r="F211" s="61">
        <v>2103.46</v>
      </c>
      <c r="G211" s="22"/>
      <c r="H211" s="22"/>
      <c r="I211" s="35" t="s">
        <v>36</v>
      </c>
      <c r="J211" s="16">
        <f t="shared" si="62"/>
        <v>1</v>
      </c>
      <c r="K211" s="17" t="s">
        <v>46</v>
      </c>
      <c r="L211" s="17" t="s">
        <v>6</v>
      </c>
      <c r="M211" s="43"/>
      <c r="N211" s="22"/>
      <c r="O211" s="22"/>
      <c r="P211" s="42"/>
      <c r="Q211" s="22"/>
      <c r="R211" s="22"/>
      <c r="S211" s="42"/>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62">
        <f t="shared" si="63"/>
        <v>10517.3</v>
      </c>
      <c r="BB211" s="68">
        <f t="shared" si="60"/>
        <v>10517.3</v>
      </c>
      <c r="BC211" s="40" t="str">
        <f aca="true" t="shared" si="64" ref="BC211:BC219">SpellNumber(L211,BB211)</f>
        <v>INR  Ten Thousand Five Hundred &amp; Seventeen  and Paise Thirty Only</v>
      </c>
      <c r="IE211" s="21">
        <v>3</v>
      </c>
      <c r="IF211" s="21" t="s">
        <v>41</v>
      </c>
      <c r="IG211" s="21" t="s">
        <v>42</v>
      </c>
      <c r="IH211" s="21">
        <v>10</v>
      </c>
      <c r="II211" s="21" t="s">
        <v>35</v>
      </c>
    </row>
    <row r="212" spans="1:243" s="20" customFormat="1" ht="85.5">
      <c r="A212" s="34">
        <v>63</v>
      </c>
      <c r="B212" s="73" t="s">
        <v>221</v>
      </c>
      <c r="C212" s="70" t="s">
        <v>547</v>
      </c>
      <c r="D212" s="89">
        <v>5</v>
      </c>
      <c r="E212" s="71" t="s">
        <v>341</v>
      </c>
      <c r="F212" s="61">
        <v>3943.88</v>
      </c>
      <c r="G212" s="22"/>
      <c r="H212" s="22"/>
      <c r="I212" s="35" t="s">
        <v>36</v>
      </c>
      <c r="J212" s="16">
        <f t="shared" si="62"/>
        <v>1</v>
      </c>
      <c r="K212" s="17" t="s">
        <v>46</v>
      </c>
      <c r="L212" s="17" t="s">
        <v>6</v>
      </c>
      <c r="M212" s="43"/>
      <c r="N212" s="22"/>
      <c r="O212" s="22"/>
      <c r="P212" s="42"/>
      <c r="Q212" s="22"/>
      <c r="R212" s="22"/>
      <c r="S212" s="42"/>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62">
        <f t="shared" si="63"/>
        <v>19719.4</v>
      </c>
      <c r="BB212" s="68">
        <f t="shared" si="60"/>
        <v>19719.4</v>
      </c>
      <c r="BC212" s="40" t="str">
        <f t="shared" si="64"/>
        <v>INR  Nineteen Thousand Seven Hundred &amp; Nineteen  and Paise Forty Only</v>
      </c>
      <c r="IE212" s="21">
        <v>1.01</v>
      </c>
      <c r="IF212" s="21" t="s">
        <v>37</v>
      </c>
      <c r="IG212" s="21" t="s">
        <v>33</v>
      </c>
      <c r="IH212" s="21">
        <v>123.223</v>
      </c>
      <c r="II212" s="21" t="s">
        <v>35</v>
      </c>
    </row>
    <row r="213" spans="1:243" s="20" customFormat="1" ht="71.25">
      <c r="A213" s="34">
        <v>64</v>
      </c>
      <c r="B213" s="73" t="s">
        <v>222</v>
      </c>
      <c r="C213" s="70" t="s">
        <v>548</v>
      </c>
      <c r="D213" s="89">
        <v>5</v>
      </c>
      <c r="E213" s="71" t="s">
        <v>341</v>
      </c>
      <c r="F213" s="61">
        <v>9540.55</v>
      </c>
      <c r="G213" s="22"/>
      <c r="H213" s="22"/>
      <c r="I213" s="35" t="s">
        <v>36</v>
      </c>
      <c r="J213" s="16">
        <f t="shared" si="62"/>
        <v>1</v>
      </c>
      <c r="K213" s="17" t="s">
        <v>46</v>
      </c>
      <c r="L213" s="17" t="s">
        <v>6</v>
      </c>
      <c r="M213" s="43"/>
      <c r="N213" s="22"/>
      <c r="O213" s="22"/>
      <c r="P213" s="42"/>
      <c r="Q213" s="22"/>
      <c r="R213" s="22"/>
      <c r="S213" s="42"/>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44"/>
      <c r="AV213" s="37"/>
      <c r="AW213" s="37"/>
      <c r="AX213" s="37"/>
      <c r="AY213" s="37"/>
      <c r="AZ213" s="37"/>
      <c r="BA213" s="62">
        <f t="shared" si="63"/>
        <v>47702.75</v>
      </c>
      <c r="BB213" s="68">
        <f t="shared" si="60"/>
        <v>47702.75</v>
      </c>
      <c r="BC213" s="40" t="str">
        <f t="shared" si="64"/>
        <v>INR  Forty Seven Thousand Seven Hundred &amp; Two  and Paise Seventy Five Only</v>
      </c>
      <c r="IE213" s="21">
        <v>1.02</v>
      </c>
      <c r="IF213" s="21" t="s">
        <v>38</v>
      </c>
      <c r="IG213" s="21" t="s">
        <v>39</v>
      </c>
      <c r="IH213" s="21">
        <v>213</v>
      </c>
      <c r="II213" s="21" t="s">
        <v>35</v>
      </c>
    </row>
    <row r="214" spans="1:243" s="20" customFormat="1" ht="85.5">
      <c r="A214" s="34">
        <v>65</v>
      </c>
      <c r="B214" s="74" t="s">
        <v>223</v>
      </c>
      <c r="C214" s="70" t="s">
        <v>549</v>
      </c>
      <c r="D214" s="89">
        <v>5</v>
      </c>
      <c r="E214" s="71" t="s">
        <v>341</v>
      </c>
      <c r="F214" s="61">
        <v>2207.8</v>
      </c>
      <c r="G214" s="22"/>
      <c r="H214" s="22"/>
      <c r="I214" s="35" t="s">
        <v>36</v>
      </c>
      <c r="J214" s="16">
        <f t="shared" si="62"/>
        <v>1</v>
      </c>
      <c r="K214" s="17" t="s">
        <v>46</v>
      </c>
      <c r="L214" s="17" t="s">
        <v>6</v>
      </c>
      <c r="M214" s="43"/>
      <c r="N214" s="22"/>
      <c r="O214" s="22"/>
      <c r="P214" s="42"/>
      <c r="Q214" s="22"/>
      <c r="R214" s="22"/>
      <c r="S214" s="42"/>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62">
        <f t="shared" si="63"/>
        <v>11039</v>
      </c>
      <c r="BB214" s="68">
        <f t="shared" si="60"/>
        <v>11039</v>
      </c>
      <c r="BC214" s="40" t="str">
        <f t="shared" si="64"/>
        <v>INR  Eleven Thousand  &amp;Thirty Nine  Only</v>
      </c>
      <c r="IE214" s="21">
        <v>2</v>
      </c>
      <c r="IF214" s="21" t="s">
        <v>32</v>
      </c>
      <c r="IG214" s="21" t="s">
        <v>40</v>
      </c>
      <c r="IH214" s="21">
        <v>10</v>
      </c>
      <c r="II214" s="21" t="s">
        <v>35</v>
      </c>
    </row>
    <row r="215" spans="1:243" s="20" customFormat="1" ht="71.25">
      <c r="A215" s="34">
        <v>66</v>
      </c>
      <c r="B215" s="74" t="s">
        <v>224</v>
      </c>
      <c r="C215" s="70" t="s">
        <v>550</v>
      </c>
      <c r="D215" s="89">
        <v>5</v>
      </c>
      <c r="E215" s="71" t="s">
        <v>341</v>
      </c>
      <c r="F215" s="61">
        <v>1224.02</v>
      </c>
      <c r="G215" s="22"/>
      <c r="H215" s="22"/>
      <c r="I215" s="35" t="s">
        <v>36</v>
      </c>
      <c r="J215" s="16">
        <f t="shared" si="62"/>
        <v>1</v>
      </c>
      <c r="K215" s="17" t="s">
        <v>46</v>
      </c>
      <c r="L215" s="17" t="s">
        <v>6</v>
      </c>
      <c r="M215" s="43"/>
      <c r="N215" s="22"/>
      <c r="O215" s="22"/>
      <c r="P215" s="42"/>
      <c r="Q215" s="22"/>
      <c r="R215" s="22"/>
      <c r="S215" s="42"/>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62">
        <f t="shared" si="63"/>
        <v>6120.1</v>
      </c>
      <c r="BB215" s="68">
        <f t="shared" si="60"/>
        <v>6120.1</v>
      </c>
      <c r="BC215" s="40" t="str">
        <f t="shared" si="64"/>
        <v>INR  Six Thousand One Hundred &amp; Twenty  and Paise Ten Only</v>
      </c>
      <c r="IE215" s="21">
        <v>3</v>
      </c>
      <c r="IF215" s="21" t="s">
        <v>41</v>
      </c>
      <c r="IG215" s="21" t="s">
        <v>42</v>
      </c>
      <c r="IH215" s="21">
        <v>10</v>
      </c>
      <c r="II215" s="21" t="s">
        <v>35</v>
      </c>
    </row>
    <row r="216" spans="1:243" s="20" customFormat="1" ht="71.25">
      <c r="A216" s="34">
        <v>67</v>
      </c>
      <c r="B216" s="73" t="s">
        <v>225</v>
      </c>
      <c r="C216" s="70" t="s">
        <v>551</v>
      </c>
      <c r="D216" s="89"/>
      <c r="E216" s="71"/>
      <c r="F216" s="35"/>
      <c r="G216" s="15"/>
      <c r="H216" s="15"/>
      <c r="I216" s="35"/>
      <c r="J216" s="16"/>
      <c r="K216" s="17"/>
      <c r="L216" s="17"/>
      <c r="M216" s="18"/>
      <c r="N216" s="19"/>
      <c r="O216" s="19"/>
      <c r="P216" s="36"/>
      <c r="Q216" s="19"/>
      <c r="R216" s="19"/>
      <c r="S216" s="36"/>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8"/>
      <c r="BB216" s="39"/>
      <c r="BC216" s="40"/>
      <c r="IE216" s="21">
        <v>1.01</v>
      </c>
      <c r="IF216" s="21" t="s">
        <v>37</v>
      </c>
      <c r="IG216" s="21" t="s">
        <v>33</v>
      </c>
      <c r="IH216" s="21">
        <v>123.223</v>
      </c>
      <c r="II216" s="21" t="s">
        <v>35</v>
      </c>
    </row>
    <row r="217" spans="1:243" s="20" customFormat="1" ht="28.5">
      <c r="A217" s="34">
        <v>67.1</v>
      </c>
      <c r="B217" s="73" t="s">
        <v>226</v>
      </c>
      <c r="C217" s="70" t="s">
        <v>552</v>
      </c>
      <c r="D217" s="89">
        <v>5</v>
      </c>
      <c r="E217" s="71" t="s">
        <v>341</v>
      </c>
      <c r="F217" s="61">
        <v>785.62</v>
      </c>
      <c r="G217" s="22"/>
      <c r="H217" s="22"/>
      <c r="I217" s="35" t="s">
        <v>36</v>
      </c>
      <c r="J217" s="16">
        <f t="shared" si="62"/>
        <v>1</v>
      </c>
      <c r="K217" s="17" t="s">
        <v>46</v>
      </c>
      <c r="L217" s="17" t="s">
        <v>6</v>
      </c>
      <c r="M217" s="43"/>
      <c r="N217" s="22"/>
      <c r="O217" s="22"/>
      <c r="P217" s="42"/>
      <c r="Q217" s="22"/>
      <c r="R217" s="22"/>
      <c r="S217" s="42"/>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62">
        <f t="shared" si="63"/>
        <v>3928.1</v>
      </c>
      <c r="BB217" s="68">
        <f t="shared" si="60"/>
        <v>3928.1</v>
      </c>
      <c r="BC217" s="40" t="str">
        <f t="shared" si="64"/>
        <v>INR  Three Thousand Nine Hundred &amp; Twenty Eight  and Paise Ten Only</v>
      </c>
      <c r="IE217" s="21">
        <v>1.02</v>
      </c>
      <c r="IF217" s="21" t="s">
        <v>38</v>
      </c>
      <c r="IG217" s="21" t="s">
        <v>39</v>
      </c>
      <c r="IH217" s="21">
        <v>213</v>
      </c>
      <c r="II217" s="21" t="s">
        <v>35</v>
      </c>
    </row>
    <row r="218" spans="1:243" s="20" customFormat="1" ht="28.5">
      <c r="A218" s="34">
        <v>67.2</v>
      </c>
      <c r="B218" s="74" t="s">
        <v>227</v>
      </c>
      <c r="C218" s="70" t="s">
        <v>553</v>
      </c>
      <c r="D218" s="89">
        <v>5</v>
      </c>
      <c r="E218" s="71" t="s">
        <v>35</v>
      </c>
      <c r="F218" s="61">
        <v>1128.45</v>
      </c>
      <c r="G218" s="22"/>
      <c r="H218" s="22"/>
      <c r="I218" s="35" t="s">
        <v>36</v>
      </c>
      <c r="J218" s="16">
        <f t="shared" si="62"/>
        <v>1</v>
      </c>
      <c r="K218" s="17" t="s">
        <v>46</v>
      </c>
      <c r="L218" s="17" t="s">
        <v>6</v>
      </c>
      <c r="M218" s="43"/>
      <c r="N218" s="22"/>
      <c r="O218" s="22"/>
      <c r="P218" s="42"/>
      <c r="Q218" s="22"/>
      <c r="R218" s="22"/>
      <c r="S218" s="42"/>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62">
        <f t="shared" si="63"/>
        <v>5642.25</v>
      </c>
      <c r="BB218" s="68">
        <f t="shared" si="60"/>
        <v>5642.25</v>
      </c>
      <c r="BC218" s="40" t="str">
        <f t="shared" si="64"/>
        <v>INR  Five Thousand Six Hundred &amp; Forty Two  and Paise Twenty Five Only</v>
      </c>
      <c r="IE218" s="21">
        <v>2</v>
      </c>
      <c r="IF218" s="21" t="s">
        <v>32</v>
      </c>
      <c r="IG218" s="21" t="s">
        <v>40</v>
      </c>
      <c r="IH218" s="21">
        <v>10</v>
      </c>
      <c r="II218" s="21" t="s">
        <v>35</v>
      </c>
    </row>
    <row r="219" spans="1:243" s="20" customFormat="1" ht="114">
      <c r="A219" s="34">
        <v>68</v>
      </c>
      <c r="B219" s="73" t="s">
        <v>228</v>
      </c>
      <c r="C219" s="70" t="s">
        <v>554</v>
      </c>
      <c r="D219" s="89">
        <v>5</v>
      </c>
      <c r="E219" s="71" t="s">
        <v>341</v>
      </c>
      <c r="F219" s="61">
        <v>5012.08</v>
      </c>
      <c r="G219" s="22"/>
      <c r="H219" s="22"/>
      <c r="I219" s="35" t="s">
        <v>36</v>
      </c>
      <c r="J219" s="16">
        <f t="shared" si="62"/>
        <v>1</v>
      </c>
      <c r="K219" s="17" t="s">
        <v>46</v>
      </c>
      <c r="L219" s="17" t="s">
        <v>6</v>
      </c>
      <c r="M219" s="43"/>
      <c r="N219" s="22"/>
      <c r="O219" s="22"/>
      <c r="P219" s="42"/>
      <c r="Q219" s="22"/>
      <c r="R219" s="22"/>
      <c r="S219" s="42"/>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62">
        <f t="shared" si="63"/>
        <v>25060.4</v>
      </c>
      <c r="BB219" s="68">
        <f t="shared" si="60"/>
        <v>25060.4</v>
      </c>
      <c r="BC219" s="40" t="str">
        <f t="shared" si="64"/>
        <v>INR  Twenty Five Thousand  &amp;Sixty  and Paise Forty Only</v>
      </c>
      <c r="IE219" s="21">
        <v>3</v>
      </c>
      <c r="IF219" s="21" t="s">
        <v>41</v>
      </c>
      <c r="IG219" s="21" t="s">
        <v>42</v>
      </c>
      <c r="IH219" s="21">
        <v>10</v>
      </c>
      <c r="II219" s="21" t="s">
        <v>35</v>
      </c>
    </row>
    <row r="220" spans="1:243" s="20" customFormat="1" ht="28.5">
      <c r="A220" s="34">
        <v>68.1</v>
      </c>
      <c r="B220" s="73" t="s">
        <v>229</v>
      </c>
      <c r="C220" s="70" t="s">
        <v>555</v>
      </c>
      <c r="D220" s="89">
        <v>5</v>
      </c>
      <c r="E220" s="71" t="s">
        <v>35</v>
      </c>
      <c r="F220" s="61">
        <v>1595.79</v>
      </c>
      <c r="G220" s="22"/>
      <c r="H220" s="22"/>
      <c r="I220" s="35" t="s">
        <v>36</v>
      </c>
      <c r="J220" s="16">
        <f>IF(I220="Less(-)",-1,1)</f>
        <v>1</v>
      </c>
      <c r="K220" s="17" t="s">
        <v>46</v>
      </c>
      <c r="L220" s="17" t="s">
        <v>6</v>
      </c>
      <c r="M220" s="43"/>
      <c r="N220" s="22"/>
      <c r="O220" s="22"/>
      <c r="P220" s="42"/>
      <c r="Q220" s="22"/>
      <c r="R220" s="22"/>
      <c r="S220" s="42"/>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62">
        <f>total_amount_ba($B$2,$D$2,D220,F220,J220,K220,M220)</f>
        <v>7978.95</v>
      </c>
      <c r="BB220" s="68">
        <f>BA220+SUM(N220:AZ220)</f>
        <v>7978.95</v>
      </c>
      <c r="BC220" s="40" t="str">
        <f>SpellNumber(L220,BB220)</f>
        <v>INR  Seven Thousand Nine Hundred &amp; Seventy Eight  and Paise Ninety Five Only</v>
      </c>
      <c r="IE220" s="21">
        <v>1.01</v>
      </c>
      <c r="IF220" s="21" t="s">
        <v>37</v>
      </c>
      <c r="IG220" s="21" t="s">
        <v>33</v>
      </c>
      <c r="IH220" s="21">
        <v>123.223</v>
      </c>
      <c r="II220" s="21" t="s">
        <v>35</v>
      </c>
    </row>
    <row r="221" spans="1:243" s="20" customFormat="1" ht="71.25">
      <c r="A221" s="34">
        <v>69</v>
      </c>
      <c r="B221" s="73" t="s">
        <v>230</v>
      </c>
      <c r="C221" s="70" t="s">
        <v>556</v>
      </c>
      <c r="D221" s="89"/>
      <c r="E221" s="71"/>
      <c r="F221" s="35"/>
      <c r="G221" s="15"/>
      <c r="H221" s="15"/>
      <c r="I221" s="35"/>
      <c r="J221" s="16"/>
      <c r="K221" s="17"/>
      <c r="L221" s="17"/>
      <c r="M221" s="18"/>
      <c r="N221" s="19"/>
      <c r="O221" s="19"/>
      <c r="P221" s="36"/>
      <c r="Q221" s="19"/>
      <c r="R221" s="19"/>
      <c r="S221" s="36"/>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8"/>
      <c r="BB221" s="39"/>
      <c r="BC221" s="40"/>
      <c r="IE221" s="21">
        <v>1.02</v>
      </c>
      <c r="IF221" s="21" t="s">
        <v>38</v>
      </c>
      <c r="IG221" s="21" t="s">
        <v>39</v>
      </c>
      <c r="IH221" s="21">
        <v>213</v>
      </c>
      <c r="II221" s="21" t="s">
        <v>35</v>
      </c>
    </row>
    <row r="222" spans="1:243" s="20" customFormat="1" ht="28.5">
      <c r="A222" s="34">
        <v>69.1</v>
      </c>
      <c r="B222" s="73" t="s">
        <v>231</v>
      </c>
      <c r="C222" s="70" t="s">
        <v>557</v>
      </c>
      <c r="D222" s="89">
        <v>5</v>
      </c>
      <c r="E222" s="71" t="s">
        <v>341</v>
      </c>
      <c r="F222" s="61">
        <v>986.41</v>
      </c>
      <c r="G222" s="22"/>
      <c r="H222" s="22"/>
      <c r="I222" s="35" t="s">
        <v>36</v>
      </c>
      <c r="J222" s="16">
        <f>IF(I222="Less(-)",-1,1)</f>
        <v>1</v>
      </c>
      <c r="K222" s="17" t="s">
        <v>46</v>
      </c>
      <c r="L222" s="17" t="s">
        <v>6</v>
      </c>
      <c r="M222" s="43"/>
      <c r="N222" s="22"/>
      <c r="O222" s="22"/>
      <c r="P222" s="42"/>
      <c r="Q222" s="22"/>
      <c r="R222" s="22"/>
      <c r="S222" s="42"/>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62">
        <f>total_amount_ba($B$2,$D$2,D222,F222,J222,K222,M222)</f>
        <v>4932.05</v>
      </c>
      <c r="BB222" s="68">
        <f aca="true" t="shared" si="65" ref="BB222:BB237">BA222+SUM(N222:AZ222)</f>
        <v>4932.05</v>
      </c>
      <c r="BC222" s="40" t="str">
        <f aca="true" t="shared" si="66" ref="BC222:BC227">SpellNumber(L222,BB222)</f>
        <v>INR  Four Thousand Nine Hundred &amp; Thirty Two  and Paise Five Only</v>
      </c>
      <c r="IE222" s="21">
        <v>1.01</v>
      </c>
      <c r="IF222" s="21" t="s">
        <v>37</v>
      </c>
      <c r="IG222" s="21" t="s">
        <v>33</v>
      </c>
      <c r="IH222" s="21">
        <v>123.223</v>
      </c>
      <c r="II222" s="21" t="s">
        <v>35</v>
      </c>
    </row>
    <row r="223" spans="1:243" s="20" customFormat="1" ht="28.5">
      <c r="A223" s="34">
        <v>69.2</v>
      </c>
      <c r="B223" s="73" t="s">
        <v>232</v>
      </c>
      <c r="C223" s="70" t="s">
        <v>558</v>
      </c>
      <c r="D223" s="89">
        <v>5</v>
      </c>
      <c r="E223" s="71" t="s">
        <v>341</v>
      </c>
      <c r="F223" s="61">
        <v>1389.74</v>
      </c>
      <c r="G223" s="22"/>
      <c r="H223" s="22"/>
      <c r="I223" s="35" t="s">
        <v>36</v>
      </c>
      <c r="J223" s="16">
        <f>IF(I223="Less(-)",-1,1)</f>
        <v>1</v>
      </c>
      <c r="K223" s="17" t="s">
        <v>46</v>
      </c>
      <c r="L223" s="17" t="s">
        <v>6</v>
      </c>
      <c r="M223" s="43"/>
      <c r="N223" s="22"/>
      <c r="O223" s="22"/>
      <c r="P223" s="42"/>
      <c r="Q223" s="22"/>
      <c r="R223" s="22"/>
      <c r="S223" s="42"/>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62">
        <f>total_amount_ba($B$2,$D$2,D223,F223,J223,K223,M223)</f>
        <v>6948.7</v>
      </c>
      <c r="BB223" s="68">
        <f t="shared" si="65"/>
        <v>6948.7</v>
      </c>
      <c r="BC223" s="40" t="str">
        <f t="shared" si="66"/>
        <v>INR  Six Thousand Nine Hundred &amp; Forty Eight  and Paise Seventy Only</v>
      </c>
      <c r="IE223" s="21">
        <v>1.02</v>
      </c>
      <c r="IF223" s="21" t="s">
        <v>38</v>
      </c>
      <c r="IG223" s="21" t="s">
        <v>39</v>
      </c>
      <c r="IH223" s="21">
        <v>213</v>
      </c>
      <c r="II223" s="21" t="s">
        <v>35</v>
      </c>
    </row>
    <row r="224" spans="1:243" s="20" customFormat="1" ht="28.5">
      <c r="A224" s="34">
        <v>69.3</v>
      </c>
      <c r="B224" s="74" t="s">
        <v>233</v>
      </c>
      <c r="C224" s="70" t="s">
        <v>559</v>
      </c>
      <c r="D224" s="89">
        <v>5</v>
      </c>
      <c r="E224" s="71" t="s">
        <v>35</v>
      </c>
      <c r="F224" s="61">
        <v>443.67</v>
      </c>
      <c r="G224" s="22"/>
      <c r="H224" s="22"/>
      <c r="I224" s="35" t="s">
        <v>36</v>
      </c>
      <c r="J224" s="16">
        <f>IF(I224="Less(-)",-1,1)</f>
        <v>1</v>
      </c>
      <c r="K224" s="17" t="s">
        <v>46</v>
      </c>
      <c r="L224" s="17" t="s">
        <v>6</v>
      </c>
      <c r="M224" s="43"/>
      <c r="N224" s="22"/>
      <c r="O224" s="22"/>
      <c r="P224" s="42"/>
      <c r="Q224" s="22"/>
      <c r="R224" s="22"/>
      <c r="S224" s="42"/>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62">
        <f>total_amount_ba($B$2,$D$2,D224,F224,J224,K224,M224)</f>
        <v>2218.35</v>
      </c>
      <c r="BB224" s="68">
        <f t="shared" si="65"/>
        <v>2218.35</v>
      </c>
      <c r="BC224" s="40" t="str">
        <f t="shared" si="66"/>
        <v>INR  Two Thousand Two Hundred &amp; Eighteen  and Paise Thirty Five Only</v>
      </c>
      <c r="IE224" s="21">
        <v>2</v>
      </c>
      <c r="IF224" s="21" t="s">
        <v>32</v>
      </c>
      <c r="IG224" s="21" t="s">
        <v>40</v>
      </c>
      <c r="IH224" s="21">
        <v>10</v>
      </c>
      <c r="II224" s="21" t="s">
        <v>35</v>
      </c>
    </row>
    <row r="225" spans="1:243" s="20" customFormat="1" ht="28.5">
      <c r="A225" s="34">
        <v>69.4</v>
      </c>
      <c r="B225" s="73" t="s">
        <v>234</v>
      </c>
      <c r="C225" s="70" t="s">
        <v>560</v>
      </c>
      <c r="D225" s="89">
        <v>5</v>
      </c>
      <c r="E225" s="71" t="s">
        <v>35</v>
      </c>
      <c r="F225" s="61">
        <v>763.7</v>
      </c>
      <c r="G225" s="22"/>
      <c r="H225" s="45"/>
      <c r="I225" s="35" t="s">
        <v>36</v>
      </c>
      <c r="J225" s="16">
        <f>IF(I225="Less(-)",-1,1)</f>
        <v>1</v>
      </c>
      <c r="K225" s="17" t="s">
        <v>46</v>
      </c>
      <c r="L225" s="17" t="s">
        <v>6</v>
      </c>
      <c r="M225" s="43"/>
      <c r="N225" s="22"/>
      <c r="O225" s="22"/>
      <c r="P225" s="42"/>
      <c r="Q225" s="22"/>
      <c r="R225" s="22"/>
      <c r="S225" s="42"/>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62">
        <f>total_amount_ba($B$2,$D$2,D225,F225,J225,K225,M225)</f>
        <v>3818.5</v>
      </c>
      <c r="BB225" s="68">
        <f t="shared" si="65"/>
        <v>3818.5</v>
      </c>
      <c r="BC225" s="40" t="str">
        <f t="shared" si="66"/>
        <v>INR  Three Thousand Eight Hundred &amp; Eighteen  and Paise Fifty Only</v>
      </c>
      <c r="IE225" s="21">
        <v>3</v>
      </c>
      <c r="IF225" s="21" t="s">
        <v>41</v>
      </c>
      <c r="IG225" s="21" t="s">
        <v>42</v>
      </c>
      <c r="IH225" s="21">
        <v>10</v>
      </c>
      <c r="II225" s="21" t="s">
        <v>35</v>
      </c>
    </row>
    <row r="226" spans="1:243" s="20" customFormat="1" ht="57">
      <c r="A226" s="34">
        <v>70</v>
      </c>
      <c r="B226" s="73" t="s">
        <v>235</v>
      </c>
      <c r="C226" s="70" t="s">
        <v>561</v>
      </c>
      <c r="D226" s="89">
        <v>5</v>
      </c>
      <c r="E226" s="71" t="s">
        <v>35</v>
      </c>
      <c r="F226" s="61">
        <v>81.54</v>
      </c>
      <c r="G226" s="23"/>
      <c r="H226" s="46"/>
      <c r="I226" s="35" t="s">
        <v>36</v>
      </c>
      <c r="J226" s="16">
        <f>IF(I226="Less(-)",-1,1)</f>
        <v>1</v>
      </c>
      <c r="K226" s="17" t="s">
        <v>46</v>
      </c>
      <c r="L226" s="17" t="s">
        <v>6</v>
      </c>
      <c r="M226" s="43"/>
      <c r="N226" s="22"/>
      <c r="O226" s="22"/>
      <c r="P226" s="37"/>
      <c r="Q226" s="22"/>
      <c r="R226" s="22"/>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62">
        <f>total_amount_ba($B$2,$D$2,D226,F226,J226,K226,M226)</f>
        <v>407.7</v>
      </c>
      <c r="BB226" s="68">
        <f t="shared" si="65"/>
        <v>407.7</v>
      </c>
      <c r="BC226" s="40" t="str">
        <f t="shared" si="66"/>
        <v>INR  Four Hundred &amp; Seven  and Paise Seventy Only</v>
      </c>
      <c r="IE226" s="21">
        <v>4</v>
      </c>
      <c r="IF226" s="21" t="s">
        <v>38</v>
      </c>
      <c r="IG226" s="21" t="s">
        <v>43</v>
      </c>
      <c r="IH226" s="21">
        <v>10</v>
      </c>
      <c r="II226" s="21" t="s">
        <v>35</v>
      </c>
    </row>
    <row r="227" spans="1:243" s="20" customFormat="1" ht="71.25">
      <c r="A227" s="34">
        <v>71</v>
      </c>
      <c r="B227" s="73" t="s">
        <v>236</v>
      </c>
      <c r="C227" s="70" t="s">
        <v>562</v>
      </c>
      <c r="D227" s="89">
        <v>5</v>
      </c>
      <c r="E227" s="71" t="s">
        <v>337</v>
      </c>
      <c r="F227" s="61">
        <v>274.44</v>
      </c>
      <c r="G227" s="22"/>
      <c r="H227" s="22"/>
      <c r="I227" s="35" t="s">
        <v>36</v>
      </c>
      <c r="J227" s="16">
        <f aca="true" t="shared" si="67" ref="J227:J237">IF(I227="Less(-)",-1,1)</f>
        <v>1</v>
      </c>
      <c r="K227" s="17" t="s">
        <v>46</v>
      </c>
      <c r="L227" s="17" t="s">
        <v>6</v>
      </c>
      <c r="M227" s="43"/>
      <c r="N227" s="22"/>
      <c r="O227" s="22"/>
      <c r="P227" s="42"/>
      <c r="Q227" s="22"/>
      <c r="R227" s="22"/>
      <c r="S227" s="42"/>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62">
        <f aca="true" t="shared" si="68" ref="BA227:BA237">total_amount_ba($B$2,$D$2,D227,F227,J227,K227,M227)</f>
        <v>1372.2</v>
      </c>
      <c r="BB227" s="68">
        <f t="shared" si="65"/>
        <v>1372.2</v>
      </c>
      <c r="BC227" s="40" t="str">
        <f t="shared" si="66"/>
        <v>INR  One Thousand Three Hundred &amp; Seventy Two  and Paise Twenty Only</v>
      </c>
      <c r="IE227" s="21">
        <v>1.02</v>
      </c>
      <c r="IF227" s="21" t="s">
        <v>38</v>
      </c>
      <c r="IG227" s="21" t="s">
        <v>39</v>
      </c>
      <c r="IH227" s="21">
        <v>213</v>
      </c>
      <c r="II227" s="21" t="s">
        <v>35</v>
      </c>
    </row>
    <row r="228" spans="1:243" s="20" customFormat="1" ht="28.5">
      <c r="A228" s="34">
        <v>72</v>
      </c>
      <c r="B228" s="73" t="s">
        <v>237</v>
      </c>
      <c r="C228" s="70" t="s">
        <v>563</v>
      </c>
      <c r="D228" s="89">
        <v>5</v>
      </c>
      <c r="E228" s="71" t="s">
        <v>341</v>
      </c>
      <c r="F228" s="61">
        <v>60.5</v>
      </c>
      <c r="G228" s="22"/>
      <c r="H228" s="22"/>
      <c r="I228" s="35" t="s">
        <v>36</v>
      </c>
      <c r="J228" s="16">
        <f t="shared" si="67"/>
        <v>1</v>
      </c>
      <c r="K228" s="17" t="s">
        <v>46</v>
      </c>
      <c r="L228" s="17" t="s">
        <v>6</v>
      </c>
      <c r="M228" s="43"/>
      <c r="N228" s="22"/>
      <c r="O228" s="22"/>
      <c r="P228" s="42"/>
      <c r="Q228" s="22"/>
      <c r="R228" s="22"/>
      <c r="S228" s="42"/>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62">
        <f t="shared" si="68"/>
        <v>302.5</v>
      </c>
      <c r="BB228" s="68">
        <f t="shared" si="65"/>
        <v>302.5</v>
      </c>
      <c r="BC228" s="40" t="str">
        <f>SpellNumber(L228,BB228)</f>
        <v>INR  Three Hundred &amp; Two  and Paise Fifty Only</v>
      </c>
      <c r="IE228" s="21">
        <v>2</v>
      </c>
      <c r="IF228" s="21" t="s">
        <v>32</v>
      </c>
      <c r="IG228" s="21" t="s">
        <v>40</v>
      </c>
      <c r="IH228" s="21">
        <v>10</v>
      </c>
      <c r="II228" s="21" t="s">
        <v>35</v>
      </c>
    </row>
    <row r="229" spans="1:243" s="20" customFormat="1" ht="57">
      <c r="A229" s="34">
        <v>73</v>
      </c>
      <c r="B229" s="73" t="s">
        <v>238</v>
      </c>
      <c r="C229" s="70" t="s">
        <v>564</v>
      </c>
      <c r="D229" s="89">
        <v>5</v>
      </c>
      <c r="E229" s="71" t="s">
        <v>341</v>
      </c>
      <c r="F229" s="61">
        <v>250.77</v>
      </c>
      <c r="G229" s="22"/>
      <c r="H229" s="22"/>
      <c r="I229" s="35" t="s">
        <v>36</v>
      </c>
      <c r="J229" s="16">
        <f t="shared" si="67"/>
        <v>1</v>
      </c>
      <c r="K229" s="17" t="s">
        <v>46</v>
      </c>
      <c r="L229" s="17" t="s">
        <v>6</v>
      </c>
      <c r="M229" s="43"/>
      <c r="N229" s="22"/>
      <c r="O229" s="22"/>
      <c r="P229" s="42"/>
      <c r="Q229" s="22"/>
      <c r="R229" s="22"/>
      <c r="S229" s="42"/>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62">
        <f t="shared" si="68"/>
        <v>1253.85</v>
      </c>
      <c r="BB229" s="68">
        <f t="shared" si="65"/>
        <v>1253.85</v>
      </c>
      <c r="BC229" s="40" t="str">
        <f aca="true" t="shared" si="69" ref="BC229:BC237">SpellNumber(L229,BB229)</f>
        <v>INR  One Thousand Two Hundred &amp; Fifty Three  and Paise Eighty Five Only</v>
      </c>
      <c r="IE229" s="21">
        <v>3</v>
      </c>
      <c r="IF229" s="21" t="s">
        <v>41</v>
      </c>
      <c r="IG229" s="21" t="s">
        <v>42</v>
      </c>
      <c r="IH229" s="21">
        <v>10</v>
      </c>
      <c r="II229" s="21" t="s">
        <v>35</v>
      </c>
    </row>
    <row r="230" spans="1:243" s="20" customFormat="1" ht="42.75">
      <c r="A230" s="34">
        <v>74</v>
      </c>
      <c r="B230" s="73" t="s">
        <v>239</v>
      </c>
      <c r="C230" s="70" t="s">
        <v>565</v>
      </c>
      <c r="D230" s="89"/>
      <c r="E230" s="71"/>
      <c r="F230" s="35"/>
      <c r="G230" s="15"/>
      <c r="H230" s="15"/>
      <c r="I230" s="35"/>
      <c r="J230" s="16"/>
      <c r="K230" s="17"/>
      <c r="L230" s="17"/>
      <c r="M230" s="18"/>
      <c r="N230" s="19"/>
      <c r="O230" s="19"/>
      <c r="P230" s="36"/>
      <c r="Q230" s="19"/>
      <c r="R230" s="19"/>
      <c r="S230" s="36"/>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8"/>
      <c r="BB230" s="39"/>
      <c r="BC230" s="40"/>
      <c r="IE230" s="21">
        <v>1.01</v>
      </c>
      <c r="IF230" s="21" t="s">
        <v>37</v>
      </c>
      <c r="IG230" s="21" t="s">
        <v>33</v>
      </c>
      <c r="IH230" s="21">
        <v>123.223</v>
      </c>
      <c r="II230" s="21" t="s">
        <v>35</v>
      </c>
    </row>
    <row r="231" spans="1:243" s="20" customFormat="1" ht="28.5">
      <c r="A231" s="34">
        <v>74.1</v>
      </c>
      <c r="B231" s="73" t="s">
        <v>240</v>
      </c>
      <c r="C231" s="70" t="s">
        <v>566</v>
      </c>
      <c r="D231" s="89">
        <v>5</v>
      </c>
      <c r="E231" s="71" t="s">
        <v>341</v>
      </c>
      <c r="F231" s="61">
        <v>508.55</v>
      </c>
      <c r="G231" s="22"/>
      <c r="H231" s="22"/>
      <c r="I231" s="35" t="s">
        <v>36</v>
      </c>
      <c r="J231" s="16">
        <f t="shared" si="67"/>
        <v>1</v>
      </c>
      <c r="K231" s="17" t="s">
        <v>46</v>
      </c>
      <c r="L231" s="17" t="s">
        <v>6</v>
      </c>
      <c r="M231" s="43"/>
      <c r="N231" s="22"/>
      <c r="O231" s="22"/>
      <c r="P231" s="42"/>
      <c r="Q231" s="22"/>
      <c r="R231" s="22"/>
      <c r="S231" s="42"/>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44"/>
      <c r="AV231" s="37"/>
      <c r="AW231" s="37"/>
      <c r="AX231" s="37"/>
      <c r="AY231" s="37"/>
      <c r="AZ231" s="37"/>
      <c r="BA231" s="62">
        <f t="shared" si="68"/>
        <v>2542.75</v>
      </c>
      <c r="BB231" s="68">
        <f t="shared" si="65"/>
        <v>2542.75</v>
      </c>
      <c r="BC231" s="40" t="str">
        <f t="shared" si="69"/>
        <v>INR  Two Thousand Five Hundred &amp; Forty Two  and Paise Seventy Five Only</v>
      </c>
      <c r="IE231" s="21">
        <v>1.02</v>
      </c>
      <c r="IF231" s="21" t="s">
        <v>38</v>
      </c>
      <c r="IG231" s="21" t="s">
        <v>39</v>
      </c>
      <c r="IH231" s="21">
        <v>213</v>
      </c>
      <c r="II231" s="21" t="s">
        <v>35</v>
      </c>
    </row>
    <row r="232" spans="1:243" s="20" customFormat="1" ht="28.5">
      <c r="A232" s="34">
        <v>74.2</v>
      </c>
      <c r="B232" s="74" t="s">
        <v>241</v>
      </c>
      <c r="C232" s="70" t="s">
        <v>567</v>
      </c>
      <c r="D232" s="89">
        <v>5</v>
      </c>
      <c r="E232" s="71" t="s">
        <v>341</v>
      </c>
      <c r="F232" s="61">
        <v>168.35</v>
      </c>
      <c r="G232" s="22"/>
      <c r="H232" s="22"/>
      <c r="I232" s="35" t="s">
        <v>36</v>
      </c>
      <c r="J232" s="16">
        <f t="shared" si="67"/>
        <v>1</v>
      </c>
      <c r="K232" s="17" t="s">
        <v>46</v>
      </c>
      <c r="L232" s="17" t="s">
        <v>6</v>
      </c>
      <c r="M232" s="43"/>
      <c r="N232" s="22"/>
      <c r="O232" s="22"/>
      <c r="P232" s="42"/>
      <c r="Q232" s="22"/>
      <c r="R232" s="22"/>
      <c r="S232" s="42"/>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62">
        <f t="shared" si="68"/>
        <v>841.75</v>
      </c>
      <c r="BB232" s="68">
        <f t="shared" si="65"/>
        <v>841.75</v>
      </c>
      <c r="BC232" s="40" t="str">
        <f t="shared" si="69"/>
        <v>INR  Eight Hundred &amp; Forty One  and Paise Seventy Five Only</v>
      </c>
      <c r="IE232" s="21">
        <v>2</v>
      </c>
      <c r="IF232" s="21" t="s">
        <v>32</v>
      </c>
      <c r="IG232" s="21" t="s">
        <v>40</v>
      </c>
      <c r="IH232" s="21">
        <v>10</v>
      </c>
      <c r="II232" s="21" t="s">
        <v>35</v>
      </c>
    </row>
    <row r="233" spans="1:243" s="20" customFormat="1" ht="28.5">
      <c r="A233" s="34">
        <v>74.3</v>
      </c>
      <c r="B233" s="74" t="s">
        <v>242</v>
      </c>
      <c r="C233" s="70" t="s">
        <v>568</v>
      </c>
      <c r="D233" s="89">
        <v>5</v>
      </c>
      <c r="E233" s="71" t="s">
        <v>341</v>
      </c>
      <c r="F233" s="61">
        <v>304.25</v>
      </c>
      <c r="G233" s="22"/>
      <c r="H233" s="22"/>
      <c r="I233" s="35" t="s">
        <v>36</v>
      </c>
      <c r="J233" s="16">
        <f t="shared" si="67"/>
        <v>1</v>
      </c>
      <c r="K233" s="17" t="s">
        <v>46</v>
      </c>
      <c r="L233" s="17" t="s">
        <v>6</v>
      </c>
      <c r="M233" s="43"/>
      <c r="N233" s="22"/>
      <c r="O233" s="22"/>
      <c r="P233" s="42"/>
      <c r="Q233" s="22"/>
      <c r="R233" s="22"/>
      <c r="S233" s="42"/>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62">
        <f t="shared" si="68"/>
        <v>1521.25</v>
      </c>
      <c r="BB233" s="68">
        <f t="shared" si="65"/>
        <v>1521.25</v>
      </c>
      <c r="BC233" s="40" t="str">
        <f t="shared" si="69"/>
        <v>INR  One Thousand Five Hundred &amp; Twenty One  and Paise Twenty Five Only</v>
      </c>
      <c r="IE233" s="21">
        <v>3</v>
      </c>
      <c r="IF233" s="21" t="s">
        <v>41</v>
      </c>
      <c r="IG233" s="21" t="s">
        <v>42</v>
      </c>
      <c r="IH233" s="21">
        <v>10</v>
      </c>
      <c r="II233" s="21" t="s">
        <v>35</v>
      </c>
    </row>
    <row r="234" spans="1:243" s="20" customFormat="1" ht="28.5">
      <c r="A234" s="34">
        <v>74.4</v>
      </c>
      <c r="B234" s="73" t="s">
        <v>243</v>
      </c>
      <c r="C234" s="70" t="s">
        <v>569</v>
      </c>
      <c r="D234" s="89">
        <v>5</v>
      </c>
      <c r="E234" s="71" t="s">
        <v>341</v>
      </c>
      <c r="F234" s="61">
        <v>66.64</v>
      </c>
      <c r="G234" s="22"/>
      <c r="H234" s="22"/>
      <c r="I234" s="35" t="s">
        <v>36</v>
      </c>
      <c r="J234" s="16">
        <f t="shared" si="67"/>
        <v>1</v>
      </c>
      <c r="K234" s="17" t="s">
        <v>46</v>
      </c>
      <c r="L234" s="17" t="s">
        <v>6</v>
      </c>
      <c r="M234" s="43"/>
      <c r="N234" s="22"/>
      <c r="O234" s="22"/>
      <c r="P234" s="42"/>
      <c r="Q234" s="22"/>
      <c r="R234" s="22"/>
      <c r="S234" s="42"/>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62">
        <f t="shared" si="68"/>
        <v>333.2</v>
      </c>
      <c r="BB234" s="68">
        <f t="shared" si="65"/>
        <v>333.2</v>
      </c>
      <c r="BC234" s="40" t="str">
        <f t="shared" si="69"/>
        <v>INR  Three Hundred &amp; Thirty Three  and Paise Twenty Only</v>
      </c>
      <c r="IE234" s="21">
        <v>1.01</v>
      </c>
      <c r="IF234" s="21" t="s">
        <v>37</v>
      </c>
      <c r="IG234" s="21" t="s">
        <v>33</v>
      </c>
      <c r="IH234" s="21">
        <v>123.223</v>
      </c>
      <c r="II234" s="21" t="s">
        <v>35</v>
      </c>
    </row>
    <row r="235" spans="1:243" s="20" customFormat="1" ht="28.5">
      <c r="A235" s="34">
        <v>74.5</v>
      </c>
      <c r="B235" s="73" t="s">
        <v>244</v>
      </c>
      <c r="C235" s="70" t="s">
        <v>570</v>
      </c>
      <c r="D235" s="89">
        <v>5</v>
      </c>
      <c r="E235" s="71" t="s">
        <v>341</v>
      </c>
      <c r="F235" s="61">
        <v>372.77</v>
      </c>
      <c r="G235" s="22"/>
      <c r="H235" s="22"/>
      <c r="I235" s="35" t="s">
        <v>36</v>
      </c>
      <c r="J235" s="16">
        <f t="shared" si="67"/>
        <v>1</v>
      </c>
      <c r="K235" s="17" t="s">
        <v>46</v>
      </c>
      <c r="L235" s="17" t="s">
        <v>6</v>
      </c>
      <c r="M235" s="43"/>
      <c r="N235" s="22"/>
      <c r="O235" s="22"/>
      <c r="P235" s="42"/>
      <c r="Q235" s="22"/>
      <c r="R235" s="22"/>
      <c r="S235" s="42"/>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62">
        <f t="shared" si="68"/>
        <v>1863.85</v>
      </c>
      <c r="BB235" s="68">
        <f t="shared" si="65"/>
        <v>1863.85</v>
      </c>
      <c r="BC235" s="40" t="str">
        <f t="shared" si="69"/>
        <v>INR  One Thousand Eight Hundred &amp; Sixty Three  and Paise Eighty Five Only</v>
      </c>
      <c r="IE235" s="21">
        <v>1.02</v>
      </c>
      <c r="IF235" s="21" t="s">
        <v>38</v>
      </c>
      <c r="IG235" s="21" t="s">
        <v>39</v>
      </c>
      <c r="IH235" s="21">
        <v>213</v>
      </c>
      <c r="II235" s="21" t="s">
        <v>35</v>
      </c>
    </row>
    <row r="236" spans="1:243" s="20" customFormat="1" ht="42.75">
      <c r="A236" s="34">
        <v>76</v>
      </c>
      <c r="B236" s="74" t="s">
        <v>245</v>
      </c>
      <c r="C236" s="70" t="s">
        <v>571</v>
      </c>
      <c r="D236" s="89">
        <v>5</v>
      </c>
      <c r="E236" s="71" t="s">
        <v>349</v>
      </c>
      <c r="F236" s="61">
        <v>79.79</v>
      </c>
      <c r="G236" s="22"/>
      <c r="H236" s="22"/>
      <c r="I236" s="35" t="s">
        <v>36</v>
      </c>
      <c r="J236" s="16">
        <f t="shared" si="67"/>
        <v>1</v>
      </c>
      <c r="K236" s="17" t="s">
        <v>46</v>
      </c>
      <c r="L236" s="17" t="s">
        <v>6</v>
      </c>
      <c r="M236" s="43"/>
      <c r="N236" s="22"/>
      <c r="O236" s="22"/>
      <c r="P236" s="42"/>
      <c r="Q236" s="22"/>
      <c r="R236" s="22"/>
      <c r="S236" s="42"/>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62">
        <f t="shared" si="68"/>
        <v>398.95</v>
      </c>
      <c r="BB236" s="68">
        <f t="shared" si="65"/>
        <v>398.95</v>
      </c>
      <c r="BC236" s="40" t="str">
        <f t="shared" si="69"/>
        <v>INR  Three Hundred &amp; Ninety Eight  and Paise Ninety Five Only</v>
      </c>
      <c r="IE236" s="21">
        <v>2</v>
      </c>
      <c r="IF236" s="21" t="s">
        <v>32</v>
      </c>
      <c r="IG236" s="21" t="s">
        <v>40</v>
      </c>
      <c r="IH236" s="21">
        <v>10</v>
      </c>
      <c r="II236" s="21" t="s">
        <v>35</v>
      </c>
    </row>
    <row r="237" spans="1:243" s="20" customFormat="1" ht="71.25">
      <c r="A237" s="34">
        <v>77</v>
      </c>
      <c r="B237" s="73" t="s">
        <v>246</v>
      </c>
      <c r="C237" s="70" t="s">
        <v>572</v>
      </c>
      <c r="D237" s="89">
        <v>5</v>
      </c>
      <c r="E237" s="71" t="s">
        <v>341</v>
      </c>
      <c r="F237" s="61">
        <v>79.79</v>
      </c>
      <c r="G237" s="22"/>
      <c r="H237" s="22"/>
      <c r="I237" s="35" t="s">
        <v>36</v>
      </c>
      <c r="J237" s="16">
        <f t="shared" si="67"/>
        <v>1</v>
      </c>
      <c r="K237" s="17" t="s">
        <v>46</v>
      </c>
      <c r="L237" s="17" t="s">
        <v>6</v>
      </c>
      <c r="M237" s="43"/>
      <c r="N237" s="22"/>
      <c r="O237" s="22"/>
      <c r="P237" s="42"/>
      <c r="Q237" s="22"/>
      <c r="R237" s="22"/>
      <c r="S237" s="42"/>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62">
        <f t="shared" si="68"/>
        <v>398.95</v>
      </c>
      <c r="BB237" s="68">
        <f t="shared" si="65"/>
        <v>398.95</v>
      </c>
      <c r="BC237" s="40" t="str">
        <f t="shared" si="69"/>
        <v>INR  Three Hundred &amp; Ninety Eight  and Paise Ninety Five Only</v>
      </c>
      <c r="IE237" s="21">
        <v>3</v>
      </c>
      <c r="IF237" s="21" t="s">
        <v>41</v>
      </c>
      <c r="IG237" s="21" t="s">
        <v>42</v>
      </c>
      <c r="IH237" s="21">
        <v>10</v>
      </c>
      <c r="II237" s="21" t="s">
        <v>35</v>
      </c>
    </row>
    <row r="238" spans="1:243" s="20" customFormat="1" ht="42.75">
      <c r="A238" s="34">
        <v>78</v>
      </c>
      <c r="B238" s="73" t="s">
        <v>247</v>
      </c>
      <c r="C238" s="70" t="s">
        <v>573</v>
      </c>
      <c r="D238" s="89"/>
      <c r="E238" s="71"/>
      <c r="F238" s="35"/>
      <c r="G238" s="15"/>
      <c r="H238" s="15"/>
      <c r="I238" s="35"/>
      <c r="J238" s="16"/>
      <c r="K238" s="17"/>
      <c r="L238" s="17"/>
      <c r="M238" s="18"/>
      <c r="N238" s="19"/>
      <c r="O238" s="19"/>
      <c r="P238" s="36"/>
      <c r="Q238" s="19"/>
      <c r="R238" s="19"/>
      <c r="S238" s="36"/>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8"/>
      <c r="BB238" s="39"/>
      <c r="BC238" s="40"/>
      <c r="IE238" s="21">
        <v>1.01</v>
      </c>
      <c r="IF238" s="21" t="s">
        <v>37</v>
      </c>
      <c r="IG238" s="21" t="s">
        <v>33</v>
      </c>
      <c r="IH238" s="21">
        <v>123.223</v>
      </c>
      <c r="II238" s="21" t="s">
        <v>35</v>
      </c>
    </row>
    <row r="239" spans="1:243" s="20" customFormat="1" ht="16.5">
      <c r="A239" s="34">
        <v>78.1</v>
      </c>
      <c r="B239" s="73" t="s">
        <v>248</v>
      </c>
      <c r="C239" s="70" t="s">
        <v>574</v>
      </c>
      <c r="D239" s="89">
        <v>5</v>
      </c>
      <c r="E239" s="71" t="s">
        <v>341</v>
      </c>
      <c r="F239" s="61">
        <v>18.41</v>
      </c>
      <c r="G239" s="22"/>
      <c r="H239" s="22"/>
      <c r="I239" s="35" t="s">
        <v>36</v>
      </c>
      <c r="J239" s="16">
        <f>IF(I239="Less(-)",-1,1)</f>
        <v>1</v>
      </c>
      <c r="K239" s="17" t="s">
        <v>46</v>
      </c>
      <c r="L239" s="17" t="s">
        <v>6</v>
      </c>
      <c r="M239" s="43"/>
      <c r="N239" s="22"/>
      <c r="O239" s="22"/>
      <c r="P239" s="42"/>
      <c r="Q239" s="22"/>
      <c r="R239" s="22"/>
      <c r="S239" s="42"/>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62">
        <f>total_amount_ba($B$2,$D$2,D239,F239,J239,K239,M239)</f>
        <v>92.05</v>
      </c>
      <c r="BB239" s="68">
        <f aca="true" t="shared" si="70" ref="BB239:BB251">BA239+SUM(N239:AZ239)</f>
        <v>92.05</v>
      </c>
      <c r="BC239" s="40" t="str">
        <f>SpellNumber(L239,BB239)</f>
        <v>INR  Ninety Two and Paise Five Only</v>
      </c>
      <c r="IE239" s="21">
        <v>1.02</v>
      </c>
      <c r="IF239" s="21" t="s">
        <v>38</v>
      </c>
      <c r="IG239" s="21" t="s">
        <v>39</v>
      </c>
      <c r="IH239" s="21">
        <v>213</v>
      </c>
      <c r="II239" s="21" t="s">
        <v>35</v>
      </c>
    </row>
    <row r="240" spans="1:243" s="20" customFormat="1" ht="28.5">
      <c r="A240" s="34">
        <v>78.2</v>
      </c>
      <c r="B240" s="74" t="s">
        <v>249</v>
      </c>
      <c r="C240" s="70" t="s">
        <v>575</v>
      </c>
      <c r="D240" s="89">
        <v>5</v>
      </c>
      <c r="E240" s="71" t="s">
        <v>341</v>
      </c>
      <c r="F240" s="61">
        <v>20.17</v>
      </c>
      <c r="G240" s="22"/>
      <c r="H240" s="22"/>
      <c r="I240" s="35" t="s">
        <v>36</v>
      </c>
      <c r="J240" s="16">
        <f>IF(I240="Less(-)",-1,1)</f>
        <v>1</v>
      </c>
      <c r="K240" s="17" t="s">
        <v>46</v>
      </c>
      <c r="L240" s="17" t="s">
        <v>6</v>
      </c>
      <c r="M240" s="43"/>
      <c r="N240" s="22"/>
      <c r="O240" s="22"/>
      <c r="P240" s="42"/>
      <c r="Q240" s="22"/>
      <c r="R240" s="22"/>
      <c r="S240" s="42"/>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62">
        <f>total_amount_ba($B$2,$D$2,D240,F240,J240,K240,M240)</f>
        <v>100.85</v>
      </c>
      <c r="BB240" s="68">
        <f t="shared" si="70"/>
        <v>100.85</v>
      </c>
      <c r="BC240" s="40" t="str">
        <f>SpellNumber(L240,BB240)</f>
        <v>INR  One Hundred    and Paise Eighty Five Only</v>
      </c>
      <c r="IE240" s="21">
        <v>2</v>
      </c>
      <c r="IF240" s="21" t="s">
        <v>32</v>
      </c>
      <c r="IG240" s="21" t="s">
        <v>40</v>
      </c>
      <c r="IH240" s="21">
        <v>10</v>
      </c>
      <c r="II240" s="21" t="s">
        <v>35</v>
      </c>
    </row>
    <row r="241" spans="1:243" s="20" customFormat="1" ht="42.75">
      <c r="A241" s="34">
        <v>79</v>
      </c>
      <c r="B241" s="73" t="s">
        <v>250</v>
      </c>
      <c r="C241" s="70" t="s">
        <v>576</v>
      </c>
      <c r="D241" s="89">
        <v>5</v>
      </c>
      <c r="E241" s="71" t="s">
        <v>341</v>
      </c>
      <c r="F241" s="61">
        <v>406.84</v>
      </c>
      <c r="G241" s="22"/>
      <c r="H241" s="45"/>
      <c r="I241" s="35" t="s">
        <v>36</v>
      </c>
      <c r="J241" s="16">
        <f>IF(I241="Less(-)",-1,1)</f>
        <v>1</v>
      </c>
      <c r="K241" s="17" t="s">
        <v>46</v>
      </c>
      <c r="L241" s="17" t="s">
        <v>6</v>
      </c>
      <c r="M241" s="43"/>
      <c r="N241" s="22"/>
      <c r="O241" s="22"/>
      <c r="P241" s="42"/>
      <c r="Q241" s="22"/>
      <c r="R241" s="22"/>
      <c r="S241" s="42"/>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62">
        <f>total_amount_ba($B$2,$D$2,D241,F241,J241,K241,M241)</f>
        <v>2034.2</v>
      </c>
      <c r="BB241" s="68">
        <f t="shared" si="70"/>
        <v>2034.2</v>
      </c>
      <c r="BC241" s="40" t="str">
        <f>SpellNumber(L241,BB241)</f>
        <v>INR  Two Thousand  &amp;Thirty Four  and Paise Twenty Only</v>
      </c>
      <c r="IE241" s="21">
        <v>3</v>
      </c>
      <c r="IF241" s="21" t="s">
        <v>41</v>
      </c>
      <c r="IG241" s="21" t="s">
        <v>42</v>
      </c>
      <c r="IH241" s="21">
        <v>10</v>
      </c>
      <c r="II241" s="21" t="s">
        <v>35</v>
      </c>
    </row>
    <row r="242" spans="1:243" s="20" customFormat="1" ht="71.25">
      <c r="A242" s="34">
        <v>80</v>
      </c>
      <c r="B242" s="73" t="s">
        <v>251</v>
      </c>
      <c r="C242" s="70" t="s">
        <v>577</v>
      </c>
      <c r="D242" s="89"/>
      <c r="E242" s="71"/>
      <c r="F242" s="35"/>
      <c r="G242" s="15"/>
      <c r="H242" s="15"/>
      <c r="I242" s="35"/>
      <c r="J242" s="16"/>
      <c r="K242" s="17"/>
      <c r="L242" s="17"/>
      <c r="M242" s="18"/>
      <c r="N242" s="19"/>
      <c r="O242" s="19"/>
      <c r="P242" s="36"/>
      <c r="Q242" s="19"/>
      <c r="R242" s="19"/>
      <c r="S242" s="36"/>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8"/>
      <c r="BB242" s="39"/>
      <c r="BC242" s="40"/>
      <c r="IE242" s="21">
        <v>4</v>
      </c>
      <c r="IF242" s="21" t="s">
        <v>38</v>
      </c>
      <c r="IG242" s="21" t="s">
        <v>43</v>
      </c>
      <c r="IH242" s="21">
        <v>10</v>
      </c>
      <c r="II242" s="21" t="s">
        <v>35</v>
      </c>
    </row>
    <row r="243" spans="1:243" s="20" customFormat="1" ht="42.75">
      <c r="A243" s="34">
        <v>80.1</v>
      </c>
      <c r="B243" s="73" t="s">
        <v>165</v>
      </c>
      <c r="C243" s="70" t="s">
        <v>578</v>
      </c>
      <c r="D243" s="89">
        <v>5</v>
      </c>
      <c r="E243" s="71" t="s">
        <v>337</v>
      </c>
      <c r="F243" s="61">
        <v>376.15</v>
      </c>
      <c r="G243" s="22"/>
      <c r="H243" s="22"/>
      <c r="I243" s="35" t="s">
        <v>36</v>
      </c>
      <c r="J243" s="16">
        <f aca="true" t="shared" si="71" ref="J243:J251">IF(I243="Less(-)",-1,1)</f>
        <v>1</v>
      </c>
      <c r="K243" s="17" t="s">
        <v>46</v>
      </c>
      <c r="L243" s="17" t="s">
        <v>6</v>
      </c>
      <c r="M243" s="43"/>
      <c r="N243" s="22"/>
      <c r="O243" s="22"/>
      <c r="P243" s="42"/>
      <c r="Q243" s="22"/>
      <c r="R243" s="22"/>
      <c r="S243" s="42"/>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62">
        <f aca="true" t="shared" si="72" ref="BA243:BA251">total_amount_ba($B$2,$D$2,D243,F243,J243,K243,M243)</f>
        <v>1880.75</v>
      </c>
      <c r="BB243" s="68">
        <f t="shared" si="70"/>
        <v>1880.75</v>
      </c>
      <c r="BC243" s="40" t="str">
        <f>SpellNumber(L243,BB243)</f>
        <v>INR  One Thousand Eight Hundred &amp; Eighty  and Paise Seventy Five Only</v>
      </c>
      <c r="IE243" s="21">
        <v>1.02</v>
      </c>
      <c r="IF243" s="21" t="s">
        <v>38</v>
      </c>
      <c r="IG243" s="21" t="s">
        <v>39</v>
      </c>
      <c r="IH243" s="21">
        <v>213</v>
      </c>
      <c r="II243" s="21" t="s">
        <v>35</v>
      </c>
    </row>
    <row r="244" spans="1:243" s="20" customFormat="1" ht="16.5">
      <c r="A244" s="34">
        <v>80.2</v>
      </c>
      <c r="B244" s="73" t="s">
        <v>166</v>
      </c>
      <c r="C244" s="70" t="s">
        <v>579</v>
      </c>
      <c r="D244" s="89">
        <v>5</v>
      </c>
      <c r="E244" s="71" t="s">
        <v>337</v>
      </c>
      <c r="F244" s="61">
        <v>98.2</v>
      </c>
      <c r="G244" s="22"/>
      <c r="H244" s="22"/>
      <c r="I244" s="35" t="s">
        <v>36</v>
      </c>
      <c r="J244" s="16">
        <f t="shared" si="71"/>
        <v>1</v>
      </c>
      <c r="K244" s="17" t="s">
        <v>46</v>
      </c>
      <c r="L244" s="17" t="s">
        <v>6</v>
      </c>
      <c r="M244" s="43"/>
      <c r="N244" s="22"/>
      <c r="O244" s="22"/>
      <c r="P244" s="42"/>
      <c r="Q244" s="22"/>
      <c r="R244" s="22"/>
      <c r="S244" s="42"/>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62">
        <f t="shared" si="72"/>
        <v>491</v>
      </c>
      <c r="BB244" s="68">
        <f t="shared" si="70"/>
        <v>491</v>
      </c>
      <c r="BC244" s="40" t="str">
        <f>SpellNumber(L244,BB244)</f>
        <v>INR  Four Hundred &amp; Ninety One  Only</v>
      </c>
      <c r="IE244" s="21">
        <v>2</v>
      </c>
      <c r="IF244" s="21" t="s">
        <v>32</v>
      </c>
      <c r="IG244" s="21" t="s">
        <v>40</v>
      </c>
      <c r="IH244" s="21">
        <v>10</v>
      </c>
      <c r="II244" s="21" t="s">
        <v>35</v>
      </c>
    </row>
    <row r="245" spans="1:243" s="20" customFormat="1" ht="28.5">
      <c r="A245" s="34">
        <v>80.3</v>
      </c>
      <c r="B245" s="73" t="s">
        <v>167</v>
      </c>
      <c r="C245" s="70" t="s">
        <v>580</v>
      </c>
      <c r="D245" s="89">
        <v>5</v>
      </c>
      <c r="E245" s="71" t="s">
        <v>337</v>
      </c>
      <c r="F245" s="61">
        <v>91.19</v>
      </c>
      <c r="G245" s="22"/>
      <c r="H245" s="22"/>
      <c r="I245" s="35" t="s">
        <v>36</v>
      </c>
      <c r="J245" s="16">
        <f t="shared" si="71"/>
        <v>1</v>
      </c>
      <c r="K245" s="17" t="s">
        <v>46</v>
      </c>
      <c r="L245" s="17" t="s">
        <v>6</v>
      </c>
      <c r="M245" s="43"/>
      <c r="N245" s="22"/>
      <c r="O245" s="22"/>
      <c r="P245" s="42"/>
      <c r="Q245" s="22"/>
      <c r="R245" s="22"/>
      <c r="S245" s="42"/>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62">
        <f t="shared" si="72"/>
        <v>455.95</v>
      </c>
      <c r="BB245" s="68">
        <f t="shared" si="70"/>
        <v>455.95</v>
      </c>
      <c r="BC245" s="40" t="str">
        <f aca="true" t="shared" si="73" ref="BC245:BC251">SpellNumber(L245,BB245)</f>
        <v>INR  Four Hundred &amp; Fifty Five  and Paise Ninety Five Only</v>
      </c>
      <c r="IE245" s="21">
        <v>3</v>
      </c>
      <c r="IF245" s="21" t="s">
        <v>41</v>
      </c>
      <c r="IG245" s="21" t="s">
        <v>42</v>
      </c>
      <c r="IH245" s="21">
        <v>10</v>
      </c>
      <c r="II245" s="21" t="s">
        <v>35</v>
      </c>
    </row>
    <row r="246" spans="1:243" s="20" customFormat="1" ht="28.5">
      <c r="A246" s="34">
        <v>80.4</v>
      </c>
      <c r="B246" s="73" t="s">
        <v>168</v>
      </c>
      <c r="C246" s="70" t="s">
        <v>581</v>
      </c>
      <c r="D246" s="89">
        <v>5</v>
      </c>
      <c r="E246" s="71" t="s">
        <v>337</v>
      </c>
      <c r="F246" s="61">
        <v>105.22</v>
      </c>
      <c r="G246" s="22"/>
      <c r="H246" s="22"/>
      <c r="I246" s="35" t="s">
        <v>36</v>
      </c>
      <c r="J246" s="16">
        <f t="shared" si="71"/>
        <v>1</v>
      </c>
      <c r="K246" s="17" t="s">
        <v>46</v>
      </c>
      <c r="L246" s="17" t="s">
        <v>6</v>
      </c>
      <c r="M246" s="43"/>
      <c r="N246" s="22"/>
      <c r="O246" s="22"/>
      <c r="P246" s="42"/>
      <c r="Q246" s="22"/>
      <c r="R246" s="22"/>
      <c r="S246" s="42"/>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62">
        <f t="shared" si="72"/>
        <v>526.1</v>
      </c>
      <c r="BB246" s="68">
        <f t="shared" si="70"/>
        <v>526.1</v>
      </c>
      <c r="BC246" s="40" t="str">
        <f t="shared" si="73"/>
        <v>INR  Five Hundred &amp; Twenty Six  and Paise Ten Only</v>
      </c>
      <c r="IE246" s="21">
        <v>1.01</v>
      </c>
      <c r="IF246" s="21" t="s">
        <v>37</v>
      </c>
      <c r="IG246" s="21" t="s">
        <v>33</v>
      </c>
      <c r="IH246" s="21">
        <v>123.223</v>
      </c>
      <c r="II246" s="21" t="s">
        <v>35</v>
      </c>
    </row>
    <row r="247" spans="1:243" s="20" customFormat="1" ht="71.25">
      <c r="A247" s="34">
        <v>81</v>
      </c>
      <c r="B247" s="73" t="s">
        <v>252</v>
      </c>
      <c r="C247" s="70" t="s">
        <v>582</v>
      </c>
      <c r="D247" s="89"/>
      <c r="E247" s="71"/>
      <c r="F247" s="35"/>
      <c r="G247" s="15"/>
      <c r="H247" s="15"/>
      <c r="I247" s="35"/>
      <c r="J247" s="16"/>
      <c r="K247" s="17"/>
      <c r="L247" s="17"/>
      <c r="M247" s="18"/>
      <c r="N247" s="19"/>
      <c r="O247" s="19"/>
      <c r="P247" s="36"/>
      <c r="Q247" s="19"/>
      <c r="R247" s="19"/>
      <c r="S247" s="36"/>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8"/>
      <c r="BB247" s="39"/>
      <c r="BC247" s="40"/>
      <c r="IE247" s="21">
        <v>1.02</v>
      </c>
      <c r="IF247" s="21" t="s">
        <v>38</v>
      </c>
      <c r="IG247" s="21" t="s">
        <v>39</v>
      </c>
      <c r="IH247" s="21">
        <v>213</v>
      </c>
      <c r="II247" s="21" t="s">
        <v>35</v>
      </c>
    </row>
    <row r="248" spans="1:243" s="20" customFormat="1" ht="42.75">
      <c r="A248" s="34">
        <v>81.1</v>
      </c>
      <c r="B248" s="74" t="s">
        <v>165</v>
      </c>
      <c r="C248" s="70" t="s">
        <v>583</v>
      </c>
      <c r="D248" s="89">
        <v>5</v>
      </c>
      <c r="E248" s="71" t="s">
        <v>337</v>
      </c>
      <c r="F248" s="61">
        <v>391.06</v>
      </c>
      <c r="G248" s="22"/>
      <c r="H248" s="22"/>
      <c r="I248" s="35" t="s">
        <v>36</v>
      </c>
      <c r="J248" s="16">
        <f t="shared" si="71"/>
        <v>1</v>
      </c>
      <c r="K248" s="17" t="s">
        <v>46</v>
      </c>
      <c r="L248" s="17" t="s">
        <v>6</v>
      </c>
      <c r="M248" s="43"/>
      <c r="N248" s="22"/>
      <c r="O248" s="22"/>
      <c r="P248" s="42"/>
      <c r="Q248" s="22"/>
      <c r="R248" s="22"/>
      <c r="S248" s="42"/>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62">
        <f t="shared" si="72"/>
        <v>1955.3</v>
      </c>
      <c r="BB248" s="68">
        <f t="shared" si="70"/>
        <v>1955.3</v>
      </c>
      <c r="BC248" s="40" t="str">
        <f t="shared" si="73"/>
        <v>INR  One Thousand Nine Hundred &amp; Fifty Five  and Paise Thirty Only</v>
      </c>
      <c r="IE248" s="21">
        <v>2</v>
      </c>
      <c r="IF248" s="21" t="s">
        <v>32</v>
      </c>
      <c r="IG248" s="21" t="s">
        <v>40</v>
      </c>
      <c r="IH248" s="21">
        <v>10</v>
      </c>
      <c r="II248" s="21" t="s">
        <v>35</v>
      </c>
    </row>
    <row r="249" spans="1:243" s="20" customFormat="1" ht="28.5">
      <c r="A249" s="34">
        <v>81.2</v>
      </c>
      <c r="B249" s="74" t="s">
        <v>166</v>
      </c>
      <c r="C249" s="70" t="s">
        <v>584</v>
      </c>
      <c r="D249" s="89">
        <v>5</v>
      </c>
      <c r="E249" s="71" t="s">
        <v>337</v>
      </c>
      <c r="F249" s="61">
        <v>113.11</v>
      </c>
      <c r="G249" s="22"/>
      <c r="H249" s="22"/>
      <c r="I249" s="35" t="s">
        <v>36</v>
      </c>
      <c r="J249" s="16">
        <f t="shared" si="71"/>
        <v>1</v>
      </c>
      <c r="K249" s="17" t="s">
        <v>46</v>
      </c>
      <c r="L249" s="17" t="s">
        <v>6</v>
      </c>
      <c r="M249" s="43"/>
      <c r="N249" s="22"/>
      <c r="O249" s="22"/>
      <c r="P249" s="42"/>
      <c r="Q249" s="22"/>
      <c r="R249" s="22"/>
      <c r="S249" s="42"/>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62">
        <f t="shared" si="72"/>
        <v>565.55</v>
      </c>
      <c r="BB249" s="68">
        <f t="shared" si="70"/>
        <v>565.55</v>
      </c>
      <c r="BC249" s="40" t="str">
        <f t="shared" si="73"/>
        <v>INR  Five Hundred &amp; Sixty Five  and Paise Fifty Five Only</v>
      </c>
      <c r="IE249" s="21">
        <v>3</v>
      </c>
      <c r="IF249" s="21" t="s">
        <v>41</v>
      </c>
      <c r="IG249" s="21" t="s">
        <v>42</v>
      </c>
      <c r="IH249" s="21">
        <v>10</v>
      </c>
      <c r="II249" s="21" t="s">
        <v>35</v>
      </c>
    </row>
    <row r="250" spans="1:243" s="20" customFormat="1" ht="28.5">
      <c r="A250" s="34">
        <v>81.3</v>
      </c>
      <c r="B250" s="73" t="s">
        <v>167</v>
      </c>
      <c r="C250" s="70" t="s">
        <v>585</v>
      </c>
      <c r="D250" s="89">
        <v>5</v>
      </c>
      <c r="E250" s="71" t="s">
        <v>337</v>
      </c>
      <c r="F250" s="61">
        <v>106.09</v>
      </c>
      <c r="G250" s="22"/>
      <c r="H250" s="22"/>
      <c r="I250" s="35" t="s">
        <v>36</v>
      </c>
      <c r="J250" s="16">
        <f t="shared" si="71"/>
        <v>1</v>
      </c>
      <c r="K250" s="17" t="s">
        <v>46</v>
      </c>
      <c r="L250" s="17" t="s">
        <v>6</v>
      </c>
      <c r="M250" s="43"/>
      <c r="N250" s="22"/>
      <c r="O250" s="22"/>
      <c r="P250" s="42"/>
      <c r="Q250" s="22"/>
      <c r="R250" s="22"/>
      <c r="S250" s="42"/>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62">
        <f t="shared" si="72"/>
        <v>530.45</v>
      </c>
      <c r="BB250" s="68">
        <f t="shared" si="70"/>
        <v>530.45</v>
      </c>
      <c r="BC250" s="40" t="str">
        <f t="shared" si="73"/>
        <v>INR  Five Hundred &amp; Thirty  and Paise Forty Five Only</v>
      </c>
      <c r="IE250" s="21">
        <v>1.01</v>
      </c>
      <c r="IF250" s="21" t="s">
        <v>37</v>
      </c>
      <c r="IG250" s="21" t="s">
        <v>33</v>
      </c>
      <c r="IH250" s="21">
        <v>123.223</v>
      </c>
      <c r="II250" s="21" t="s">
        <v>35</v>
      </c>
    </row>
    <row r="251" spans="1:243" s="20" customFormat="1" ht="16.5">
      <c r="A251" s="34">
        <v>81.4</v>
      </c>
      <c r="B251" s="73" t="s">
        <v>168</v>
      </c>
      <c r="C251" s="70" t="s">
        <v>586</v>
      </c>
      <c r="D251" s="89">
        <v>5</v>
      </c>
      <c r="E251" s="71" t="s">
        <v>337</v>
      </c>
      <c r="F251" s="61">
        <v>120.12</v>
      </c>
      <c r="G251" s="22"/>
      <c r="H251" s="22"/>
      <c r="I251" s="35" t="s">
        <v>36</v>
      </c>
      <c r="J251" s="16">
        <f t="shared" si="71"/>
        <v>1</v>
      </c>
      <c r="K251" s="17" t="s">
        <v>46</v>
      </c>
      <c r="L251" s="17" t="s">
        <v>6</v>
      </c>
      <c r="M251" s="43"/>
      <c r="N251" s="22"/>
      <c r="O251" s="22"/>
      <c r="P251" s="42"/>
      <c r="Q251" s="22"/>
      <c r="R251" s="22"/>
      <c r="S251" s="42"/>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62">
        <f t="shared" si="72"/>
        <v>600.6</v>
      </c>
      <c r="BB251" s="68">
        <f t="shared" si="70"/>
        <v>600.6</v>
      </c>
      <c r="BC251" s="40" t="str">
        <f t="shared" si="73"/>
        <v>INR  Six Hundred    and Paise Sixty Only</v>
      </c>
      <c r="IE251" s="21">
        <v>1.02</v>
      </c>
      <c r="IF251" s="21" t="s">
        <v>38</v>
      </c>
      <c r="IG251" s="21" t="s">
        <v>39</v>
      </c>
      <c r="IH251" s="21">
        <v>213</v>
      </c>
      <c r="II251" s="21" t="s">
        <v>35</v>
      </c>
    </row>
    <row r="252" spans="1:243" s="20" customFormat="1" ht="71.25">
      <c r="A252" s="34">
        <v>82</v>
      </c>
      <c r="B252" s="74" t="s">
        <v>253</v>
      </c>
      <c r="C252" s="70" t="s">
        <v>587</v>
      </c>
      <c r="D252" s="89"/>
      <c r="E252" s="71"/>
      <c r="F252" s="35"/>
      <c r="G252" s="15"/>
      <c r="H252" s="15"/>
      <c r="I252" s="35"/>
      <c r="J252" s="16"/>
      <c r="K252" s="17"/>
      <c r="L252" s="17"/>
      <c r="M252" s="18"/>
      <c r="N252" s="19"/>
      <c r="O252" s="19"/>
      <c r="P252" s="36"/>
      <c r="Q252" s="19"/>
      <c r="R252" s="19"/>
      <c r="S252" s="36"/>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8"/>
      <c r="BB252" s="39"/>
      <c r="BC252" s="40"/>
      <c r="IE252" s="21">
        <v>2</v>
      </c>
      <c r="IF252" s="21" t="s">
        <v>32</v>
      </c>
      <c r="IG252" s="21" t="s">
        <v>40</v>
      </c>
      <c r="IH252" s="21">
        <v>10</v>
      </c>
      <c r="II252" s="21" t="s">
        <v>35</v>
      </c>
    </row>
    <row r="253" spans="1:243" s="20" customFormat="1" ht="42.75">
      <c r="A253" s="34">
        <v>82.1</v>
      </c>
      <c r="B253" s="73" t="s">
        <v>165</v>
      </c>
      <c r="C253" s="70" t="s">
        <v>588</v>
      </c>
      <c r="D253" s="89">
        <v>5</v>
      </c>
      <c r="E253" s="71" t="s">
        <v>337</v>
      </c>
      <c r="F253" s="61">
        <v>401.58</v>
      </c>
      <c r="G253" s="22"/>
      <c r="H253" s="22"/>
      <c r="I253" s="35" t="s">
        <v>36</v>
      </c>
      <c r="J253" s="16">
        <f>IF(I253="Less(-)",-1,1)</f>
        <v>1</v>
      </c>
      <c r="K253" s="17" t="s">
        <v>46</v>
      </c>
      <c r="L253" s="17" t="s">
        <v>6</v>
      </c>
      <c r="M253" s="43"/>
      <c r="N253" s="22"/>
      <c r="O253" s="22"/>
      <c r="P253" s="42"/>
      <c r="Q253" s="22"/>
      <c r="R253" s="22"/>
      <c r="S253" s="42"/>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62">
        <f>total_amount_ba($B$2,$D$2,D253,F253,J253,K253,M253)</f>
        <v>2007.9</v>
      </c>
      <c r="BB253" s="68">
        <f>BA253+SUM(N253:AZ253)</f>
        <v>2007.9</v>
      </c>
      <c r="BC253" s="40" t="str">
        <f>SpellNumber(L253,BB253)</f>
        <v>INR  Two Thousand  &amp;Seven  and Paise Ninety Only</v>
      </c>
      <c r="IE253" s="21">
        <v>3</v>
      </c>
      <c r="IF253" s="21" t="s">
        <v>41</v>
      </c>
      <c r="IG253" s="21" t="s">
        <v>42</v>
      </c>
      <c r="IH253" s="21">
        <v>10</v>
      </c>
      <c r="II253" s="21" t="s">
        <v>35</v>
      </c>
    </row>
    <row r="254" spans="1:243" s="20" customFormat="1" ht="28.5">
      <c r="A254" s="34">
        <v>82.2</v>
      </c>
      <c r="B254" s="73" t="s">
        <v>166</v>
      </c>
      <c r="C254" s="70" t="s">
        <v>589</v>
      </c>
      <c r="D254" s="89">
        <v>5</v>
      </c>
      <c r="E254" s="71" t="s">
        <v>337</v>
      </c>
      <c r="F254" s="61">
        <v>123.63</v>
      </c>
      <c r="G254" s="22"/>
      <c r="H254" s="22"/>
      <c r="I254" s="35" t="s">
        <v>36</v>
      </c>
      <c r="J254" s="16">
        <f>IF(I254="Less(-)",-1,1)</f>
        <v>1</v>
      </c>
      <c r="K254" s="17" t="s">
        <v>46</v>
      </c>
      <c r="L254" s="17" t="s">
        <v>6</v>
      </c>
      <c r="M254" s="43"/>
      <c r="N254" s="22"/>
      <c r="O254" s="22"/>
      <c r="P254" s="42"/>
      <c r="Q254" s="22"/>
      <c r="R254" s="22"/>
      <c r="S254" s="42"/>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62">
        <f>total_amount_ba($B$2,$D$2,D254,F254,J254,K254,M254)</f>
        <v>618.15</v>
      </c>
      <c r="BB254" s="68">
        <f aca="true" t="shared" si="74" ref="BB254:BB268">BA254+SUM(N254:AZ254)</f>
        <v>618.15</v>
      </c>
      <c r="BC254" s="40" t="str">
        <f aca="true" t="shared" si="75" ref="BC254:BC259">SpellNumber(L254,BB254)</f>
        <v>INR  Six Hundred &amp; Eighteen  and Paise Fifteen Only</v>
      </c>
      <c r="IE254" s="21">
        <v>1.01</v>
      </c>
      <c r="IF254" s="21" t="s">
        <v>37</v>
      </c>
      <c r="IG254" s="21" t="s">
        <v>33</v>
      </c>
      <c r="IH254" s="21">
        <v>123.223</v>
      </c>
      <c r="II254" s="21" t="s">
        <v>35</v>
      </c>
    </row>
    <row r="255" spans="1:243" s="20" customFormat="1" ht="28.5">
      <c r="A255" s="34">
        <v>82.3</v>
      </c>
      <c r="B255" s="73" t="s">
        <v>167</v>
      </c>
      <c r="C255" s="70" t="s">
        <v>590</v>
      </c>
      <c r="D255" s="89">
        <v>5</v>
      </c>
      <c r="E255" s="71" t="s">
        <v>337</v>
      </c>
      <c r="F255" s="61">
        <v>116.62</v>
      </c>
      <c r="G255" s="22"/>
      <c r="H255" s="22"/>
      <c r="I255" s="35" t="s">
        <v>36</v>
      </c>
      <c r="J255" s="16">
        <f>IF(I255="Less(-)",-1,1)</f>
        <v>1</v>
      </c>
      <c r="K255" s="17" t="s">
        <v>46</v>
      </c>
      <c r="L255" s="17" t="s">
        <v>6</v>
      </c>
      <c r="M255" s="43"/>
      <c r="N255" s="22"/>
      <c r="O255" s="22"/>
      <c r="P255" s="42"/>
      <c r="Q255" s="22"/>
      <c r="R255" s="22"/>
      <c r="S255" s="42"/>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62">
        <f>total_amount_ba($B$2,$D$2,D255,F255,J255,K255,M255)</f>
        <v>583.1</v>
      </c>
      <c r="BB255" s="68">
        <f t="shared" si="74"/>
        <v>583.1</v>
      </c>
      <c r="BC255" s="40" t="str">
        <f t="shared" si="75"/>
        <v>INR  Five Hundred &amp; Eighty Three  and Paise Ten Only</v>
      </c>
      <c r="IE255" s="21">
        <v>1.02</v>
      </c>
      <c r="IF255" s="21" t="s">
        <v>38</v>
      </c>
      <c r="IG255" s="21" t="s">
        <v>39</v>
      </c>
      <c r="IH255" s="21">
        <v>213</v>
      </c>
      <c r="II255" s="21" t="s">
        <v>35</v>
      </c>
    </row>
    <row r="256" spans="1:243" s="20" customFormat="1" ht="28.5">
      <c r="A256" s="34">
        <v>82.4</v>
      </c>
      <c r="B256" s="74" t="s">
        <v>168</v>
      </c>
      <c r="C256" s="70" t="s">
        <v>591</v>
      </c>
      <c r="D256" s="89">
        <v>5</v>
      </c>
      <c r="E256" s="71" t="s">
        <v>337</v>
      </c>
      <c r="F256" s="61">
        <v>130.64</v>
      </c>
      <c r="G256" s="22"/>
      <c r="H256" s="22"/>
      <c r="I256" s="35" t="s">
        <v>36</v>
      </c>
      <c r="J256" s="16">
        <f>IF(I256="Less(-)",-1,1)</f>
        <v>1</v>
      </c>
      <c r="K256" s="17" t="s">
        <v>46</v>
      </c>
      <c r="L256" s="17" t="s">
        <v>6</v>
      </c>
      <c r="M256" s="43"/>
      <c r="N256" s="22"/>
      <c r="O256" s="22"/>
      <c r="P256" s="42"/>
      <c r="Q256" s="22"/>
      <c r="R256" s="22"/>
      <c r="S256" s="42"/>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62">
        <f>total_amount_ba($B$2,$D$2,D256,F256,J256,K256,M256)</f>
        <v>653.2</v>
      </c>
      <c r="BB256" s="68">
        <f t="shared" si="74"/>
        <v>653.2</v>
      </c>
      <c r="BC256" s="40" t="str">
        <f t="shared" si="75"/>
        <v>INR  Six Hundred &amp; Fifty Three  and Paise Twenty Only</v>
      </c>
      <c r="IE256" s="21">
        <v>2</v>
      </c>
      <c r="IF256" s="21" t="s">
        <v>32</v>
      </c>
      <c r="IG256" s="21" t="s">
        <v>40</v>
      </c>
      <c r="IH256" s="21">
        <v>10</v>
      </c>
      <c r="II256" s="21" t="s">
        <v>35</v>
      </c>
    </row>
    <row r="257" spans="1:243" s="20" customFormat="1" ht="71.25">
      <c r="A257" s="34">
        <v>83</v>
      </c>
      <c r="B257" s="73" t="s">
        <v>254</v>
      </c>
      <c r="C257" s="70" t="s">
        <v>592</v>
      </c>
      <c r="D257" s="89"/>
      <c r="E257" s="71"/>
      <c r="F257" s="35"/>
      <c r="G257" s="15"/>
      <c r="H257" s="15"/>
      <c r="I257" s="35"/>
      <c r="J257" s="16"/>
      <c r="K257" s="17"/>
      <c r="L257" s="17"/>
      <c r="M257" s="18"/>
      <c r="N257" s="19"/>
      <c r="O257" s="19"/>
      <c r="P257" s="36"/>
      <c r="Q257" s="19"/>
      <c r="R257" s="19"/>
      <c r="S257" s="36"/>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8"/>
      <c r="BB257" s="39"/>
      <c r="BC257" s="40"/>
      <c r="IE257" s="21">
        <v>3</v>
      </c>
      <c r="IF257" s="21" t="s">
        <v>41</v>
      </c>
      <c r="IG257" s="21" t="s">
        <v>42</v>
      </c>
      <c r="IH257" s="21">
        <v>10</v>
      </c>
      <c r="II257" s="21" t="s">
        <v>35</v>
      </c>
    </row>
    <row r="258" spans="1:243" s="20" customFormat="1" ht="42.75">
      <c r="A258" s="34">
        <v>83.1</v>
      </c>
      <c r="B258" s="73" t="s">
        <v>165</v>
      </c>
      <c r="C258" s="70" t="s">
        <v>593</v>
      </c>
      <c r="D258" s="89">
        <v>5</v>
      </c>
      <c r="E258" s="71" t="s">
        <v>337</v>
      </c>
      <c r="F258" s="61">
        <v>418.24</v>
      </c>
      <c r="G258" s="23"/>
      <c r="H258" s="46"/>
      <c r="I258" s="35" t="s">
        <v>36</v>
      </c>
      <c r="J258" s="16">
        <f>IF(I258="Less(-)",-1,1)</f>
        <v>1</v>
      </c>
      <c r="K258" s="17" t="s">
        <v>46</v>
      </c>
      <c r="L258" s="17" t="s">
        <v>6</v>
      </c>
      <c r="M258" s="43"/>
      <c r="N258" s="22"/>
      <c r="O258" s="22"/>
      <c r="P258" s="37"/>
      <c r="Q258" s="22"/>
      <c r="R258" s="22"/>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62">
        <f>total_amount_ba($B$2,$D$2,D258,F258,J258,K258,M258)</f>
        <v>2091.2</v>
      </c>
      <c r="BB258" s="68">
        <f t="shared" si="74"/>
        <v>2091.2</v>
      </c>
      <c r="BC258" s="40" t="str">
        <f t="shared" si="75"/>
        <v>INR  Two Thousand  &amp;Ninety One  and Paise Twenty Only</v>
      </c>
      <c r="IE258" s="21">
        <v>4</v>
      </c>
      <c r="IF258" s="21" t="s">
        <v>38</v>
      </c>
      <c r="IG258" s="21" t="s">
        <v>43</v>
      </c>
      <c r="IH258" s="21">
        <v>10</v>
      </c>
      <c r="II258" s="21" t="s">
        <v>35</v>
      </c>
    </row>
    <row r="259" spans="1:243" s="20" customFormat="1" ht="28.5">
      <c r="A259" s="34">
        <v>83.2</v>
      </c>
      <c r="B259" s="73" t="s">
        <v>166</v>
      </c>
      <c r="C259" s="70" t="s">
        <v>594</v>
      </c>
      <c r="D259" s="89">
        <v>5</v>
      </c>
      <c r="E259" s="71" t="s">
        <v>337</v>
      </c>
      <c r="F259" s="61">
        <v>140.29</v>
      </c>
      <c r="G259" s="22"/>
      <c r="H259" s="22"/>
      <c r="I259" s="35" t="s">
        <v>36</v>
      </c>
      <c r="J259" s="16">
        <f aca="true" t="shared" si="76" ref="J259:J268">IF(I259="Less(-)",-1,1)</f>
        <v>1</v>
      </c>
      <c r="K259" s="17" t="s">
        <v>46</v>
      </c>
      <c r="L259" s="17" t="s">
        <v>6</v>
      </c>
      <c r="M259" s="43"/>
      <c r="N259" s="22"/>
      <c r="O259" s="22"/>
      <c r="P259" s="42"/>
      <c r="Q259" s="22"/>
      <c r="R259" s="22"/>
      <c r="S259" s="42"/>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62">
        <f aca="true" t="shared" si="77" ref="BA259:BA268">total_amount_ba($B$2,$D$2,D259,F259,J259,K259,M259)</f>
        <v>701.45</v>
      </c>
      <c r="BB259" s="68">
        <f t="shared" si="74"/>
        <v>701.45</v>
      </c>
      <c r="BC259" s="40" t="str">
        <f t="shared" si="75"/>
        <v>INR  Seven Hundred &amp; One  and Paise Forty Five Only</v>
      </c>
      <c r="IE259" s="21">
        <v>1.02</v>
      </c>
      <c r="IF259" s="21" t="s">
        <v>38</v>
      </c>
      <c r="IG259" s="21" t="s">
        <v>39</v>
      </c>
      <c r="IH259" s="21">
        <v>213</v>
      </c>
      <c r="II259" s="21" t="s">
        <v>35</v>
      </c>
    </row>
    <row r="260" spans="1:243" s="20" customFormat="1" ht="28.5">
      <c r="A260" s="34">
        <v>83.3</v>
      </c>
      <c r="B260" s="73" t="s">
        <v>167</v>
      </c>
      <c r="C260" s="70" t="s">
        <v>595</v>
      </c>
      <c r="D260" s="89">
        <v>5</v>
      </c>
      <c r="E260" s="71" t="s">
        <v>337</v>
      </c>
      <c r="F260" s="61">
        <v>133.27</v>
      </c>
      <c r="G260" s="22"/>
      <c r="H260" s="22"/>
      <c r="I260" s="35" t="s">
        <v>36</v>
      </c>
      <c r="J260" s="16">
        <f t="shared" si="76"/>
        <v>1</v>
      </c>
      <c r="K260" s="17" t="s">
        <v>46</v>
      </c>
      <c r="L260" s="17" t="s">
        <v>6</v>
      </c>
      <c r="M260" s="43"/>
      <c r="N260" s="22"/>
      <c r="O260" s="22"/>
      <c r="P260" s="42"/>
      <c r="Q260" s="22"/>
      <c r="R260" s="22"/>
      <c r="S260" s="42"/>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62">
        <f t="shared" si="77"/>
        <v>666.35</v>
      </c>
      <c r="BB260" s="68">
        <f t="shared" si="74"/>
        <v>666.35</v>
      </c>
      <c r="BC260" s="40" t="str">
        <f>SpellNumber(L260,BB260)</f>
        <v>INR  Six Hundred &amp; Sixty Six  and Paise Thirty Five Only</v>
      </c>
      <c r="IE260" s="21">
        <v>2</v>
      </c>
      <c r="IF260" s="21" t="s">
        <v>32</v>
      </c>
      <c r="IG260" s="21" t="s">
        <v>40</v>
      </c>
      <c r="IH260" s="21">
        <v>10</v>
      </c>
      <c r="II260" s="21" t="s">
        <v>35</v>
      </c>
    </row>
    <row r="261" spans="1:243" s="20" customFormat="1" ht="28.5">
      <c r="A261" s="34">
        <v>83.4</v>
      </c>
      <c r="B261" s="73" t="s">
        <v>168</v>
      </c>
      <c r="C261" s="70" t="s">
        <v>596</v>
      </c>
      <c r="D261" s="89">
        <v>5</v>
      </c>
      <c r="E261" s="71" t="s">
        <v>337</v>
      </c>
      <c r="F261" s="61">
        <v>147.3</v>
      </c>
      <c r="G261" s="22"/>
      <c r="H261" s="22"/>
      <c r="I261" s="35" t="s">
        <v>36</v>
      </c>
      <c r="J261" s="16">
        <f t="shared" si="76"/>
        <v>1</v>
      </c>
      <c r="K261" s="17" t="s">
        <v>46</v>
      </c>
      <c r="L261" s="17" t="s">
        <v>6</v>
      </c>
      <c r="M261" s="43"/>
      <c r="N261" s="22"/>
      <c r="O261" s="22"/>
      <c r="P261" s="42"/>
      <c r="Q261" s="22"/>
      <c r="R261" s="22"/>
      <c r="S261" s="42"/>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62">
        <f t="shared" si="77"/>
        <v>736.5</v>
      </c>
      <c r="BB261" s="68">
        <f t="shared" si="74"/>
        <v>736.5</v>
      </c>
      <c r="BC261" s="40" t="str">
        <f aca="true" t="shared" si="78" ref="BC261:BC268">SpellNumber(L261,BB261)</f>
        <v>INR  Seven Hundred &amp; Thirty Six  and Paise Fifty Only</v>
      </c>
      <c r="IE261" s="21">
        <v>3</v>
      </c>
      <c r="IF261" s="21" t="s">
        <v>41</v>
      </c>
      <c r="IG261" s="21" t="s">
        <v>42</v>
      </c>
      <c r="IH261" s="21">
        <v>10</v>
      </c>
      <c r="II261" s="21" t="s">
        <v>35</v>
      </c>
    </row>
    <row r="262" spans="1:243" s="20" customFormat="1" ht="57">
      <c r="A262" s="34">
        <v>84</v>
      </c>
      <c r="B262" s="73" t="s">
        <v>255</v>
      </c>
      <c r="C262" s="70" t="s">
        <v>597</v>
      </c>
      <c r="D262" s="89"/>
      <c r="E262" s="71"/>
      <c r="F262" s="35"/>
      <c r="G262" s="15"/>
      <c r="H262" s="15"/>
      <c r="I262" s="35"/>
      <c r="J262" s="16"/>
      <c r="K262" s="17"/>
      <c r="L262" s="17"/>
      <c r="M262" s="18"/>
      <c r="N262" s="19"/>
      <c r="O262" s="19"/>
      <c r="P262" s="36"/>
      <c r="Q262" s="19"/>
      <c r="R262" s="19"/>
      <c r="S262" s="36"/>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8"/>
      <c r="BB262" s="39"/>
      <c r="BC262" s="40"/>
      <c r="IE262" s="21">
        <v>1.01</v>
      </c>
      <c r="IF262" s="21" t="s">
        <v>37</v>
      </c>
      <c r="IG262" s="21" t="s">
        <v>33</v>
      </c>
      <c r="IH262" s="21">
        <v>123.223</v>
      </c>
      <c r="II262" s="21" t="s">
        <v>35</v>
      </c>
    </row>
    <row r="263" spans="1:243" s="20" customFormat="1" ht="42.75">
      <c r="A263" s="34">
        <v>84.1</v>
      </c>
      <c r="B263" s="73" t="s">
        <v>170</v>
      </c>
      <c r="C263" s="70" t="s">
        <v>598</v>
      </c>
      <c r="D263" s="89">
        <v>5</v>
      </c>
      <c r="E263" s="71" t="s">
        <v>337</v>
      </c>
      <c r="F263" s="61">
        <v>414.73</v>
      </c>
      <c r="G263" s="22"/>
      <c r="H263" s="22"/>
      <c r="I263" s="35" t="s">
        <v>36</v>
      </c>
      <c r="J263" s="16">
        <f t="shared" si="76"/>
        <v>1</v>
      </c>
      <c r="K263" s="17" t="s">
        <v>46</v>
      </c>
      <c r="L263" s="17" t="s">
        <v>6</v>
      </c>
      <c r="M263" s="43"/>
      <c r="N263" s="22"/>
      <c r="O263" s="22"/>
      <c r="P263" s="42"/>
      <c r="Q263" s="22"/>
      <c r="R263" s="22"/>
      <c r="S263" s="42"/>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44"/>
      <c r="AV263" s="37"/>
      <c r="AW263" s="37"/>
      <c r="AX263" s="37"/>
      <c r="AY263" s="37"/>
      <c r="AZ263" s="37"/>
      <c r="BA263" s="62">
        <f t="shared" si="77"/>
        <v>2073.65</v>
      </c>
      <c r="BB263" s="68">
        <f t="shared" si="74"/>
        <v>2073.65</v>
      </c>
      <c r="BC263" s="40" t="str">
        <f t="shared" si="78"/>
        <v>INR  Two Thousand  &amp;Seventy Three  and Paise Sixty Five Only</v>
      </c>
      <c r="IE263" s="21">
        <v>1.02</v>
      </c>
      <c r="IF263" s="21" t="s">
        <v>38</v>
      </c>
      <c r="IG263" s="21" t="s">
        <v>39</v>
      </c>
      <c r="IH263" s="21">
        <v>213</v>
      </c>
      <c r="II263" s="21" t="s">
        <v>35</v>
      </c>
    </row>
    <row r="264" spans="1:243" s="20" customFormat="1" ht="28.5">
      <c r="A264" s="34">
        <v>84.2</v>
      </c>
      <c r="B264" s="74" t="s">
        <v>166</v>
      </c>
      <c r="C264" s="70" t="s">
        <v>599</v>
      </c>
      <c r="D264" s="89">
        <v>5</v>
      </c>
      <c r="E264" s="71" t="s">
        <v>337</v>
      </c>
      <c r="F264" s="61">
        <v>136.78</v>
      </c>
      <c r="G264" s="22"/>
      <c r="H264" s="22"/>
      <c r="I264" s="35" t="s">
        <v>36</v>
      </c>
      <c r="J264" s="16">
        <f t="shared" si="76"/>
        <v>1</v>
      </c>
      <c r="K264" s="17" t="s">
        <v>46</v>
      </c>
      <c r="L264" s="17" t="s">
        <v>6</v>
      </c>
      <c r="M264" s="43"/>
      <c r="N264" s="22"/>
      <c r="O264" s="22"/>
      <c r="P264" s="42"/>
      <c r="Q264" s="22"/>
      <c r="R264" s="22"/>
      <c r="S264" s="42"/>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62">
        <f t="shared" si="77"/>
        <v>683.9</v>
      </c>
      <c r="BB264" s="68">
        <f t="shared" si="74"/>
        <v>683.9</v>
      </c>
      <c r="BC264" s="40" t="str">
        <f t="shared" si="78"/>
        <v>INR  Six Hundred &amp; Eighty Three  and Paise Ninety Only</v>
      </c>
      <c r="IE264" s="21">
        <v>2</v>
      </c>
      <c r="IF264" s="21" t="s">
        <v>32</v>
      </c>
      <c r="IG264" s="21" t="s">
        <v>40</v>
      </c>
      <c r="IH264" s="21">
        <v>10</v>
      </c>
      <c r="II264" s="21" t="s">
        <v>35</v>
      </c>
    </row>
    <row r="265" spans="1:243" s="20" customFormat="1" ht="28.5">
      <c r="A265" s="34">
        <v>84.3</v>
      </c>
      <c r="B265" s="74" t="s">
        <v>167</v>
      </c>
      <c r="C265" s="70" t="s">
        <v>600</v>
      </c>
      <c r="D265" s="89">
        <v>5</v>
      </c>
      <c r="E265" s="71" t="s">
        <v>337</v>
      </c>
      <c r="F265" s="61">
        <v>129.77</v>
      </c>
      <c r="G265" s="22"/>
      <c r="H265" s="22"/>
      <c r="I265" s="35" t="s">
        <v>36</v>
      </c>
      <c r="J265" s="16">
        <f t="shared" si="76"/>
        <v>1</v>
      </c>
      <c r="K265" s="17" t="s">
        <v>46</v>
      </c>
      <c r="L265" s="17" t="s">
        <v>6</v>
      </c>
      <c r="M265" s="43"/>
      <c r="N265" s="22"/>
      <c r="O265" s="22"/>
      <c r="P265" s="42"/>
      <c r="Q265" s="22"/>
      <c r="R265" s="22"/>
      <c r="S265" s="42"/>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62">
        <f t="shared" si="77"/>
        <v>648.85</v>
      </c>
      <c r="BB265" s="68">
        <f t="shared" si="74"/>
        <v>648.85</v>
      </c>
      <c r="BC265" s="40" t="str">
        <f t="shared" si="78"/>
        <v>INR  Six Hundred &amp; Forty Eight  and Paise Eighty Five Only</v>
      </c>
      <c r="IE265" s="21">
        <v>3</v>
      </c>
      <c r="IF265" s="21" t="s">
        <v>41</v>
      </c>
      <c r="IG265" s="21" t="s">
        <v>42</v>
      </c>
      <c r="IH265" s="21">
        <v>10</v>
      </c>
      <c r="II265" s="21" t="s">
        <v>35</v>
      </c>
    </row>
    <row r="266" spans="1:243" s="20" customFormat="1" ht="16.5">
      <c r="A266" s="34">
        <v>84.4</v>
      </c>
      <c r="B266" s="73" t="s">
        <v>168</v>
      </c>
      <c r="C266" s="70" t="s">
        <v>601</v>
      </c>
      <c r="D266" s="89">
        <v>5</v>
      </c>
      <c r="E266" s="71" t="s">
        <v>350</v>
      </c>
      <c r="F266" s="61">
        <v>143.8</v>
      </c>
      <c r="G266" s="22"/>
      <c r="H266" s="22"/>
      <c r="I266" s="35" t="s">
        <v>36</v>
      </c>
      <c r="J266" s="16">
        <f t="shared" si="76"/>
        <v>1</v>
      </c>
      <c r="K266" s="17" t="s">
        <v>46</v>
      </c>
      <c r="L266" s="17" t="s">
        <v>6</v>
      </c>
      <c r="M266" s="43"/>
      <c r="N266" s="22"/>
      <c r="O266" s="22"/>
      <c r="P266" s="42"/>
      <c r="Q266" s="22"/>
      <c r="R266" s="22"/>
      <c r="S266" s="42"/>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62">
        <f t="shared" si="77"/>
        <v>719</v>
      </c>
      <c r="BB266" s="68">
        <f t="shared" si="74"/>
        <v>719</v>
      </c>
      <c r="BC266" s="40" t="str">
        <f t="shared" si="78"/>
        <v>INR  Seven Hundred &amp; Nineteen  Only</v>
      </c>
      <c r="IE266" s="21">
        <v>1.01</v>
      </c>
      <c r="IF266" s="21" t="s">
        <v>37</v>
      </c>
      <c r="IG266" s="21" t="s">
        <v>33</v>
      </c>
      <c r="IH266" s="21">
        <v>123.223</v>
      </c>
      <c r="II266" s="21" t="s">
        <v>35</v>
      </c>
    </row>
    <row r="267" spans="1:243" s="20" customFormat="1" ht="71.25">
      <c r="A267" s="34">
        <v>85</v>
      </c>
      <c r="B267" s="73" t="s">
        <v>256</v>
      </c>
      <c r="C267" s="70" t="s">
        <v>602</v>
      </c>
      <c r="D267" s="89"/>
      <c r="E267" s="71"/>
      <c r="F267" s="35"/>
      <c r="G267" s="15"/>
      <c r="H267" s="15"/>
      <c r="I267" s="35"/>
      <c r="J267" s="16"/>
      <c r="K267" s="17"/>
      <c r="L267" s="17"/>
      <c r="M267" s="18"/>
      <c r="N267" s="19"/>
      <c r="O267" s="19"/>
      <c r="P267" s="36"/>
      <c r="Q267" s="19"/>
      <c r="R267" s="19"/>
      <c r="S267" s="36"/>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8"/>
      <c r="BB267" s="39"/>
      <c r="BC267" s="40"/>
      <c r="IE267" s="21">
        <v>1.02</v>
      </c>
      <c r="IF267" s="21" t="s">
        <v>38</v>
      </c>
      <c r="IG267" s="21" t="s">
        <v>39</v>
      </c>
      <c r="IH267" s="21">
        <v>213</v>
      </c>
      <c r="II267" s="21" t="s">
        <v>35</v>
      </c>
    </row>
    <row r="268" spans="1:243" s="20" customFormat="1" ht="42.75">
      <c r="A268" s="34">
        <v>85.1</v>
      </c>
      <c r="B268" s="74" t="s">
        <v>165</v>
      </c>
      <c r="C268" s="70" t="s">
        <v>603</v>
      </c>
      <c r="D268" s="89">
        <v>5</v>
      </c>
      <c r="E268" s="71" t="s">
        <v>337</v>
      </c>
      <c r="F268" s="61">
        <v>434.9</v>
      </c>
      <c r="G268" s="22"/>
      <c r="H268" s="22"/>
      <c r="I268" s="35" t="s">
        <v>36</v>
      </c>
      <c r="J268" s="16">
        <f t="shared" si="76"/>
        <v>1</v>
      </c>
      <c r="K268" s="17" t="s">
        <v>46</v>
      </c>
      <c r="L268" s="17" t="s">
        <v>6</v>
      </c>
      <c r="M268" s="43"/>
      <c r="N268" s="22"/>
      <c r="O268" s="22"/>
      <c r="P268" s="42"/>
      <c r="Q268" s="22"/>
      <c r="R268" s="22"/>
      <c r="S268" s="42"/>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62">
        <f t="shared" si="77"/>
        <v>2174.5</v>
      </c>
      <c r="BB268" s="68">
        <f t="shared" si="74"/>
        <v>2174.5</v>
      </c>
      <c r="BC268" s="40" t="str">
        <f t="shared" si="78"/>
        <v>INR  Two Thousand One Hundred &amp; Seventy Four  and Paise Fifty Only</v>
      </c>
      <c r="IE268" s="21">
        <v>2</v>
      </c>
      <c r="IF268" s="21" t="s">
        <v>32</v>
      </c>
      <c r="IG268" s="21" t="s">
        <v>40</v>
      </c>
      <c r="IH268" s="21">
        <v>10</v>
      </c>
      <c r="II268" s="21" t="s">
        <v>35</v>
      </c>
    </row>
    <row r="269" spans="1:243" s="20" customFormat="1" ht="28.5">
      <c r="A269" s="34">
        <v>85.2</v>
      </c>
      <c r="B269" s="73" t="s">
        <v>166</v>
      </c>
      <c r="C269" s="70" t="s">
        <v>604</v>
      </c>
      <c r="D269" s="89">
        <v>5</v>
      </c>
      <c r="E269" s="71" t="s">
        <v>337</v>
      </c>
      <c r="F269" s="61">
        <v>156.95</v>
      </c>
      <c r="G269" s="22"/>
      <c r="H269" s="22"/>
      <c r="I269" s="35" t="s">
        <v>36</v>
      </c>
      <c r="J269" s="16">
        <f>IF(I269="Less(-)",-1,1)</f>
        <v>1</v>
      </c>
      <c r="K269" s="17" t="s">
        <v>46</v>
      </c>
      <c r="L269" s="17" t="s">
        <v>6</v>
      </c>
      <c r="M269" s="43"/>
      <c r="N269" s="22"/>
      <c r="O269" s="22"/>
      <c r="P269" s="42"/>
      <c r="Q269" s="22"/>
      <c r="R269" s="22"/>
      <c r="S269" s="42"/>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62">
        <f>total_amount_ba($B$2,$D$2,D269,F269,J269,K269,M269)</f>
        <v>784.75</v>
      </c>
      <c r="BB269" s="68">
        <f>BA269+SUM(N269:AZ269)</f>
        <v>784.75</v>
      </c>
      <c r="BC269" s="40" t="str">
        <f>SpellNumber(L269,BB269)</f>
        <v>INR  Seven Hundred &amp; Eighty Four  and Paise Seventy Five Only</v>
      </c>
      <c r="IE269" s="21">
        <v>3</v>
      </c>
      <c r="IF269" s="21" t="s">
        <v>41</v>
      </c>
      <c r="IG269" s="21" t="s">
        <v>42</v>
      </c>
      <c r="IH269" s="21">
        <v>10</v>
      </c>
      <c r="II269" s="21" t="s">
        <v>35</v>
      </c>
    </row>
    <row r="270" spans="1:243" s="20" customFormat="1" ht="28.5">
      <c r="A270" s="34">
        <v>85.3</v>
      </c>
      <c r="B270" s="73" t="s">
        <v>167</v>
      </c>
      <c r="C270" s="70" t="s">
        <v>605</v>
      </c>
      <c r="D270" s="89">
        <v>5</v>
      </c>
      <c r="E270" s="71" t="s">
        <v>337</v>
      </c>
      <c r="F270" s="61">
        <v>149.93</v>
      </c>
      <c r="G270" s="22"/>
      <c r="H270" s="22"/>
      <c r="I270" s="35" t="s">
        <v>36</v>
      </c>
      <c r="J270" s="16">
        <f>IF(I270="Less(-)",-1,1)</f>
        <v>1</v>
      </c>
      <c r="K270" s="17" t="s">
        <v>46</v>
      </c>
      <c r="L270" s="17" t="s">
        <v>6</v>
      </c>
      <c r="M270" s="43"/>
      <c r="N270" s="22"/>
      <c r="O270" s="22"/>
      <c r="P270" s="42"/>
      <c r="Q270" s="22"/>
      <c r="R270" s="22"/>
      <c r="S270" s="42"/>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62">
        <f>total_amount_ba($B$2,$D$2,D270,F270,J270,K270,M270)</f>
        <v>749.65</v>
      </c>
      <c r="BB270" s="68">
        <f aca="true" t="shared" si="79" ref="BB270:BB285">BA270+SUM(N270:AZ270)</f>
        <v>749.65</v>
      </c>
      <c r="BC270" s="40" t="str">
        <f aca="true" t="shared" si="80" ref="BC270:BC275">SpellNumber(L270,BB270)</f>
        <v>INR  Seven Hundred &amp; Forty Nine  and Paise Sixty Five Only</v>
      </c>
      <c r="IE270" s="21">
        <v>1.01</v>
      </c>
      <c r="IF270" s="21" t="s">
        <v>37</v>
      </c>
      <c r="IG270" s="21" t="s">
        <v>33</v>
      </c>
      <c r="IH270" s="21">
        <v>123.223</v>
      </c>
      <c r="II270" s="21" t="s">
        <v>35</v>
      </c>
    </row>
    <row r="271" spans="1:243" s="20" customFormat="1" ht="28.5">
      <c r="A271" s="34">
        <v>85.4</v>
      </c>
      <c r="B271" s="73" t="s">
        <v>168</v>
      </c>
      <c r="C271" s="70" t="s">
        <v>606</v>
      </c>
      <c r="D271" s="89">
        <v>5</v>
      </c>
      <c r="E271" s="71" t="s">
        <v>337</v>
      </c>
      <c r="F271" s="61">
        <v>163.96</v>
      </c>
      <c r="G271" s="22"/>
      <c r="H271" s="22"/>
      <c r="I271" s="35" t="s">
        <v>36</v>
      </c>
      <c r="J271" s="16">
        <f>IF(I271="Less(-)",-1,1)</f>
        <v>1</v>
      </c>
      <c r="K271" s="17" t="s">
        <v>46</v>
      </c>
      <c r="L271" s="17" t="s">
        <v>6</v>
      </c>
      <c r="M271" s="43"/>
      <c r="N271" s="22"/>
      <c r="O271" s="22"/>
      <c r="P271" s="42"/>
      <c r="Q271" s="22"/>
      <c r="R271" s="22"/>
      <c r="S271" s="42"/>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62">
        <f>total_amount_ba($B$2,$D$2,D271,F271,J271,K271,M271)</f>
        <v>819.8</v>
      </c>
      <c r="BB271" s="68">
        <f t="shared" si="79"/>
        <v>819.8</v>
      </c>
      <c r="BC271" s="40" t="str">
        <f t="shared" si="80"/>
        <v>INR  Eight Hundred &amp; Nineteen  and Paise Eighty Only</v>
      </c>
      <c r="IE271" s="21">
        <v>1.02</v>
      </c>
      <c r="IF271" s="21" t="s">
        <v>38</v>
      </c>
      <c r="IG271" s="21" t="s">
        <v>39</v>
      </c>
      <c r="IH271" s="21">
        <v>213</v>
      </c>
      <c r="II271" s="21" t="s">
        <v>35</v>
      </c>
    </row>
    <row r="272" spans="1:243" s="20" customFormat="1" ht="71.25">
      <c r="A272" s="34">
        <v>86</v>
      </c>
      <c r="B272" s="74" t="s">
        <v>257</v>
      </c>
      <c r="C272" s="70" t="s">
        <v>607</v>
      </c>
      <c r="D272" s="89"/>
      <c r="E272" s="71"/>
      <c r="F272" s="35"/>
      <c r="G272" s="15"/>
      <c r="H272" s="15"/>
      <c r="I272" s="35"/>
      <c r="J272" s="16"/>
      <c r="K272" s="17"/>
      <c r="L272" s="17"/>
      <c r="M272" s="18"/>
      <c r="N272" s="19"/>
      <c r="O272" s="19"/>
      <c r="P272" s="36"/>
      <c r="Q272" s="19"/>
      <c r="R272" s="19"/>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8"/>
      <c r="BB272" s="39"/>
      <c r="BC272" s="40"/>
      <c r="IE272" s="21">
        <v>2</v>
      </c>
      <c r="IF272" s="21" t="s">
        <v>32</v>
      </c>
      <c r="IG272" s="21" t="s">
        <v>40</v>
      </c>
      <c r="IH272" s="21">
        <v>10</v>
      </c>
      <c r="II272" s="21" t="s">
        <v>35</v>
      </c>
    </row>
    <row r="273" spans="1:243" s="20" customFormat="1" ht="42.75">
      <c r="A273" s="34">
        <v>86.1</v>
      </c>
      <c r="B273" s="73" t="s">
        <v>165</v>
      </c>
      <c r="C273" s="70" t="s">
        <v>608</v>
      </c>
      <c r="D273" s="89">
        <v>5</v>
      </c>
      <c r="E273" s="71" t="s">
        <v>337</v>
      </c>
      <c r="F273" s="61">
        <v>461.2</v>
      </c>
      <c r="G273" s="22"/>
      <c r="H273" s="45"/>
      <c r="I273" s="35" t="s">
        <v>36</v>
      </c>
      <c r="J273" s="16">
        <f>IF(I273="Less(-)",-1,1)</f>
        <v>1</v>
      </c>
      <c r="K273" s="17" t="s">
        <v>46</v>
      </c>
      <c r="L273" s="17" t="s">
        <v>6</v>
      </c>
      <c r="M273" s="43"/>
      <c r="N273" s="22"/>
      <c r="O273" s="22"/>
      <c r="P273" s="42"/>
      <c r="Q273" s="22"/>
      <c r="R273" s="22"/>
      <c r="S273" s="42"/>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62">
        <f>total_amount_ba($B$2,$D$2,D273,F273,J273,K273,M273)</f>
        <v>2306</v>
      </c>
      <c r="BB273" s="68">
        <f t="shared" si="79"/>
        <v>2306</v>
      </c>
      <c r="BC273" s="40" t="str">
        <f t="shared" si="80"/>
        <v>INR  Two Thousand Three Hundred &amp; Six  Only</v>
      </c>
      <c r="IE273" s="21">
        <v>3</v>
      </c>
      <c r="IF273" s="21" t="s">
        <v>41</v>
      </c>
      <c r="IG273" s="21" t="s">
        <v>42</v>
      </c>
      <c r="IH273" s="21">
        <v>10</v>
      </c>
      <c r="II273" s="21" t="s">
        <v>35</v>
      </c>
    </row>
    <row r="274" spans="1:243" s="20" customFormat="1" ht="28.5">
      <c r="A274" s="34">
        <v>86.2</v>
      </c>
      <c r="B274" s="73" t="s">
        <v>166</v>
      </c>
      <c r="C274" s="70" t="s">
        <v>609</v>
      </c>
      <c r="D274" s="89">
        <v>5</v>
      </c>
      <c r="E274" s="71" t="s">
        <v>337</v>
      </c>
      <c r="F274" s="61">
        <v>183.25</v>
      </c>
      <c r="G274" s="23"/>
      <c r="H274" s="46"/>
      <c r="I274" s="35" t="s">
        <v>36</v>
      </c>
      <c r="J274" s="16">
        <f>IF(I274="Less(-)",-1,1)</f>
        <v>1</v>
      </c>
      <c r="K274" s="17" t="s">
        <v>46</v>
      </c>
      <c r="L274" s="17" t="s">
        <v>6</v>
      </c>
      <c r="M274" s="43"/>
      <c r="N274" s="22"/>
      <c r="O274" s="22"/>
      <c r="P274" s="37"/>
      <c r="Q274" s="22"/>
      <c r="R274" s="22"/>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62">
        <f>total_amount_ba($B$2,$D$2,D274,F274,J274,K274,M274)</f>
        <v>916.25</v>
      </c>
      <c r="BB274" s="68">
        <f t="shared" si="79"/>
        <v>916.25</v>
      </c>
      <c r="BC274" s="40" t="str">
        <f t="shared" si="80"/>
        <v>INR  Nine Hundred &amp; Sixteen  and Paise Twenty Five Only</v>
      </c>
      <c r="IE274" s="21">
        <v>4</v>
      </c>
      <c r="IF274" s="21" t="s">
        <v>38</v>
      </c>
      <c r="IG274" s="21" t="s">
        <v>43</v>
      </c>
      <c r="IH274" s="21">
        <v>10</v>
      </c>
      <c r="II274" s="21" t="s">
        <v>35</v>
      </c>
    </row>
    <row r="275" spans="1:243" s="20" customFormat="1" ht="28.5">
      <c r="A275" s="34">
        <v>86.3</v>
      </c>
      <c r="B275" s="73" t="s">
        <v>167</v>
      </c>
      <c r="C275" s="70" t="s">
        <v>610</v>
      </c>
      <c r="D275" s="89">
        <v>5</v>
      </c>
      <c r="E275" s="71" t="s">
        <v>337</v>
      </c>
      <c r="F275" s="61">
        <v>176.24</v>
      </c>
      <c r="G275" s="22"/>
      <c r="H275" s="22"/>
      <c r="I275" s="35" t="s">
        <v>36</v>
      </c>
      <c r="J275" s="16">
        <f aca="true" t="shared" si="81" ref="J275:J285">IF(I275="Less(-)",-1,1)</f>
        <v>1</v>
      </c>
      <c r="K275" s="17" t="s">
        <v>46</v>
      </c>
      <c r="L275" s="17" t="s">
        <v>6</v>
      </c>
      <c r="M275" s="43"/>
      <c r="N275" s="22"/>
      <c r="O275" s="22"/>
      <c r="P275" s="42"/>
      <c r="Q275" s="22"/>
      <c r="R275" s="22"/>
      <c r="S275" s="42"/>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62">
        <f aca="true" t="shared" si="82" ref="BA275:BA285">total_amount_ba($B$2,$D$2,D275,F275,J275,K275,M275)</f>
        <v>881.2</v>
      </c>
      <c r="BB275" s="68">
        <f t="shared" si="79"/>
        <v>881.2</v>
      </c>
      <c r="BC275" s="40" t="str">
        <f t="shared" si="80"/>
        <v>INR  Eight Hundred &amp; Eighty One  and Paise Twenty Only</v>
      </c>
      <c r="IE275" s="21">
        <v>1.02</v>
      </c>
      <c r="IF275" s="21" t="s">
        <v>38</v>
      </c>
      <c r="IG275" s="21" t="s">
        <v>39</v>
      </c>
      <c r="IH275" s="21">
        <v>213</v>
      </c>
      <c r="II275" s="21" t="s">
        <v>35</v>
      </c>
    </row>
    <row r="276" spans="1:243" s="20" customFormat="1" ht="28.5">
      <c r="A276" s="34">
        <v>86.4</v>
      </c>
      <c r="B276" s="73" t="s">
        <v>168</v>
      </c>
      <c r="C276" s="70" t="s">
        <v>611</v>
      </c>
      <c r="D276" s="89">
        <v>5</v>
      </c>
      <c r="E276" s="71" t="s">
        <v>337</v>
      </c>
      <c r="F276" s="61">
        <v>190.27</v>
      </c>
      <c r="G276" s="22"/>
      <c r="H276" s="22"/>
      <c r="I276" s="35" t="s">
        <v>36</v>
      </c>
      <c r="J276" s="16">
        <f t="shared" si="81"/>
        <v>1</v>
      </c>
      <c r="K276" s="17" t="s">
        <v>46</v>
      </c>
      <c r="L276" s="17" t="s">
        <v>6</v>
      </c>
      <c r="M276" s="43"/>
      <c r="N276" s="22"/>
      <c r="O276" s="22"/>
      <c r="P276" s="42"/>
      <c r="Q276" s="22"/>
      <c r="R276" s="22"/>
      <c r="S276" s="42"/>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62">
        <f t="shared" si="82"/>
        <v>951.35</v>
      </c>
      <c r="BB276" s="68">
        <f t="shared" si="79"/>
        <v>951.35</v>
      </c>
      <c r="BC276" s="40" t="str">
        <f>SpellNumber(L276,BB276)</f>
        <v>INR  Nine Hundred &amp; Fifty One  and Paise Thirty Five Only</v>
      </c>
      <c r="IE276" s="21">
        <v>2</v>
      </c>
      <c r="IF276" s="21" t="s">
        <v>32</v>
      </c>
      <c r="IG276" s="21" t="s">
        <v>40</v>
      </c>
      <c r="IH276" s="21">
        <v>10</v>
      </c>
      <c r="II276" s="21" t="s">
        <v>35</v>
      </c>
    </row>
    <row r="277" spans="1:243" s="20" customFormat="1" ht="57">
      <c r="A277" s="34">
        <v>87</v>
      </c>
      <c r="B277" s="73" t="s">
        <v>258</v>
      </c>
      <c r="C277" s="70" t="s">
        <v>612</v>
      </c>
      <c r="D277" s="89"/>
      <c r="E277" s="71"/>
      <c r="F277" s="35"/>
      <c r="G277" s="15"/>
      <c r="H277" s="15"/>
      <c r="I277" s="35"/>
      <c r="J277" s="16"/>
      <c r="K277" s="17"/>
      <c r="L277" s="17"/>
      <c r="M277" s="18"/>
      <c r="N277" s="19"/>
      <c r="O277" s="19"/>
      <c r="P277" s="36"/>
      <c r="Q277" s="19"/>
      <c r="R277" s="19"/>
      <c r="S277" s="36"/>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8"/>
      <c r="BB277" s="39"/>
      <c r="BC277" s="40"/>
      <c r="IE277" s="21">
        <v>3</v>
      </c>
      <c r="IF277" s="21" t="s">
        <v>41</v>
      </c>
      <c r="IG277" s="21" t="s">
        <v>42</v>
      </c>
      <c r="IH277" s="21">
        <v>10</v>
      </c>
      <c r="II277" s="21" t="s">
        <v>35</v>
      </c>
    </row>
    <row r="278" spans="1:243" s="20" customFormat="1" ht="42.75">
      <c r="A278" s="34">
        <v>87.1</v>
      </c>
      <c r="B278" s="73" t="s">
        <v>259</v>
      </c>
      <c r="C278" s="70" t="s">
        <v>613</v>
      </c>
      <c r="D278" s="89">
        <v>5</v>
      </c>
      <c r="E278" s="71" t="s">
        <v>347</v>
      </c>
      <c r="F278" s="61">
        <v>498.9</v>
      </c>
      <c r="G278" s="22"/>
      <c r="H278" s="22"/>
      <c r="I278" s="35" t="s">
        <v>36</v>
      </c>
      <c r="J278" s="16">
        <f t="shared" si="81"/>
        <v>1</v>
      </c>
      <c r="K278" s="17" t="s">
        <v>46</v>
      </c>
      <c r="L278" s="17" t="s">
        <v>6</v>
      </c>
      <c r="M278" s="43"/>
      <c r="N278" s="22"/>
      <c r="O278" s="22"/>
      <c r="P278" s="42"/>
      <c r="Q278" s="22"/>
      <c r="R278" s="22"/>
      <c r="S278" s="42"/>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62">
        <f t="shared" si="82"/>
        <v>2494.5</v>
      </c>
      <c r="BB278" s="68">
        <f t="shared" si="79"/>
        <v>2494.5</v>
      </c>
      <c r="BC278" s="40" t="str">
        <f aca="true" t="shared" si="83" ref="BC278:BC285">SpellNumber(L278,BB278)</f>
        <v>INR  Two Thousand Four Hundred &amp; Ninety Four  and Paise Fifty Only</v>
      </c>
      <c r="IE278" s="21">
        <v>1.01</v>
      </c>
      <c r="IF278" s="21" t="s">
        <v>37</v>
      </c>
      <c r="IG278" s="21" t="s">
        <v>33</v>
      </c>
      <c r="IH278" s="21">
        <v>123.223</v>
      </c>
      <c r="II278" s="21" t="s">
        <v>35</v>
      </c>
    </row>
    <row r="279" spans="1:243" s="20" customFormat="1" ht="28.5">
      <c r="A279" s="34">
        <v>87.2</v>
      </c>
      <c r="B279" s="73" t="s">
        <v>166</v>
      </c>
      <c r="C279" s="70" t="s">
        <v>614</v>
      </c>
      <c r="D279" s="89">
        <v>5</v>
      </c>
      <c r="E279" s="71" t="s">
        <v>347</v>
      </c>
      <c r="F279" s="61">
        <v>220.96</v>
      </c>
      <c r="G279" s="22"/>
      <c r="H279" s="22"/>
      <c r="I279" s="35" t="s">
        <v>36</v>
      </c>
      <c r="J279" s="16">
        <f t="shared" si="81"/>
        <v>1</v>
      </c>
      <c r="K279" s="17" t="s">
        <v>46</v>
      </c>
      <c r="L279" s="17" t="s">
        <v>6</v>
      </c>
      <c r="M279" s="43"/>
      <c r="N279" s="22"/>
      <c r="O279" s="22"/>
      <c r="P279" s="42"/>
      <c r="Q279" s="22"/>
      <c r="R279" s="22"/>
      <c r="S279" s="42"/>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44"/>
      <c r="AV279" s="37"/>
      <c r="AW279" s="37"/>
      <c r="AX279" s="37"/>
      <c r="AY279" s="37"/>
      <c r="AZ279" s="37"/>
      <c r="BA279" s="62">
        <f t="shared" si="82"/>
        <v>1104.8</v>
      </c>
      <c r="BB279" s="68">
        <f t="shared" si="79"/>
        <v>1104.8</v>
      </c>
      <c r="BC279" s="40" t="str">
        <f t="shared" si="83"/>
        <v>INR  One Thousand One Hundred &amp; Four  and Paise Eighty Only</v>
      </c>
      <c r="IE279" s="21">
        <v>1.02</v>
      </c>
      <c r="IF279" s="21" t="s">
        <v>38</v>
      </c>
      <c r="IG279" s="21" t="s">
        <v>39</v>
      </c>
      <c r="IH279" s="21">
        <v>213</v>
      </c>
      <c r="II279" s="21" t="s">
        <v>35</v>
      </c>
    </row>
    <row r="280" spans="1:243" s="20" customFormat="1" ht="28.5">
      <c r="A280" s="34">
        <v>87.3</v>
      </c>
      <c r="B280" s="74" t="s">
        <v>167</v>
      </c>
      <c r="C280" s="70" t="s">
        <v>615</v>
      </c>
      <c r="D280" s="89">
        <v>5</v>
      </c>
      <c r="E280" s="71" t="s">
        <v>338</v>
      </c>
      <c r="F280" s="61">
        <v>213.94</v>
      </c>
      <c r="G280" s="22"/>
      <c r="H280" s="22"/>
      <c r="I280" s="35" t="s">
        <v>36</v>
      </c>
      <c r="J280" s="16">
        <f t="shared" si="81"/>
        <v>1</v>
      </c>
      <c r="K280" s="17" t="s">
        <v>46</v>
      </c>
      <c r="L280" s="17" t="s">
        <v>6</v>
      </c>
      <c r="M280" s="43"/>
      <c r="N280" s="22"/>
      <c r="O280" s="22"/>
      <c r="P280" s="42"/>
      <c r="Q280" s="22"/>
      <c r="R280" s="22"/>
      <c r="S280" s="42"/>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62">
        <f t="shared" si="82"/>
        <v>1069.7</v>
      </c>
      <c r="BB280" s="68">
        <f t="shared" si="79"/>
        <v>1069.7</v>
      </c>
      <c r="BC280" s="40" t="str">
        <f t="shared" si="83"/>
        <v>INR  One Thousand  &amp;Sixty Nine  and Paise Seventy Only</v>
      </c>
      <c r="IE280" s="21">
        <v>2</v>
      </c>
      <c r="IF280" s="21" t="s">
        <v>32</v>
      </c>
      <c r="IG280" s="21" t="s">
        <v>40</v>
      </c>
      <c r="IH280" s="21">
        <v>10</v>
      </c>
      <c r="II280" s="21" t="s">
        <v>35</v>
      </c>
    </row>
    <row r="281" spans="1:243" s="20" customFormat="1" ht="28.5">
      <c r="A281" s="34">
        <v>87.4</v>
      </c>
      <c r="B281" s="74" t="s">
        <v>168</v>
      </c>
      <c r="C281" s="70" t="s">
        <v>616</v>
      </c>
      <c r="D281" s="89">
        <v>5</v>
      </c>
      <c r="E281" s="71" t="s">
        <v>338</v>
      </c>
      <c r="F281" s="61">
        <v>227.97</v>
      </c>
      <c r="G281" s="22"/>
      <c r="H281" s="22"/>
      <c r="I281" s="35" t="s">
        <v>36</v>
      </c>
      <c r="J281" s="16">
        <f t="shared" si="81"/>
        <v>1</v>
      </c>
      <c r="K281" s="17" t="s">
        <v>46</v>
      </c>
      <c r="L281" s="17" t="s">
        <v>6</v>
      </c>
      <c r="M281" s="43"/>
      <c r="N281" s="22"/>
      <c r="O281" s="22"/>
      <c r="P281" s="42"/>
      <c r="Q281" s="22"/>
      <c r="R281" s="22"/>
      <c r="S281" s="42"/>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62">
        <f t="shared" si="82"/>
        <v>1139.85</v>
      </c>
      <c r="BB281" s="68">
        <f t="shared" si="79"/>
        <v>1139.85</v>
      </c>
      <c r="BC281" s="40" t="str">
        <f t="shared" si="83"/>
        <v>INR  One Thousand One Hundred &amp; Thirty Nine  and Paise Eighty Five Only</v>
      </c>
      <c r="IE281" s="21">
        <v>3</v>
      </c>
      <c r="IF281" s="21" t="s">
        <v>41</v>
      </c>
      <c r="IG281" s="21" t="s">
        <v>42</v>
      </c>
      <c r="IH281" s="21">
        <v>10</v>
      </c>
      <c r="II281" s="21" t="s">
        <v>35</v>
      </c>
    </row>
    <row r="282" spans="1:243" s="20" customFormat="1" ht="71.25">
      <c r="A282" s="34">
        <v>88</v>
      </c>
      <c r="B282" s="73" t="s">
        <v>260</v>
      </c>
      <c r="C282" s="70" t="s">
        <v>617</v>
      </c>
      <c r="D282" s="89"/>
      <c r="E282" s="71"/>
      <c r="F282" s="35"/>
      <c r="G282" s="15"/>
      <c r="H282" s="15"/>
      <c r="I282" s="35"/>
      <c r="J282" s="16"/>
      <c r="K282" s="17"/>
      <c r="L282" s="17"/>
      <c r="M282" s="18"/>
      <c r="N282" s="19"/>
      <c r="O282" s="19"/>
      <c r="P282" s="36"/>
      <c r="Q282" s="19"/>
      <c r="R282" s="19"/>
      <c r="S282" s="36"/>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8"/>
      <c r="BB282" s="39"/>
      <c r="BC282" s="40"/>
      <c r="IE282" s="21">
        <v>1.01</v>
      </c>
      <c r="IF282" s="21" t="s">
        <v>37</v>
      </c>
      <c r="IG282" s="21" t="s">
        <v>33</v>
      </c>
      <c r="IH282" s="21">
        <v>123.223</v>
      </c>
      <c r="II282" s="21" t="s">
        <v>35</v>
      </c>
    </row>
    <row r="283" spans="1:243" s="20" customFormat="1" ht="28.5">
      <c r="A283" s="34">
        <v>88.1</v>
      </c>
      <c r="B283" s="73" t="s">
        <v>261</v>
      </c>
      <c r="C283" s="70" t="s">
        <v>618</v>
      </c>
      <c r="D283" s="89">
        <v>5</v>
      </c>
      <c r="E283" s="71" t="s">
        <v>338</v>
      </c>
      <c r="F283" s="61">
        <v>235.86</v>
      </c>
      <c r="G283" s="22"/>
      <c r="H283" s="22"/>
      <c r="I283" s="35" t="s">
        <v>36</v>
      </c>
      <c r="J283" s="16">
        <f t="shared" si="81"/>
        <v>1</v>
      </c>
      <c r="K283" s="17" t="s">
        <v>46</v>
      </c>
      <c r="L283" s="17" t="s">
        <v>6</v>
      </c>
      <c r="M283" s="43"/>
      <c r="N283" s="22"/>
      <c r="O283" s="22"/>
      <c r="P283" s="42"/>
      <c r="Q283" s="22"/>
      <c r="R283" s="22"/>
      <c r="S283" s="42"/>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62">
        <f t="shared" si="82"/>
        <v>1179.3</v>
      </c>
      <c r="BB283" s="68">
        <f t="shared" si="79"/>
        <v>1179.3</v>
      </c>
      <c r="BC283" s="40" t="str">
        <f t="shared" si="83"/>
        <v>INR  One Thousand One Hundred &amp; Seventy Nine  and Paise Thirty Only</v>
      </c>
      <c r="IE283" s="21">
        <v>1.02</v>
      </c>
      <c r="IF283" s="21" t="s">
        <v>38</v>
      </c>
      <c r="IG283" s="21" t="s">
        <v>39</v>
      </c>
      <c r="IH283" s="21">
        <v>213</v>
      </c>
      <c r="II283" s="21" t="s">
        <v>35</v>
      </c>
    </row>
    <row r="284" spans="1:243" s="20" customFormat="1" ht="28.5">
      <c r="A284" s="34">
        <v>88.2</v>
      </c>
      <c r="B284" s="74" t="s">
        <v>262</v>
      </c>
      <c r="C284" s="70" t="s">
        <v>619</v>
      </c>
      <c r="D284" s="89">
        <v>5</v>
      </c>
      <c r="E284" s="71" t="s">
        <v>338</v>
      </c>
      <c r="F284" s="61">
        <v>242.88</v>
      </c>
      <c r="G284" s="22"/>
      <c r="H284" s="22"/>
      <c r="I284" s="35" t="s">
        <v>36</v>
      </c>
      <c r="J284" s="16">
        <f t="shared" si="81"/>
        <v>1</v>
      </c>
      <c r="K284" s="17" t="s">
        <v>46</v>
      </c>
      <c r="L284" s="17" t="s">
        <v>6</v>
      </c>
      <c r="M284" s="43"/>
      <c r="N284" s="22"/>
      <c r="O284" s="22"/>
      <c r="P284" s="42"/>
      <c r="Q284" s="22"/>
      <c r="R284" s="22"/>
      <c r="S284" s="42"/>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62">
        <f t="shared" si="82"/>
        <v>1214.4</v>
      </c>
      <c r="BB284" s="68">
        <f t="shared" si="79"/>
        <v>1214.4</v>
      </c>
      <c r="BC284" s="40" t="str">
        <f t="shared" si="83"/>
        <v>INR  One Thousand Two Hundred &amp; Fourteen  and Paise Forty Only</v>
      </c>
      <c r="IE284" s="21">
        <v>2</v>
      </c>
      <c r="IF284" s="21" t="s">
        <v>32</v>
      </c>
      <c r="IG284" s="21" t="s">
        <v>40</v>
      </c>
      <c r="IH284" s="21">
        <v>10</v>
      </c>
      <c r="II284" s="21" t="s">
        <v>35</v>
      </c>
    </row>
    <row r="285" spans="1:243" s="20" customFormat="1" ht="42.75">
      <c r="A285" s="34">
        <v>89</v>
      </c>
      <c r="B285" s="73" t="s">
        <v>263</v>
      </c>
      <c r="C285" s="70" t="s">
        <v>620</v>
      </c>
      <c r="D285" s="89">
        <v>5</v>
      </c>
      <c r="E285" s="71" t="s">
        <v>338</v>
      </c>
      <c r="F285" s="61">
        <v>206.05</v>
      </c>
      <c r="G285" s="22"/>
      <c r="H285" s="22"/>
      <c r="I285" s="35" t="s">
        <v>36</v>
      </c>
      <c r="J285" s="16">
        <f t="shared" si="81"/>
        <v>1</v>
      </c>
      <c r="K285" s="17" t="s">
        <v>46</v>
      </c>
      <c r="L285" s="17" t="s">
        <v>6</v>
      </c>
      <c r="M285" s="43"/>
      <c r="N285" s="22"/>
      <c r="O285" s="22"/>
      <c r="P285" s="42"/>
      <c r="Q285" s="22"/>
      <c r="R285" s="22"/>
      <c r="S285" s="42"/>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62">
        <f t="shared" si="82"/>
        <v>1030.25</v>
      </c>
      <c r="BB285" s="68">
        <f t="shared" si="79"/>
        <v>1030.25</v>
      </c>
      <c r="BC285" s="40" t="str">
        <f t="shared" si="83"/>
        <v>INR  One Thousand  &amp;Thirty  and Paise Twenty Five Only</v>
      </c>
      <c r="IE285" s="21">
        <v>3</v>
      </c>
      <c r="IF285" s="21" t="s">
        <v>41</v>
      </c>
      <c r="IG285" s="21" t="s">
        <v>42</v>
      </c>
      <c r="IH285" s="21">
        <v>10</v>
      </c>
      <c r="II285" s="21" t="s">
        <v>35</v>
      </c>
    </row>
    <row r="286" spans="1:243" s="20" customFormat="1" ht="57">
      <c r="A286" s="34">
        <v>90</v>
      </c>
      <c r="B286" s="73" t="s">
        <v>264</v>
      </c>
      <c r="C286" s="70" t="s">
        <v>621</v>
      </c>
      <c r="D286" s="89"/>
      <c r="E286" s="71"/>
      <c r="F286" s="35"/>
      <c r="G286" s="15"/>
      <c r="H286" s="15"/>
      <c r="I286" s="35"/>
      <c r="J286" s="16"/>
      <c r="K286" s="17"/>
      <c r="L286" s="17"/>
      <c r="M286" s="18"/>
      <c r="N286" s="19"/>
      <c r="O286" s="19"/>
      <c r="P286" s="36"/>
      <c r="Q286" s="19"/>
      <c r="R286" s="19"/>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8"/>
      <c r="BB286" s="39"/>
      <c r="BC286" s="40"/>
      <c r="IE286" s="21">
        <v>1.01</v>
      </c>
      <c r="IF286" s="21" t="s">
        <v>37</v>
      </c>
      <c r="IG286" s="21" t="s">
        <v>33</v>
      </c>
      <c r="IH286" s="21">
        <v>123.223</v>
      </c>
      <c r="II286" s="21" t="s">
        <v>35</v>
      </c>
    </row>
    <row r="287" spans="1:243" s="20" customFormat="1" ht="28.5">
      <c r="A287" s="34">
        <v>90.1</v>
      </c>
      <c r="B287" s="73" t="s">
        <v>265</v>
      </c>
      <c r="C287" s="70" t="s">
        <v>622</v>
      </c>
      <c r="D287" s="89">
        <v>5</v>
      </c>
      <c r="E287" s="71" t="s">
        <v>337</v>
      </c>
      <c r="F287" s="61">
        <v>38.58</v>
      </c>
      <c r="G287" s="22"/>
      <c r="H287" s="22"/>
      <c r="I287" s="35" t="s">
        <v>36</v>
      </c>
      <c r="J287" s="16">
        <f>IF(I287="Less(-)",-1,1)</f>
        <v>1</v>
      </c>
      <c r="K287" s="17" t="s">
        <v>46</v>
      </c>
      <c r="L287" s="17" t="s">
        <v>6</v>
      </c>
      <c r="M287" s="43"/>
      <c r="N287" s="22"/>
      <c r="O287" s="22"/>
      <c r="P287" s="42"/>
      <c r="Q287" s="22"/>
      <c r="R287" s="22"/>
      <c r="S287" s="42"/>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62">
        <f>total_amount_ba($B$2,$D$2,D287,F287,J287,K287,M287)</f>
        <v>192.9</v>
      </c>
      <c r="BB287" s="68">
        <f aca="true" t="shared" si="84" ref="BB287:BB300">BA287+SUM(N287:AZ287)</f>
        <v>192.9</v>
      </c>
      <c r="BC287" s="40" t="str">
        <f>SpellNumber(L287,BB287)</f>
        <v>INR  One Hundred &amp; Ninety Two  and Paise Ninety Only</v>
      </c>
      <c r="IE287" s="21">
        <v>1.02</v>
      </c>
      <c r="IF287" s="21" t="s">
        <v>38</v>
      </c>
      <c r="IG287" s="21" t="s">
        <v>39</v>
      </c>
      <c r="IH287" s="21">
        <v>213</v>
      </c>
      <c r="II287" s="21" t="s">
        <v>35</v>
      </c>
    </row>
    <row r="288" spans="1:243" s="20" customFormat="1" ht="28.5">
      <c r="A288" s="34">
        <v>90.2</v>
      </c>
      <c r="B288" s="74" t="s">
        <v>266</v>
      </c>
      <c r="C288" s="70" t="s">
        <v>623</v>
      </c>
      <c r="D288" s="89">
        <v>5</v>
      </c>
      <c r="E288" s="71" t="s">
        <v>337</v>
      </c>
      <c r="F288" s="61">
        <v>52.61</v>
      </c>
      <c r="G288" s="22"/>
      <c r="H288" s="22"/>
      <c r="I288" s="35" t="s">
        <v>36</v>
      </c>
      <c r="J288" s="16">
        <f>IF(I288="Less(-)",-1,1)</f>
        <v>1</v>
      </c>
      <c r="K288" s="17" t="s">
        <v>46</v>
      </c>
      <c r="L288" s="17" t="s">
        <v>6</v>
      </c>
      <c r="M288" s="43"/>
      <c r="N288" s="22"/>
      <c r="O288" s="22"/>
      <c r="P288" s="42"/>
      <c r="Q288" s="22"/>
      <c r="R288" s="22"/>
      <c r="S288" s="42"/>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62">
        <f>total_amount_ba($B$2,$D$2,D288,F288,J288,K288,M288)</f>
        <v>263.05</v>
      </c>
      <c r="BB288" s="68">
        <f t="shared" si="84"/>
        <v>263.05</v>
      </c>
      <c r="BC288" s="40" t="str">
        <f>SpellNumber(L288,BB288)</f>
        <v>INR  Two Hundred &amp; Sixty Three  and Paise Five Only</v>
      </c>
      <c r="IE288" s="21">
        <v>2</v>
      </c>
      <c r="IF288" s="21" t="s">
        <v>32</v>
      </c>
      <c r="IG288" s="21" t="s">
        <v>40</v>
      </c>
      <c r="IH288" s="21">
        <v>10</v>
      </c>
      <c r="II288" s="21" t="s">
        <v>35</v>
      </c>
    </row>
    <row r="289" spans="1:243" s="20" customFormat="1" ht="57">
      <c r="A289" s="34">
        <v>91</v>
      </c>
      <c r="B289" s="73" t="s">
        <v>267</v>
      </c>
      <c r="C289" s="70" t="s">
        <v>624</v>
      </c>
      <c r="D289" s="89"/>
      <c r="E289" s="71"/>
      <c r="F289" s="35"/>
      <c r="G289" s="15"/>
      <c r="H289" s="15"/>
      <c r="I289" s="35"/>
      <c r="J289" s="16"/>
      <c r="K289" s="17"/>
      <c r="L289" s="17"/>
      <c r="M289" s="18"/>
      <c r="N289" s="19"/>
      <c r="O289" s="19"/>
      <c r="P289" s="36"/>
      <c r="Q289" s="19"/>
      <c r="R289" s="19"/>
      <c r="S289" s="36"/>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8"/>
      <c r="BB289" s="39"/>
      <c r="BC289" s="40"/>
      <c r="IE289" s="21">
        <v>3</v>
      </c>
      <c r="IF289" s="21" t="s">
        <v>41</v>
      </c>
      <c r="IG289" s="21" t="s">
        <v>42</v>
      </c>
      <c r="IH289" s="21">
        <v>10</v>
      </c>
      <c r="II289" s="21" t="s">
        <v>35</v>
      </c>
    </row>
    <row r="290" spans="1:243" s="20" customFormat="1" ht="42.75">
      <c r="A290" s="34">
        <v>91.1</v>
      </c>
      <c r="B290" s="73" t="s">
        <v>170</v>
      </c>
      <c r="C290" s="70" t="s">
        <v>625</v>
      </c>
      <c r="D290" s="89">
        <v>5</v>
      </c>
      <c r="E290" s="71" t="s">
        <v>337</v>
      </c>
      <c r="F290" s="61">
        <v>333.19</v>
      </c>
      <c r="G290" s="23"/>
      <c r="H290" s="46"/>
      <c r="I290" s="35" t="s">
        <v>36</v>
      </c>
      <c r="J290" s="16">
        <f>IF(I290="Less(-)",-1,1)</f>
        <v>1</v>
      </c>
      <c r="K290" s="17" t="s">
        <v>46</v>
      </c>
      <c r="L290" s="17" t="s">
        <v>6</v>
      </c>
      <c r="M290" s="43"/>
      <c r="N290" s="22"/>
      <c r="O290" s="22"/>
      <c r="P290" s="37"/>
      <c r="Q290" s="22"/>
      <c r="R290" s="22"/>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62">
        <f>total_amount_ba($B$2,$D$2,D290,F290,J290,K290,M290)</f>
        <v>1665.95</v>
      </c>
      <c r="BB290" s="68">
        <f t="shared" si="84"/>
        <v>1665.95</v>
      </c>
      <c r="BC290" s="40" t="str">
        <f>SpellNumber(L290,BB290)</f>
        <v>INR  One Thousand Six Hundred &amp; Sixty Five  and Paise Ninety Five Only</v>
      </c>
      <c r="IE290" s="21">
        <v>4</v>
      </c>
      <c r="IF290" s="21" t="s">
        <v>38</v>
      </c>
      <c r="IG290" s="21" t="s">
        <v>43</v>
      </c>
      <c r="IH290" s="21">
        <v>10</v>
      </c>
      <c r="II290" s="21" t="s">
        <v>35</v>
      </c>
    </row>
    <row r="291" spans="1:243" s="20" customFormat="1" ht="28.5">
      <c r="A291" s="34">
        <v>91.2</v>
      </c>
      <c r="B291" s="73" t="s">
        <v>166</v>
      </c>
      <c r="C291" s="70" t="s">
        <v>626</v>
      </c>
      <c r="D291" s="89">
        <v>5</v>
      </c>
      <c r="E291" s="71" t="s">
        <v>337</v>
      </c>
      <c r="F291" s="61">
        <v>55.24</v>
      </c>
      <c r="G291" s="22"/>
      <c r="H291" s="22"/>
      <c r="I291" s="35" t="s">
        <v>36</v>
      </c>
      <c r="J291" s="16">
        <f aca="true" t="shared" si="85" ref="J291:J300">IF(I291="Less(-)",-1,1)</f>
        <v>1</v>
      </c>
      <c r="K291" s="17" t="s">
        <v>46</v>
      </c>
      <c r="L291" s="17" t="s">
        <v>6</v>
      </c>
      <c r="M291" s="43"/>
      <c r="N291" s="22"/>
      <c r="O291" s="22"/>
      <c r="P291" s="42"/>
      <c r="Q291" s="22"/>
      <c r="R291" s="22"/>
      <c r="S291" s="42"/>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62">
        <f aca="true" t="shared" si="86" ref="BA291:BA300">total_amount_ba($B$2,$D$2,D291,F291,J291,K291,M291)</f>
        <v>276.2</v>
      </c>
      <c r="BB291" s="68">
        <f t="shared" si="84"/>
        <v>276.2</v>
      </c>
      <c r="BC291" s="40" t="str">
        <f>SpellNumber(L291,BB291)</f>
        <v>INR  Two Hundred &amp; Seventy Six  and Paise Twenty Only</v>
      </c>
      <c r="IE291" s="21">
        <v>1.02</v>
      </c>
      <c r="IF291" s="21" t="s">
        <v>38</v>
      </c>
      <c r="IG291" s="21" t="s">
        <v>39</v>
      </c>
      <c r="IH291" s="21">
        <v>213</v>
      </c>
      <c r="II291" s="21" t="s">
        <v>35</v>
      </c>
    </row>
    <row r="292" spans="1:243" s="20" customFormat="1" ht="28.5">
      <c r="A292" s="34">
        <v>91.3</v>
      </c>
      <c r="B292" s="73" t="s">
        <v>167</v>
      </c>
      <c r="C292" s="70" t="s">
        <v>627</v>
      </c>
      <c r="D292" s="89">
        <v>5</v>
      </c>
      <c r="E292" s="71" t="s">
        <v>337</v>
      </c>
      <c r="F292" s="61">
        <v>48.22</v>
      </c>
      <c r="G292" s="22"/>
      <c r="H292" s="22"/>
      <c r="I292" s="35" t="s">
        <v>36</v>
      </c>
      <c r="J292" s="16">
        <f t="shared" si="85"/>
        <v>1</v>
      </c>
      <c r="K292" s="17" t="s">
        <v>46</v>
      </c>
      <c r="L292" s="17" t="s">
        <v>6</v>
      </c>
      <c r="M292" s="43"/>
      <c r="N292" s="22"/>
      <c r="O292" s="22"/>
      <c r="P292" s="42"/>
      <c r="Q292" s="22"/>
      <c r="R292" s="22"/>
      <c r="S292" s="42"/>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62">
        <f t="shared" si="86"/>
        <v>241.1</v>
      </c>
      <c r="BB292" s="68">
        <f t="shared" si="84"/>
        <v>241.1</v>
      </c>
      <c r="BC292" s="40" t="str">
        <f>SpellNumber(L292,BB292)</f>
        <v>INR  Two Hundred &amp; Forty One  and Paise Ten Only</v>
      </c>
      <c r="IE292" s="21">
        <v>2</v>
      </c>
      <c r="IF292" s="21" t="s">
        <v>32</v>
      </c>
      <c r="IG292" s="21" t="s">
        <v>40</v>
      </c>
      <c r="IH292" s="21">
        <v>10</v>
      </c>
      <c r="II292" s="21" t="s">
        <v>35</v>
      </c>
    </row>
    <row r="293" spans="1:243" s="20" customFormat="1" ht="28.5">
      <c r="A293" s="34">
        <v>91.4</v>
      </c>
      <c r="B293" s="73" t="s">
        <v>168</v>
      </c>
      <c r="C293" s="70" t="s">
        <v>628</v>
      </c>
      <c r="D293" s="89">
        <v>5</v>
      </c>
      <c r="E293" s="71" t="s">
        <v>337</v>
      </c>
      <c r="F293" s="61">
        <v>62.25</v>
      </c>
      <c r="G293" s="22"/>
      <c r="H293" s="22"/>
      <c r="I293" s="35" t="s">
        <v>36</v>
      </c>
      <c r="J293" s="16">
        <f t="shared" si="85"/>
        <v>1</v>
      </c>
      <c r="K293" s="17" t="s">
        <v>46</v>
      </c>
      <c r="L293" s="17" t="s">
        <v>6</v>
      </c>
      <c r="M293" s="43"/>
      <c r="N293" s="22"/>
      <c r="O293" s="22"/>
      <c r="P293" s="42"/>
      <c r="Q293" s="22"/>
      <c r="R293" s="22"/>
      <c r="S293" s="42"/>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62">
        <f t="shared" si="86"/>
        <v>311.25</v>
      </c>
      <c r="BB293" s="68">
        <f t="shared" si="84"/>
        <v>311.25</v>
      </c>
      <c r="BC293" s="40" t="str">
        <f aca="true" t="shared" si="87" ref="BC293:BC300">SpellNumber(L293,BB293)</f>
        <v>INR  Three Hundred &amp; Eleven  and Paise Twenty Five Only</v>
      </c>
      <c r="IE293" s="21">
        <v>3</v>
      </c>
      <c r="IF293" s="21" t="s">
        <v>41</v>
      </c>
      <c r="IG293" s="21" t="s">
        <v>42</v>
      </c>
      <c r="IH293" s="21">
        <v>10</v>
      </c>
      <c r="II293" s="21" t="s">
        <v>35</v>
      </c>
    </row>
    <row r="294" spans="1:243" s="20" customFormat="1" ht="42.75">
      <c r="A294" s="34">
        <v>92</v>
      </c>
      <c r="B294" s="73" t="s">
        <v>268</v>
      </c>
      <c r="C294" s="70" t="s">
        <v>629</v>
      </c>
      <c r="D294" s="89">
        <v>20</v>
      </c>
      <c r="E294" s="71" t="s">
        <v>341</v>
      </c>
      <c r="F294" s="61">
        <v>49.1</v>
      </c>
      <c r="G294" s="22"/>
      <c r="H294" s="22"/>
      <c r="I294" s="35" t="s">
        <v>36</v>
      </c>
      <c r="J294" s="16">
        <f t="shared" si="85"/>
        <v>1</v>
      </c>
      <c r="K294" s="17" t="s">
        <v>46</v>
      </c>
      <c r="L294" s="17" t="s">
        <v>6</v>
      </c>
      <c r="M294" s="43"/>
      <c r="N294" s="22"/>
      <c r="O294" s="22"/>
      <c r="P294" s="42"/>
      <c r="Q294" s="22"/>
      <c r="R294" s="22"/>
      <c r="S294" s="42"/>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62">
        <f t="shared" si="86"/>
        <v>982</v>
      </c>
      <c r="BB294" s="68">
        <f t="shared" si="84"/>
        <v>982</v>
      </c>
      <c r="BC294" s="40" t="str">
        <f t="shared" si="87"/>
        <v>INR  Nine Hundred &amp; Eighty Two  Only</v>
      </c>
      <c r="IE294" s="21">
        <v>1.01</v>
      </c>
      <c r="IF294" s="21" t="s">
        <v>37</v>
      </c>
      <c r="IG294" s="21" t="s">
        <v>33</v>
      </c>
      <c r="IH294" s="21">
        <v>123.223</v>
      </c>
      <c r="II294" s="21" t="s">
        <v>35</v>
      </c>
    </row>
    <row r="295" spans="1:243" s="20" customFormat="1" ht="42.75">
      <c r="A295" s="34">
        <v>93</v>
      </c>
      <c r="B295" s="73" t="s">
        <v>269</v>
      </c>
      <c r="C295" s="70" t="s">
        <v>630</v>
      </c>
      <c r="D295" s="89"/>
      <c r="E295" s="71"/>
      <c r="F295" s="35"/>
      <c r="G295" s="15"/>
      <c r="H295" s="15"/>
      <c r="I295" s="35"/>
      <c r="J295" s="16"/>
      <c r="K295" s="17"/>
      <c r="L295" s="17"/>
      <c r="M295" s="18"/>
      <c r="N295" s="19"/>
      <c r="O295" s="19"/>
      <c r="P295" s="36"/>
      <c r="Q295" s="19"/>
      <c r="R295" s="19"/>
      <c r="S295" s="36"/>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8"/>
      <c r="BB295" s="39"/>
      <c r="BC295" s="40"/>
      <c r="IE295" s="21">
        <v>1.02</v>
      </c>
      <c r="IF295" s="21" t="s">
        <v>38</v>
      </c>
      <c r="IG295" s="21" t="s">
        <v>39</v>
      </c>
      <c r="IH295" s="21">
        <v>213</v>
      </c>
      <c r="II295" s="21" t="s">
        <v>35</v>
      </c>
    </row>
    <row r="296" spans="1:243" s="20" customFormat="1" ht="28.5">
      <c r="A296" s="34">
        <v>93.1</v>
      </c>
      <c r="B296" s="74" t="s">
        <v>270</v>
      </c>
      <c r="C296" s="70" t="s">
        <v>631</v>
      </c>
      <c r="D296" s="89">
        <v>5</v>
      </c>
      <c r="E296" s="71" t="s">
        <v>341</v>
      </c>
      <c r="F296" s="61">
        <v>88.56</v>
      </c>
      <c r="G296" s="22"/>
      <c r="H296" s="22"/>
      <c r="I296" s="35" t="s">
        <v>36</v>
      </c>
      <c r="J296" s="16">
        <f t="shared" si="85"/>
        <v>1</v>
      </c>
      <c r="K296" s="17" t="s">
        <v>46</v>
      </c>
      <c r="L296" s="17" t="s">
        <v>6</v>
      </c>
      <c r="M296" s="43"/>
      <c r="N296" s="22"/>
      <c r="O296" s="22"/>
      <c r="P296" s="42"/>
      <c r="Q296" s="22"/>
      <c r="R296" s="22"/>
      <c r="S296" s="42"/>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62">
        <f t="shared" si="86"/>
        <v>442.8</v>
      </c>
      <c r="BB296" s="68">
        <f t="shared" si="84"/>
        <v>442.8</v>
      </c>
      <c r="BC296" s="40" t="str">
        <f t="shared" si="87"/>
        <v>INR  Four Hundred &amp; Forty Two  and Paise Eighty Only</v>
      </c>
      <c r="IE296" s="21">
        <v>2</v>
      </c>
      <c r="IF296" s="21" t="s">
        <v>32</v>
      </c>
      <c r="IG296" s="21" t="s">
        <v>40</v>
      </c>
      <c r="IH296" s="21">
        <v>10</v>
      </c>
      <c r="II296" s="21" t="s">
        <v>35</v>
      </c>
    </row>
    <row r="297" spans="1:243" s="20" customFormat="1" ht="28.5">
      <c r="A297" s="34">
        <v>93.2</v>
      </c>
      <c r="B297" s="74" t="s">
        <v>271</v>
      </c>
      <c r="C297" s="70" t="s">
        <v>632</v>
      </c>
      <c r="D297" s="89">
        <v>5</v>
      </c>
      <c r="E297" s="71" t="s">
        <v>341</v>
      </c>
      <c r="F297" s="61">
        <v>106.97</v>
      </c>
      <c r="G297" s="22"/>
      <c r="H297" s="22"/>
      <c r="I297" s="35" t="s">
        <v>36</v>
      </c>
      <c r="J297" s="16">
        <f t="shared" si="85"/>
        <v>1</v>
      </c>
      <c r="K297" s="17" t="s">
        <v>46</v>
      </c>
      <c r="L297" s="17" t="s">
        <v>6</v>
      </c>
      <c r="M297" s="43"/>
      <c r="N297" s="22"/>
      <c r="O297" s="22"/>
      <c r="P297" s="42"/>
      <c r="Q297" s="22"/>
      <c r="R297" s="22"/>
      <c r="S297" s="42"/>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62">
        <f t="shared" si="86"/>
        <v>534.85</v>
      </c>
      <c r="BB297" s="68">
        <f t="shared" si="84"/>
        <v>534.85</v>
      </c>
      <c r="BC297" s="40" t="str">
        <f t="shared" si="87"/>
        <v>INR  Five Hundred &amp; Thirty Four  and Paise Eighty Five Only</v>
      </c>
      <c r="IE297" s="21">
        <v>3</v>
      </c>
      <c r="IF297" s="21" t="s">
        <v>41</v>
      </c>
      <c r="IG297" s="21" t="s">
        <v>42</v>
      </c>
      <c r="IH297" s="21">
        <v>10</v>
      </c>
      <c r="II297" s="21" t="s">
        <v>35</v>
      </c>
    </row>
    <row r="298" spans="1:243" s="20" customFormat="1" ht="42.75">
      <c r="A298" s="34">
        <v>94</v>
      </c>
      <c r="B298" s="73" t="s">
        <v>272</v>
      </c>
      <c r="C298" s="70" t="s">
        <v>633</v>
      </c>
      <c r="D298" s="89">
        <v>5</v>
      </c>
      <c r="E298" s="71" t="s">
        <v>341</v>
      </c>
      <c r="F298" s="61">
        <v>193.77</v>
      </c>
      <c r="G298" s="22"/>
      <c r="H298" s="22"/>
      <c r="I298" s="35" t="s">
        <v>36</v>
      </c>
      <c r="J298" s="16">
        <f t="shared" si="85"/>
        <v>1</v>
      </c>
      <c r="K298" s="17" t="s">
        <v>46</v>
      </c>
      <c r="L298" s="17" t="s">
        <v>6</v>
      </c>
      <c r="M298" s="43"/>
      <c r="N298" s="22"/>
      <c r="O298" s="22"/>
      <c r="P298" s="42"/>
      <c r="Q298" s="22"/>
      <c r="R298" s="22"/>
      <c r="S298" s="42"/>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62">
        <f t="shared" si="86"/>
        <v>968.85</v>
      </c>
      <c r="BB298" s="68">
        <f t="shared" si="84"/>
        <v>968.85</v>
      </c>
      <c r="BC298" s="40" t="str">
        <f t="shared" si="87"/>
        <v>INR  Nine Hundred &amp; Sixty Eight  and Paise Eighty Five Only</v>
      </c>
      <c r="IE298" s="21">
        <v>1.01</v>
      </c>
      <c r="IF298" s="21" t="s">
        <v>37</v>
      </c>
      <c r="IG298" s="21" t="s">
        <v>33</v>
      </c>
      <c r="IH298" s="21">
        <v>123.223</v>
      </c>
      <c r="II298" s="21" t="s">
        <v>35</v>
      </c>
    </row>
    <row r="299" spans="1:243" s="20" customFormat="1" ht="28.5">
      <c r="A299" s="34">
        <v>95</v>
      </c>
      <c r="B299" s="73" t="s">
        <v>273</v>
      </c>
      <c r="C299" s="70" t="s">
        <v>634</v>
      </c>
      <c r="D299" s="89">
        <v>5</v>
      </c>
      <c r="E299" s="71" t="s">
        <v>341</v>
      </c>
      <c r="F299" s="61">
        <v>177.99</v>
      </c>
      <c r="G299" s="22"/>
      <c r="H299" s="22"/>
      <c r="I299" s="35" t="s">
        <v>36</v>
      </c>
      <c r="J299" s="16">
        <f t="shared" si="85"/>
        <v>1</v>
      </c>
      <c r="K299" s="17" t="s">
        <v>46</v>
      </c>
      <c r="L299" s="17" t="s">
        <v>6</v>
      </c>
      <c r="M299" s="43"/>
      <c r="N299" s="22"/>
      <c r="O299" s="22"/>
      <c r="P299" s="42"/>
      <c r="Q299" s="22"/>
      <c r="R299" s="22"/>
      <c r="S299" s="42"/>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62">
        <f t="shared" si="86"/>
        <v>889.95</v>
      </c>
      <c r="BB299" s="68">
        <f t="shared" si="84"/>
        <v>889.95</v>
      </c>
      <c r="BC299" s="40" t="str">
        <f t="shared" si="87"/>
        <v>INR  Eight Hundred &amp; Eighty Nine  and Paise Ninety Five Only</v>
      </c>
      <c r="IE299" s="21">
        <v>1.02</v>
      </c>
      <c r="IF299" s="21" t="s">
        <v>38</v>
      </c>
      <c r="IG299" s="21" t="s">
        <v>39</v>
      </c>
      <c r="IH299" s="21">
        <v>213</v>
      </c>
      <c r="II299" s="21" t="s">
        <v>35</v>
      </c>
    </row>
    <row r="300" spans="1:243" s="20" customFormat="1" ht="57">
      <c r="A300" s="34">
        <v>96</v>
      </c>
      <c r="B300" s="74" t="s">
        <v>274</v>
      </c>
      <c r="C300" s="70" t="s">
        <v>635</v>
      </c>
      <c r="D300" s="89">
        <v>5</v>
      </c>
      <c r="E300" s="71" t="s">
        <v>341</v>
      </c>
      <c r="F300" s="61">
        <v>2704.08</v>
      </c>
      <c r="G300" s="22"/>
      <c r="H300" s="22"/>
      <c r="I300" s="35" t="s">
        <v>36</v>
      </c>
      <c r="J300" s="16">
        <f t="shared" si="85"/>
        <v>1</v>
      </c>
      <c r="K300" s="17" t="s">
        <v>46</v>
      </c>
      <c r="L300" s="17" t="s">
        <v>6</v>
      </c>
      <c r="M300" s="43"/>
      <c r="N300" s="22"/>
      <c r="O300" s="22"/>
      <c r="P300" s="42"/>
      <c r="Q300" s="22"/>
      <c r="R300" s="22"/>
      <c r="S300" s="42"/>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62">
        <f t="shared" si="86"/>
        <v>13520.4</v>
      </c>
      <c r="BB300" s="68">
        <f t="shared" si="84"/>
        <v>13520.4</v>
      </c>
      <c r="BC300" s="40" t="str">
        <f t="shared" si="87"/>
        <v>INR  Thirteen Thousand Five Hundred &amp; Twenty  and Paise Forty Only</v>
      </c>
      <c r="IE300" s="21">
        <v>2</v>
      </c>
      <c r="IF300" s="21" t="s">
        <v>32</v>
      </c>
      <c r="IG300" s="21" t="s">
        <v>40</v>
      </c>
      <c r="IH300" s="21">
        <v>10</v>
      </c>
      <c r="II300" s="21" t="s">
        <v>35</v>
      </c>
    </row>
    <row r="301" spans="1:243" s="20" customFormat="1" ht="120">
      <c r="A301" s="34">
        <v>97</v>
      </c>
      <c r="B301" s="72" t="s">
        <v>275</v>
      </c>
      <c r="C301" s="70" t="s">
        <v>636</v>
      </c>
      <c r="D301" s="89"/>
      <c r="E301" s="71"/>
      <c r="F301" s="35"/>
      <c r="G301" s="15"/>
      <c r="H301" s="15"/>
      <c r="I301" s="35"/>
      <c r="J301" s="16"/>
      <c r="K301" s="17"/>
      <c r="L301" s="17"/>
      <c r="M301" s="18"/>
      <c r="N301" s="19"/>
      <c r="O301" s="19"/>
      <c r="P301" s="36"/>
      <c r="Q301" s="19"/>
      <c r="R301" s="19"/>
      <c r="S301" s="36"/>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8"/>
      <c r="BB301" s="39"/>
      <c r="BC301" s="40"/>
      <c r="IE301" s="21">
        <v>3</v>
      </c>
      <c r="IF301" s="21" t="s">
        <v>41</v>
      </c>
      <c r="IG301" s="21" t="s">
        <v>42</v>
      </c>
      <c r="IH301" s="21">
        <v>10</v>
      </c>
      <c r="II301" s="21" t="s">
        <v>35</v>
      </c>
    </row>
    <row r="302" spans="1:243" s="20" customFormat="1" ht="28.5">
      <c r="A302" s="34">
        <v>97.1</v>
      </c>
      <c r="B302" s="73" t="s">
        <v>276</v>
      </c>
      <c r="C302" s="70" t="s">
        <v>637</v>
      </c>
      <c r="D302" s="89">
        <v>5</v>
      </c>
      <c r="E302" s="71" t="s">
        <v>35</v>
      </c>
      <c r="F302" s="61">
        <v>2619.9</v>
      </c>
      <c r="G302" s="22"/>
      <c r="H302" s="22"/>
      <c r="I302" s="35" t="s">
        <v>36</v>
      </c>
      <c r="J302" s="16">
        <f>IF(I302="Less(-)",-1,1)</f>
        <v>1</v>
      </c>
      <c r="K302" s="17" t="s">
        <v>46</v>
      </c>
      <c r="L302" s="17" t="s">
        <v>6</v>
      </c>
      <c r="M302" s="43"/>
      <c r="N302" s="22"/>
      <c r="O302" s="22"/>
      <c r="P302" s="42"/>
      <c r="Q302" s="22"/>
      <c r="R302" s="22"/>
      <c r="S302" s="42"/>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62">
        <f>total_amount_ba($B$2,$D$2,D302,F302,J302,K302,M302)</f>
        <v>13099.5</v>
      </c>
      <c r="BB302" s="68">
        <f aca="true" t="shared" si="88" ref="BB302:BB316">BA302+SUM(N302:AZ302)</f>
        <v>13099.5</v>
      </c>
      <c r="BC302" s="40" t="str">
        <f aca="true" t="shared" si="89" ref="BC302:BC307">SpellNumber(L302,BB302)</f>
        <v>INR  Thirteen Thousand  &amp;Ninety Nine  and Paise Fifty Only</v>
      </c>
      <c r="IE302" s="21">
        <v>1.01</v>
      </c>
      <c r="IF302" s="21" t="s">
        <v>37</v>
      </c>
      <c r="IG302" s="21" t="s">
        <v>33</v>
      </c>
      <c r="IH302" s="21">
        <v>123.223</v>
      </c>
      <c r="II302" s="21" t="s">
        <v>35</v>
      </c>
    </row>
    <row r="303" spans="1:243" s="20" customFormat="1" ht="28.5">
      <c r="A303" s="34">
        <v>97.2</v>
      </c>
      <c r="B303" s="73" t="s">
        <v>277</v>
      </c>
      <c r="C303" s="70" t="s">
        <v>638</v>
      </c>
      <c r="D303" s="89">
        <v>5</v>
      </c>
      <c r="E303" s="71" t="s">
        <v>341</v>
      </c>
      <c r="F303" s="61">
        <v>2792.63</v>
      </c>
      <c r="G303" s="22"/>
      <c r="H303" s="22"/>
      <c r="I303" s="35" t="s">
        <v>36</v>
      </c>
      <c r="J303" s="16">
        <f>IF(I303="Less(-)",-1,1)</f>
        <v>1</v>
      </c>
      <c r="K303" s="17" t="s">
        <v>46</v>
      </c>
      <c r="L303" s="17" t="s">
        <v>6</v>
      </c>
      <c r="M303" s="43"/>
      <c r="N303" s="22"/>
      <c r="O303" s="22"/>
      <c r="P303" s="42"/>
      <c r="Q303" s="22"/>
      <c r="R303" s="22"/>
      <c r="S303" s="42"/>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62">
        <f>total_amount_ba($B$2,$D$2,D303,F303,J303,K303,M303)</f>
        <v>13963.15</v>
      </c>
      <c r="BB303" s="68">
        <f t="shared" si="88"/>
        <v>13963.15</v>
      </c>
      <c r="BC303" s="40" t="str">
        <f t="shared" si="89"/>
        <v>INR  Thirteen Thousand Nine Hundred &amp; Sixty Three  and Paise Fifteen Only</v>
      </c>
      <c r="IE303" s="21">
        <v>1.02</v>
      </c>
      <c r="IF303" s="21" t="s">
        <v>38</v>
      </c>
      <c r="IG303" s="21" t="s">
        <v>39</v>
      </c>
      <c r="IH303" s="21">
        <v>213</v>
      </c>
      <c r="II303" s="21" t="s">
        <v>35</v>
      </c>
    </row>
    <row r="304" spans="1:243" s="20" customFormat="1" ht="71.25">
      <c r="A304" s="34">
        <v>98</v>
      </c>
      <c r="B304" s="74" t="s">
        <v>278</v>
      </c>
      <c r="C304" s="70" t="s">
        <v>639</v>
      </c>
      <c r="D304" s="89"/>
      <c r="E304" s="71"/>
      <c r="F304" s="35"/>
      <c r="G304" s="15"/>
      <c r="H304" s="15"/>
      <c r="I304" s="35"/>
      <c r="J304" s="16"/>
      <c r="K304" s="17"/>
      <c r="L304" s="17"/>
      <c r="M304" s="18"/>
      <c r="N304" s="19"/>
      <c r="O304" s="19"/>
      <c r="P304" s="36"/>
      <c r="Q304" s="19"/>
      <c r="R304" s="19"/>
      <c r="S304" s="36"/>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8"/>
      <c r="BB304" s="39"/>
      <c r="BC304" s="40"/>
      <c r="IE304" s="21">
        <v>2</v>
      </c>
      <c r="IF304" s="21" t="s">
        <v>32</v>
      </c>
      <c r="IG304" s="21" t="s">
        <v>40</v>
      </c>
      <c r="IH304" s="21">
        <v>10</v>
      </c>
      <c r="II304" s="21" t="s">
        <v>35</v>
      </c>
    </row>
    <row r="305" spans="1:243" s="20" customFormat="1" ht="28.5">
      <c r="A305" s="34">
        <v>98.1</v>
      </c>
      <c r="B305" s="73" t="s">
        <v>279</v>
      </c>
      <c r="C305" s="70" t="s">
        <v>640</v>
      </c>
      <c r="D305" s="89">
        <v>5</v>
      </c>
      <c r="E305" s="71" t="s">
        <v>341</v>
      </c>
      <c r="F305" s="61">
        <v>3605.44</v>
      </c>
      <c r="G305" s="22"/>
      <c r="H305" s="45"/>
      <c r="I305" s="35" t="s">
        <v>36</v>
      </c>
      <c r="J305" s="16">
        <f>IF(I305="Less(-)",-1,1)</f>
        <v>1</v>
      </c>
      <c r="K305" s="17" t="s">
        <v>46</v>
      </c>
      <c r="L305" s="17" t="s">
        <v>6</v>
      </c>
      <c r="M305" s="43"/>
      <c r="N305" s="22"/>
      <c r="O305" s="22"/>
      <c r="P305" s="42"/>
      <c r="Q305" s="22"/>
      <c r="R305" s="22"/>
      <c r="S305" s="42"/>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62">
        <f>total_amount_ba($B$2,$D$2,D305,F305,J305,K305,M305)</f>
        <v>18027.2</v>
      </c>
      <c r="BB305" s="68">
        <f t="shared" si="88"/>
        <v>18027.2</v>
      </c>
      <c r="BC305" s="40" t="str">
        <f t="shared" si="89"/>
        <v>INR  Eighteen Thousand  &amp;Twenty Seven  and Paise Twenty Only</v>
      </c>
      <c r="IE305" s="21">
        <v>3</v>
      </c>
      <c r="IF305" s="21" t="s">
        <v>41</v>
      </c>
      <c r="IG305" s="21" t="s">
        <v>42</v>
      </c>
      <c r="IH305" s="21">
        <v>10</v>
      </c>
      <c r="II305" s="21" t="s">
        <v>35</v>
      </c>
    </row>
    <row r="306" spans="1:243" s="20" customFormat="1" ht="28.5">
      <c r="A306" s="34">
        <v>98.2</v>
      </c>
      <c r="B306" s="73" t="s">
        <v>280</v>
      </c>
      <c r="C306" s="70" t="s">
        <v>641</v>
      </c>
      <c r="D306" s="89">
        <v>5</v>
      </c>
      <c r="E306" s="71" t="s">
        <v>341</v>
      </c>
      <c r="F306" s="61">
        <v>4199.91</v>
      </c>
      <c r="G306" s="23"/>
      <c r="H306" s="46"/>
      <c r="I306" s="35" t="s">
        <v>36</v>
      </c>
      <c r="J306" s="16">
        <f>IF(I306="Less(-)",-1,1)</f>
        <v>1</v>
      </c>
      <c r="K306" s="17" t="s">
        <v>46</v>
      </c>
      <c r="L306" s="17" t="s">
        <v>6</v>
      </c>
      <c r="M306" s="43"/>
      <c r="N306" s="22"/>
      <c r="O306" s="22"/>
      <c r="P306" s="37"/>
      <c r="Q306" s="22"/>
      <c r="R306" s="22"/>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62">
        <f>total_amount_ba($B$2,$D$2,D306,F306,J306,K306,M306)</f>
        <v>20999.55</v>
      </c>
      <c r="BB306" s="68">
        <f t="shared" si="88"/>
        <v>20999.55</v>
      </c>
      <c r="BC306" s="40" t="str">
        <f t="shared" si="89"/>
        <v>INR  Twenty Thousand Nine Hundred &amp; Ninety Nine  and Paise Fifty Five Only</v>
      </c>
      <c r="IE306" s="21">
        <v>4</v>
      </c>
      <c r="IF306" s="21" t="s">
        <v>38</v>
      </c>
      <c r="IG306" s="21" t="s">
        <v>43</v>
      </c>
      <c r="IH306" s="21">
        <v>10</v>
      </c>
      <c r="II306" s="21" t="s">
        <v>35</v>
      </c>
    </row>
    <row r="307" spans="1:243" s="20" customFormat="1" ht="28.5">
      <c r="A307" s="34">
        <v>98.3</v>
      </c>
      <c r="B307" s="73" t="s">
        <v>281</v>
      </c>
      <c r="C307" s="70" t="s">
        <v>642</v>
      </c>
      <c r="D307" s="89">
        <v>5</v>
      </c>
      <c r="E307" s="71" t="s">
        <v>341</v>
      </c>
      <c r="F307" s="61">
        <v>5479.04</v>
      </c>
      <c r="G307" s="22"/>
      <c r="H307" s="22"/>
      <c r="I307" s="35" t="s">
        <v>36</v>
      </c>
      <c r="J307" s="16">
        <f aca="true" t="shared" si="90" ref="J307:J316">IF(I307="Less(-)",-1,1)</f>
        <v>1</v>
      </c>
      <c r="K307" s="17" t="s">
        <v>46</v>
      </c>
      <c r="L307" s="17" t="s">
        <v>6</v>
      </c>
      <c r="M307" s="43"/>
      <c r="N307" s="22"/>
      <c r="O307" s="22"/>
      <c r="P307" s="42"/>
      <c r="Q307" s="22"/>
      <c r="R307" s="22"/>
      <c r="S307" s="42"/>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62">
        <f aca="true" t="shared" si="91" ref="BA307:BA316">total_amount_ba($B$2,$D$2,D307,F307,J307,K307,M307)</f>
        <v>27395.2</v>
      </c>
      <c r="BB307" s="68">
        <f t="shared" si="88"/>
        <v>27395.2</v>
      </c>
      <c r="BC307" s="40" t="str">
        <f t="shared" si="89"/>
        <v>INR  Twenty Seven Thousand Three Hundred &amp; Ninety Five  and Paise Twenty Only</v>
      </c>
      <c r="IE307" s="21">
        <v>1.02</v>
      </c>
      <c r="IF307" s="21" t="s">
        <v>38</v>
      </c>
      <c r="IG307" s="21" t="s">
        <v>39</v>
      </c>
      <c r="IH307" s="21">
        <v>213</v>
      </c>
      <c r="II307" s="21" t="s">
        <v>35</v>
      </c>
    </row>
    <row r="308" spans="1:243" s="20" customFormat="1" ht="42.75">
      <c r="A308" s="34">
        <v>99</v>
      </c>
      <c r="B308" s="73" t="s">
        <v>282</v>
      </c>
      <c r="C308" s="70" t="s">
        <v>643</v>
      </c>
      <c r="D308" s="89"/>
      <c r="E308" s="71"/>
      <c r="F308" s="35"/>
      <c r="G308" s="15"/>
      <c r="H308" s="15"/>
      <c r="I308" s="35"/>
      <c r="J308" s="16"/>
      <c r="K308" s="17"/>
      <c r="L308" s="17"/>
      <c r="M308" s="18"/>
      <c r="N308" s="19"/>
      <c r="O308" s="19"/>
      <c r="P308" s="36"/>
      <c r="Q308" s="19"/>
      <c r="R308" s="19"/>
      <c r="S308" s="36"/>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8"/>
      <c r="BB308" s="39"/>
      <c r="BC308" s="40"/>
      <c r="IE308" s="21">
        <v>2</v>
      </c>
      <c r="IF308" s="21" t="s">
        <v>32</v>
      </c>
      <c r="IG308" s="21" t="s">
        <v>40</v>
      </c>
      <c r="IH308" s="21">
        <v>10</v>
      </c>
      <c r="II308" s="21" t="s">
        <v>35</v>
      </c>
    </row>
    <row r="309" spans="1:243" s="20" customFormat="1" ht="28.5">
      <c r="A309" s="34">
        <v>99.1</v>
      </c>
      <c r="B309" s="73" t="s">
        <v>279</v>
      </c>
      <c r="C309" s="70" t="s">
        <v>644</v>
      </c>
      <c r="D309" s="89">
        <v>5</v>
      </c>
      <c r="E309" s="71" t="s">
        <v>341</v>
      </c>
      <c r="F309" s="61">
        <v>561.16</v>
      </c>
      <c r="G309" s="22"/>
      <c r="H309" s="22"/>
      <c r="I309" s="35" t="s">
        <v>36</v>
      </c>
      <c r="J309" s="16">
        <f t="shared" si="90"/>
        <v>1</v>
      </c>
      <c r="K309" s="17" t="s">
        <v>46</v>
      </c>
      <c r="L309" s="17" t="s">
        <v>6</v>
      </c>
      <c r="M309" s="43"/>
      <c r="N309" s="22"/>
      <c r="O309" s="22"/>
      <c r="P309" s="42"/>
      <c r="Q309" s="22"/>
      <c r="R309" s="22"/>
      <c r="S309" s="42"/>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62">
        <f t="shared" si="91"/>
        <v>2805.8</v>
      </c>
      <c r="BB309" s="68">
        <f t="shared" si="88"/>
        <v>2805.8</v>
      </c>
      <c r="BC309" s="40" t="str">
        <f aca="true" t="shared" si="92" ref="BC309:BC316">SpellNumber(L309,BB309)</f>
        <v>INR  Two Thousand Eight Hundred &amp; Five  and Paise Eighty Only</v>
      </c>
      <c r="IE309" s="21">
        <v>3</v>
      </c>
      <c r="IF309" s="21" t="s">
        <v>41</v>
      </c>
      <c r="IG309" s="21" t="s">
        <v>42</v>
      </c>
      <c r="IH309" s="21">
        <v>10</v>
      </c>
      <c r="II309" s="21" t="s">
        <v>35</v>
      </c>
    </row>
    <row r="310" spans="1:243" s="20" customFormat="1" ht="28.5">
      <c r="A310" s="34">
        <v>99.2</v>
      </c>
      <c r="B310" s="73" t="s">
        <v>280</v>
      </c>
      <c r="C310" s="70" t="s">
        <v>645</v>
      </c>
      <c r="D310" s="89">
        <v>5</v>
      </c>
      <c r="E310" s="71" t="s">
        <v>341</v>
      </c>
      <c r="F310" s="61">
        <v>654.1</v>
      </c>
      <c r="G310" s="22"/>
      <c r="H310" s="22"/>
      <c r="I310" s="35" t="s">
        <v>36</v>
      </c>
      <c r="J310" s="16">
        <f t="shared" si="90"/>
        <v>1</v>
      </c>
      <c r="K310" s="17" t="s">
        <v>46</v>
      </c>
      <c r="L310" s="17" t="s">
        <v>6</v>
      </c>
      <c r="M310" s="43"/>
      <c r="N310" s="22"/>
      <c r="O310" s="22"/>
      <c r="P310" s="42"/>
      <c r="Q310" s="22"/>
      <c r="R310" s="22"/>
      <c r="S310" s="42"/>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62">
        <f t="shared" si="91"/>
        <v>3270.5</v>
      </c>
      <c r="BB310" s="68">
        <f t="shared" si="88"/>
        <v>3270.5</v>
      </c>
      <c r="BC310" s="40" t="str">
        <f t="shared" si="92"/>
        <v>INR  Three Thousand Two Hundred &amp; Seventy  and Paise Fifty Only</v>
      </c>
      <c r="IE310" s="21">
        <v>1.01</v>
      </c>
      <c r="IF310" s="21" t="s">
        <v>37</v>
      </c>
      <c r="IG310" s="21" t="s">
        <v>33</v>
      </c>
      <c r="IH310" s="21">
        <v>123.223</v>
      </c>
      <c r="II310" s="21" t="s">
        <v>35</v>
      </c>
    </row>
    <row r="311" spans="1:243" s="20" customFormat="1" ht="28.5">
      <c r="A311" s="34">
        <v>99.3</v>
      </c>
      <c r="B311" s="73" t="s">
        <v>281</v>
      </c>
      <c r="C311" s="70" t="s">
        <v>646</v>
      </c>
      <c r="D311" s="89">
        <v>5</v>
      </c>
      <c r="E311" s="71" t="s">
        <v>341</v>
      </c>
      <c r="F311" s="61">
        <v>747.04</v>
      </c>
      <c r="G311" s="22"/>
      <c r="H311" s="22"/>
      <c r="I311" s="35" t="s">
        <v>36</v>
      </c>
      <c r="J311" s="16">
        <f t="shared" si="90"/>
        <v>1</v>
      </c>
      <c r="K311" s="17" t="s">
        <v>46</v>
      </c>
      <c r="L311" s="17" t="s">
        <v>6</v>
      </c>
      <c r="M311" s="43"/>
      <c r="N311" s="22"/>
      <c r="O311" s="22"/>
      <c r="P311" s="42"/>
      <c r="Q311" s="22"/>
      <c r="R311" s="22"/>
      <c r="S311" s="42"/>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44"/>
      <c r="AV311" s="37"/>
      <c r="AW311" s="37"/>
      <c r="AX311" s="37"/>
      <c r="AY311" s="37"/>
      <c r="AZ311" s="37"/>
      <c r="BA311" s="62">
        <f t="shared" si="91"/>
        <v>3735.2</v>
      </c>
      <c r="BB311" s="68">
        <f t="shared" si="88"/>
        <v>3735.2</v>
      </c>
      <c r="BC311" s="40" t="str">
        <f t="shared" si="92"/>
        <v>INR  Three Thousand Seven Hundred &amp; Thirty Five  and Paise Twenty Only</v>
      </c>
      <c r="IE311" s="21">
        <v>1.02</v>
      </c>
      <c r="IF311" s="21" t="s">
        <v>38</v>
      </c>
      <c r="IG311" s="21" t="s">
        <v>39</v>
      </c>
      <c r="IH311" s="21">
        <v>213</v>
      </c>
      <c r="II311" s="21" t="s">
        <v>35</v>
      </c>
    </row>
    <row r="312" spans="1:243" s="20" customFormat="1" ht="42.75">
      <c r="A312" s="34">
        <v>100</v>
      </c>
      <c r="B312" s="74" t="s">
        <v>283</v>
      </c>
      <c r="C312" s="70" t="s">
        <v>647</v>
      </c>
      <c r="D312" s="89"/>
      <c r="E312" s="71"/>
      <c r="F312" s="35"/>
      <c r="G312" s="15"/>
      <c r="H312" s="15"/>
      <c r="I312" s="35"/>
      <c r="J312" s="16"/>
      <c r="K312" s="17"/>
      <c r="L312" s="17"/>
      <c r="M312" s="18"/>
      <c r="N312" s="19"/>
      <c r="O312" s="19"/>
      <c r="P312" s="36"/>
      <c r="Q312" s="19"/>
      <c r="R312" s="19"/>
      <c r="S312" s="36"/>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8"/>
      <c r="BB312" s="39"/>
      <c r="BC312" s="40"/>
      <c r="IE312" s="21">
        <v>2</v>
      </c>
      <c r="IF312" s="21" t="s">
        <v>32</v>
      </c>
      <c r="IG312" s="21" t="s">
        <v>40</v>
      </c>
      <c r="IH312" s="21">
        <v>10</v>
      </c>
      <c r="II312" s="21" t="s">
        <v>35</v>
      </c>
    </row>
    <row r="313" spans="1:243" s="20" customFormat="1" ht="28.5">
      <c r="A313" s="34">
        <v>100.1</v>
      </c>
      <c r="B313" s="74" t="s">
        <v>279</v>
      </c>
      <c r="C313" s="70" t="s">
        <v>648</v>
      </c>
      <c r="D313" s="89">
        <v>5</v>
      </c>
      <c r="E313" s="71" t="s">
        <v>341</v>
      </c>
      <c r="F313" s="61">
        <v>943.45</v>
      </c>
      <c r="G313" s="22"/>
      <c r="H313" s="22"/>
      <c r="I313" s="35" t="s">
        <v>36</v>
      </c>
      <c r="J313" s="16">
        <f t="shared" si="90"/>
        <v>1</v>
      </c>
      <c r="K313" s="17" t="s">
        <v>46</v>
      </c>
      <c r="L313" s="17" t="s">
        <v>6</v>
      </c>
      <c r="M313" s="43"/>
      <c r="N313" s="22"/>
      <c r="O313" s="22"/>
      <c r="P313" s="42"/>
      <c r="Q313" s="22"/>
      <c r="R313" s="22"/>
      <c r="S313" s="42"/>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62">
        <f t="shared" si="91"/>
        <v>4717.25</v>
      </c>
      <c r="BB313" s="68">
        <f t="shared" si="88"/>
        <v>4717.25</v>
      </c>
      <c r="BC313" s="40" t="str">
        <f t="shared" si="92"/>
        <v>INR  Four Thousand Seven Hundred &amp; Seventeen  and Paise Twenty Five Only</v>
      </c>
      <c r="IE313" s="21">
        <v>3</v>
      </c>
      <c r="IF313" s="21" t="s">
        <v>41</v>
      </c>
      <c r="IG313" s="21" t="s">
        <v>42</v>
      </c>
      <c r="IH313" s="21">
        <v>10</v>
      </c>
      <c r="II313" s="21" t="s">
        <v>35</v>
      </c>
    </row>
    <row r="314" spans="1:243" s="20" customFormat="1" ht="28.5">
      <c r="A314" s="34">
        <v>100.2</v>
      </c>
      <c r="B314" s="73" t="s">
        <v>284</v>
      </c>
      <c r="C314" s="70" t="s">
        <v>649</v>
      </c>
      <c r="D314" s="89">
        <v>5</v>
      </c>
      <c r="E314" s="71" t="s">
        <v>341</v>
      </c>
      <c r="F314" s="61">
        <v>1121.44</v>
      </c>
      <c r="G314" s="22"/>
      <c r="H314" s="22"/>
      <c r="I314" s="35" t="s">
        <v>36</v>
      </c>
      <c r="J314" s="16">
        <f t="shared" si="90"/>
        <v>1</v>
      </c>
      <c r="K314" s="17" t="s">
        <v>46</v>
      </c>
      <c r="L314" s="17" t="s">
        <v>6</v>
      </c>
      <c r="M314" s="43"/>
      <c r="N314" s="22"/>
      <c r="O314" s="22"/>
      <c r="P314" s="42"/>
      <c r="Q314" s="22"/>
      <c r="R314" s="22"/>
      <c r="S314" s="42"/>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62">
        <f t="shared" si="91"/>
        <v>5607.2</v>
      </c>
      <c r="BB314" s="68">
        <f t="shared" si="88"/>
        <v>5607.2</v>
      </c>
      <c r="BC314" s="40" t="str">
        <f t="shared" si="92"/>
        <v>INR  Five Thousand Six Hundred &amp; Seven  and Paise Twenty Only</v>
      </c>
      <c r="IE314" s="21">
        <v>1.01</v>
      </c>
      <c r="IF314" s="21" t="s">
        <v>37</v>
      </c>
      <c r="IG314" s="21" t="s">
        <v>33</v>
      </c>
      <c r="IH314" s="21">
        <v>123.223</v>
      </c>
      <c r="II314" s="21" t="s">
        <v>35</v>
      </c>
    </row>
    <row r="315" spans="1:243" s="20" customFormat="1" ht="28.5">
      <c r="A315" s="34">
        <v>100.3</v>
      </c>
      <c r="B315" s="73" t="s">
        <v>281</v>
      </c>
      <c r="C315" s="70" t="s">
        <v>650</v>
      </c>
      <c r="D315" s="89">
        <v>5</v>
      </c>
      <c r="E315" s="71" t="s">
        <v>341</v>
      </c>
      <c r="F315" s="61">
        <v>1456.38</v>
      </c>
      <c r="G315" s="22"/>
      <c r="H315" s="22"/>
      <c r="I315" s="35" t="s">
        <v>36</v>
      </c>
      <c r="J315" s="16">
        <f t="shared" si="90"/>
        <v>1</v>
      </c>
      <c r="K315" s="17" t="s">
        <v>46</v>
      </c>
      <c r="L315" s="17" t="s">
        <v>6</v>
      </c>
      <c r="M315" s="43"/>
      <c r="N315" s="22"/>
      <c r="O315" s="22"/>
      <c r="P315" s="42"/>
      <c r="Q315" s="22"/>
      <c r="R315" s="22"/>
      <c r="S315" s="42"/>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62">
        <f t="shared" si="91"/>
        <v>7281.9</v>
      </c>
      <c r="BB315" s="68">
        <f t="shared" si="88"/>
        <v>7281.9</v>
      </c>
      <c r="BC315" s="40" t="str">
        <f t="shared" si="92"/>
        <v>INR  Seven Thousand Two Hundred &amp; Eighty One  and Paise Ninety Only</v>
      </c>
      <c r="IE315" s="21">
        <v>1.02</v>
      </c>
      <c r="IF315" s="21" t="s">
        <v>38</v>
      </c>
      <c r="IG315" s="21" t="s">
        <v>39</v>
      </c>
      <c r="IH315" s="21">
        <v>213</v>
      </c>
      <c r="II315" s="21" t="s">
        <v>35</v>
      </c>
    </row>
    <row r="316" spans="1:243" s="20" customFormat="1" ht="42.75">
      <c r="A316" s="34">
        <v>101</v>
      </c>
      <c r="B316" s="74" t="s">
        <v>285</v>
      </c>
      <c r="C316" s="70" t="s">
        <v>651</v>
      </c>
      <c r="D316" s="89">
        <v>5</v>
      </c>
      <c r="E316" s="71" t="s">
        <v>337</v>
      </c>
      <c r="F316" s="61">
        <v>227.97</v>
      </c>
      <c r="G316" s="22"/>
      <c r="H316" s="22"/>
      <c r="I316" s="35" t="s">
        <v>36</v>
      </c>
      <c r="J316" s="16">
        <f t="shared" si="90"/>
        <v>1</v>
      </c>
      <c r="K316" s="17" t="s">
        <v>46</v>
      </c>
      <c r="L316" s="17" t="s">
        <v>6</v>
      </c>
      <c r="M316" s="43"/>
      <c r="N316" s="22"/>
      <c r="O316" s="22"/>
      <c r="P316" s="42"/>
      <c r="Q316" s="22"/>
      <c r="R316" s="22"/>
      <c r="S316" s="42"/>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62">
        <f t="shared" si="91"/>
        <v>1139.85</v>
      </c>
      <c r="BB316" s="68">
        <f t="shared" si="88"/>
        <v>1139.85</v>
      </c>
      <c r="BC316" s="40" t="str">
        <f t="shared" si="92"/>
        <v>INR  One Thousand One Hundred &amp; Thirty Nine  and Paise Eighty Five Only</v>
      </c>
      <c r="IE316" s="21">
        <v>2</v>
      </c>
      <c r="IF316" s="21" t="s">
        <v>32</v>
      </c>
      <c r="IG316" s="21" t="s">
        <v>40</v>
      </c>
      <c r="IH316" s="21">
        <v>10</v>
      </c>
      <c r="II316" s="21" t="s">
        <v>35</v>
      </c>
    </row>
    <row r="317" spans="1:243" s="20" customFormat="1" ht="85.5">
      <c r="A317" s="34">
        <v>102</v>
      </c>
      <c r="B317" s="73" t="s">
        <v>286</v>
      </c>
      <c r="C317" s="70" t="s">
        <v>652</v>
      </c>
      <c r="D317" s="89">
        <v>5</v>
      </c>
      <c r="E317" s="71" t="s">
        <v>341</v>
      </c>
      <c r="F317" s="61">
        <v>325.3</v>
      </c>
      <c r="G317" s="22"/>
      <c r="H317" s="22"/>
      <c r="I317" s="35" t="s">
        <v>36</v>
      </c>
      <c r="J317" s="16">
        <f aca="true" t="shared" si="93" ref="J317:J324">IF(I317="Less(-)",-1,1)</f>
        <v>1</v>
      </c>
      <c r="K317" s="17" t="s">
        <v>46</v>
      </c>
      <c r="L317" s="17" t="s">
        <v>6</v>
      </c>
      <c r="M317" s="43"/>
      <c r="N317" s="22"/>
      <c r="O317" s="22"/>
      <c r="P317" s="42"/>
      <c r="Q317" s="22"/>
      <c r="R317" s="22"/>
      <c r="S317" s="42"/>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62">
        <f aca="true" t="shared" si="94" ref="BA317:BA324">total_amount_ba($B$2,$D$2,D317,F317,J317,K317,M317)</f>
        <v>1626.5</v>
      </c>
      <c r="BB317" s="68">
        <f>BA317+SUM(N317:AZ317)</f>
        <v>1626.5</v>
      </c>
      <c r="BC317" s="40" t="str">
        <f>SpellNumber(L317,BB317)</f>
        <v>INR  One Thousand Six Hundred &amp; Twenty Six  and Paise Fifty Only</v>
      </c>
      <c r="IE317" s="21">
        <v>3</v>
      </c>
      <c r="IF317" s="21" t="s">
        <v>41</v>
      </c>
      <c r="IG317" s="21" t="s">
        <v>42</v>
      </c>
      <c r="IH317" s="21">
        <v>10</v>
      </c>
      <c r="II317" s="21" t="s">
        <v>35</v>
      </c>
    </row>
    <row r="318" spans="1:243" s="20" customFormat="1" ht="42.75">
      <c r="A318" s="34">
        <v>103</v>
      </c>
      <c r="B318" s="73" t="s">
        <v>287</v>
      </c>
      <c r="C318" s="70" t="s">
        <v>653</v>
      </c>
      <c r="D318" s="89">
        <v>55</v>
      </c>
      <c r="E318" s="71" t="s">
        <v>351</v>
      </c>
      <c r="F318" s="61">
        <v>1.63</v>
      </c>
      <c r="G318" s="22"/>
      <c r="H318" s="22"/>
      <c r="I318" s="35" t="s">
        <v>36</v>
      </c>
      <c r="J318" s="16">
        <f t="shared" si="93"/>
        <v>1</v>
      </c>
      <c r="K318" s="17" t="s">
        <v>46</v>
      </c>
      <c r="L318" s="17" t="s">
        <v>6</v>
      </c>
      <c r="M318" s="43"/>
      <c r="N318" s="22"/>
      <c r="O318" s="22"/>
      <c r="P318" s="42"/>
      <c r="Q318" s="22"/>
      <c r="R318" s="22"/>
      <c r="S318" s="42"/>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62">
        <f t="shared" si="94"/>
        <v>89.65</v>
      </c>
      <c r="BB318" s="68">
        <f>BA318+SUM(N318:AZ318)</f>
        <v>89.65</v>
      </c>
      <c r="BC318" s="40" t="str">
        <f>SpellNumber(L318,BB318)</f>
        <v>INR  Eighty Nine and Paise Sixty Five Only</v>
      </c>
      <c r="IE318" s="21">
        <v>1.01</v>
      </c>
      <c r="IF318" s="21" t="s">
        <v>37</v>
      </c>
      <c r="IG318" s="21" t="s">
        <v>33</v>
      </c>
      <c r="IH318" s="21">
        <v>123.223</v>
      </c>
      <c r="II318" s="21" t="s">
        <v>35</v>
      </c>
    </row>
    <row r="319" spans="1:243" s="20" customFormat="1" ht="57">
      <c r="A319" s="34">
        <v>104</v>
      </c>
      <c r="B319" s="73" t="s">
        <v>288</v>
      </c>
      <c r="C319" s="70" t="s">
        <v>654</v>
      </c>
      <c r="D319" s="89">
        <v>500</v>
      </c>
      <c r="E319" s="71" t="s">
        <v>351</v>
      </c>
      <c r="F319" s="61">
        <v>0.55</v>
      </c>
      <c r="G319" s="22"/>
      <c r="H319" s="22"/>
      <c r="I319" s="35" t="s">
        <v>36</v>
      </c>
      <c r="J319" s="16">
        <f t="shared" si="93"/>
        <v>1</v>
      </c>
      <c r="K319" s="17" t="s">
        <v>46</v>
      </c>
      <c r="L319" s="17" t="s">
        <v>6</v>
      </c>
      <c r="M319" s="43"/>
      <c r="N319" s="22"/>
      <c r="O319" s="22"/>
      <c r="P319" s="42"/>
      <c r="Q319" s="22"/>
      <c r="R319" s="22"/>
      <c r="S319" s="42"/>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62">
        <f t="shared" si="94"/>
        <v>275</v>
      </c>
      <c r="BB319" s="68">
        <f>BA319+SUM(N319:AZ319)</f>
        <v>275</v>
      </c>
      <c r="BC319" s="40" t="str">
        <f>SpellNumber(L319,BB319)</f>
        <v>INR  Two Hundred &amp; Seventy Five  Only</v>
      </c>
      <c r="IE319" s="21">
        <v>1.02</v>
      </c>
      <c r="IF319" s="21" t="s">
        <v>38</v>
      </c>
      <c r="IG319" s="21" t="s">
        <v>39</v>
      </c>
      <c r="IH319" s="21">
        <v>213</v>
      </c>
      <c r="II319" s="21" t="s">
        <v>35</v>
      </c>
    </row>
    <row r="320" spans="1:243" s="20" customFormat="1" ht="57">
      <c r="A320" s="34">
        <v>105</v>
      </c>
      <c r="B320" s="73" t="s">
        <v>289</v>
      </c>
      <c r="C320" s="70" t="s">
        <v>655</v>
      </c>
      <c r="D320" s="89">
        <v>5</v>
      </c>
      <c r="E320" s="71" t="s">
        <v>341</v>
      </c>
      <c r="F320" s="61">
        <v>721.61</v>
      </c>
      <c r="G320" s="22"/>
      <c r="H320" s="22"/>
      <c r="I320" s="35" t="s">
        <v>36</v>
      </c>
      <c r="J320" s="16">
        <f t="shared" si="93"/>
        <v>1</v>
      </c>
      <c r="K320" s="17" t="s">
        <v>46</v>
      </c>
      <c r="L320" s="17" t="s">
        <v>6</v>
      </c>
      <c r="M320" s="43"/>
      <c r="N320" s="22"/>
      <c r="O320" s="22"/>
      <c r="P320" s="42"/>
      <c r="Q320" s="22"/>
      <c r="R320" s="22"/>
      <c r="S320" s="42"/>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62">
        <f t="shared" si="94"/>
        <v>3608.05</v>
      </c>
      <c r="BB320" s="68">
        <f aca="true" t="shared" si="95" ref="BB320:BB334">BA320+SUM(N320:AZ320)</f>
        <v>3608.05</v>
      </c>
      <c r="BC320" s="40" t="str">
        <f aca="true" t="shared" si="96" ref="BC320:BC325">SpellNumber(L320,BB320)</f>
        <v>INR  Three Thousand Six Hundred &amp; Eight  and Paise Five Only</v>
      </c>
      <c r="IE320" s="21">
        <v>1.01</v>
      </c>
      <c r="IF320" s="21" t="s">
        <v>37</v>
      </c>
      <c r="IG320" s="21" t="s">
        <v>33</v>
      </c>
      <c r="IH320" s="21">
        <v>123.223</v>
      </c>
      <c r="II320" s="21" t="s">
        <v>35</v>
      </c>
    </row>
    <row r="321" spans="1:243" s="20" customFormat="1" ht="42.75">
      <c r="A321" s="34">
        <v>106</v>
      </c>
      <c r="B321" s="73" t="s">
        <v>290</v>
      </c>
      <c r="C321" s="70" t="s">
        <v>656</v>
      </c>
      <c r="D321" s="89">
        <v>5</v>
      </c>
      <c r="E321" s="71" t="s">
        <v>341</v>
      </c>
      <c r="F321" s="61">
        <v>206.93</v>
      </c>
      <c r="G321" s="22"/>
      <c r="H321" s="22"/>
      <c r="I321" s="35" t="s">
        <v>36</v>
      </c>
      <c r="J321" s="16">
        <f t="shared" si="93"/>
        <v>1</v>
      </c>
      <c r="K321" s="17" t="s">
        <v>46</v>
      </c>
      <c r="L321" s="17" t="s">
        <v>6</v>
      </c>
      <c r="M321" s="43"/>
      <c r="N321" s="22"/>
      <c r="O321" s="22"/>
      <c r="P321" s="42"/>
      <c r="Q321" s="22"/>
      <c r="R321" s="22"/>
      <c r="S321" s="42"/>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62">
        <f t="shared" si="94"/>
        <v>1034.65</v>
      </c>
      <c r="BB321" s="68">
        <f t="shared" si="95"/>
        <v>1034.65</v>
      </c>
      <c r="BC321" s="40" t="str">
        <f t="shared" si="96"/>
        <v>INR  One Thousand  &amp;Thirty Four  and Paise Sixty Five Only</v>
      </c>
      <c r="IE321" s="21">
        <v>1.02</v>
      </c>
      <c r="IF321" s="21" t="s">
        <v>38</v>
      </c>
      <c r="IG321" s="21" t="s">
        <v>39</v>
      </c>
      <c r="IH321" s="21">
        <v>213</v>
      </c>
      <c r="II321" s="21" t="s">
        <v>35</v>
      </c>
    </row>
    <row r="322" spans="1:243" s="20" customFormat="1" ht="42.75">
      <c r="A322" s="34">
        <v>107</v>
      </c>
      <c r="B322" s="74" t="s">
        <v>291</v>
      </c>
      <c r="C322" s="70" t="s">
        <v>657</v>
      </c>
      <c r="D322" s="89">
        <v>15</v>
      </c>
      <c r="E322" s="71" t="s">
        <v>352</v>
      </c>
      <c r="F322" s="61">
        <v>0.98</v>
      </c>
      <c r="G322" s="22"/>
      <c r="H322" s="22"/>
      <c r="I322" s="35" t="s">
        <v>36</v>
      </c>
      <c r="J322" s="16">
        <f t="shared" si="93"/>
        <v>1</v>
      </c>
      <c r="K322" s="17" t="s">
        <v>46</v>
      </c>
      <c r="L322" s="17" t="s">
        <v>6</v>
      </c>
      <c r="M322" s="43"/>
      <c r="N322" s="22"/>
      <c r="O322" s="22"/>
      <c r="P322" s="42"/>
      <c r="Q322" s="22"/>
      <c r="R322" s="22"/>
      <c r="S322" s="42"/>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62">
        <f t="shared" si="94"/>
        <v>14.7</v>
      </c>
      <c r="BB322" s="68">
        <f t="shared" si="95"/>
        <v>14.7</v>
      </c>
      <c r="BC322" s="40" t="str">
        <f t="shared" si="96"/>
        <v>INR  Fourteen and Paise Seventy Only</v>
      </c>
      <c r="IE322" s="21">
        <v>2</v>
      </c>
      <c r="IF322" s="21" t="s">
        <v>32</v>
      </c>
      <c r="IG322" s="21" t="s">
        <v>40</v>
      </c>
      <c r="IH322" s="21">
        <v>10</v>
      </c>
      <c r="II322" s="21" t="s">
        <v>35</v>
      </c>
    </row>
    <row r="323" spans="1:243" s="20" customFormat="1" ht="28.5">
      <c r="A323" s="34">
        <v>108</v>
      </c>
      <c r="B323" s="73" t="s">
        <v>292</v>
      </c>
      <c r="C323" s="70" t="s">
        <v>658</v>
      </c>
      <c r="D323" s="89">
        <v>5</v>
      </c>
      <c r="E323" s="71" t="s">
        <v>341</v>
      </c>
      <c r="F323" s="61">
        <v>32.44</v>
      </c>
      <c r="G323" s="22"/>
      <c r="H323" s="45"/>
      <c r="I323" s="35" t="s">
        <v>36</v>
      </c>
      <c r="J323" s="16">
        <f t="shared" si="93"/>
        <v>1</v>
      </c>
      <c r="K323" s="17" t="s">
        <v>46</v>
      </c>
      <c r="L323" s="17" t="s">
        <v>6</v>
      </c>
      <c r="M323" s="43"/>
      <c r="N323" s="22"/>
      <c r="O323" s="22"/>
      <c r="P323" s="42"/>
      <c r="Q323" s="22"/>
      <c r="R323" s="22"/>
      <c r="S323" s="42"/>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62">
        <f t="shared" si="94"/>
        <v>162.2</v>
      </c>
      <c r="BB323" s="68">
        <f t="shared" si="95"/>
        <v>162.2</v>
      </c>
      <c r="BC323" s="40" t="str">
        <f t="shared" si="96"/>
        <v>INR  One Hundred &amp; Sixty Two  and Paise Twenty Only</v>
      </c>
      <c r="IE323" s="21">
        <v>3</v>
      </c>
      <c r="IF323" s="21" t="s">
        <v>41</v>
      </c>
      <c r="IG323" s="21" t="s">
        <v>42</v>
      </c>
      <c r="IH323" s="21">
        <v>10</v>
      </c>
      <c r="II323" s="21" t="s">
        <v>35</v>
      </c>
    </row>
    <row r="324" spans="1:243" s="20" customFormat="1" ht="71.25">
      <c r="A324" s="34">
        <v>109</v>
      </c>
      <c r="B324" s="73" t="s">
        <v>293</v>
      </c>
      <c r="C324" s="70" t="s">
        <v>659</v>
      </c>
      <c r="D324" s="89">
        <v>5</v>
      </c>
      <c r="E324" s="71" t="s">
        <v>341</v>
      </c>
      <c r="F324" s="61">
        <v>62.25</v>
      </c>
      <c r="G324" s="23"/>
      <c r="H324" s="46"/>
      <c r="I324" s="35" t="s">
        <v>36</v>
      </c>
      <c r="J324" s="16">
        <f t="shared" si="93"/>
        <v>1</v>
      </c>
      <c r="K324" s="17" t="s">
        <v>46</v>
      </c>
      <c r="L324" s="17" t="s">
        <v>6</v>
      </c>
      <c r="M324" s="43"/>
      <c r="N324" s="22"/>
      <c r="O324" s="22"/>
      <c r="P324" s="37"/>
      <c r="Q324" s="22"/>
      <c r="R324" s="22"/>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62">
        <f t="shared" si="94"/>
        <v>311.25</v>
      </c>
      <c r="BB324" s="68">
        <f t="shared" si="95"/>
        <v>311.25</v>
      </c>
      <c r="BC324" s="40" t="str">
        <f t="shared" si="96"/>
        <v>INR  Three Hundred &amp; Eleven  and Paise Twenty Five Only</v>
      </c>
      <c r="IE324" s="21">
        <v>4</v>
      </c>
      <c r="IF324" s="21" t="s">
        <v>38</v>
      </c>
      <c r="IG324" s="21" t="s">
        <v>43</v>
      </c>
      <c r="IH324" s="21">
        <v>10</v>
      </c>
      <c r="II324" s="21" t="s">
        <v>35</v>
      </c>
    </row>
    <row r="325" spans="1:243" s="20" customFormat="1" ht="42.75">
      <c r="A325" s="34">
        <v>110</v>
      </c>
      <c r="B325" s="73" t="s">
        <v>294</v>
      </c>
      <c r="C325" s="70" t="s">
        <v>660</v>
      </c>
      <c r="D325" s="89">
        <v>5</v>
      </c>
      <c r="E325" s="71" t="s">
        <v>341</v>
      </c>
      <c r="F325" s="61">
        <v>64.88</v>
      </c>
      <c r="G325" s="22"/>
      <c r="H325" s="22"/>
      <c r="I325" s="35" t="s">
        <v>36</v>
      </c>
      <c r="J325" s="16">
        <f aca="true" t="shared" si="97" ref="J325:J334">IF(I325="Less(-)",-1,1)</f>
        <v>1</v>
      </c>
      <c r="K325" s="17" t="s">
        <v>46</v>
      </c>
      <c r="L325" s="17" t="s">
        <v>6</v>
      </c>
      <c r="M325" s="43"/>
      <c r="N325" s="22"/>
      <c r="O325" s="22"/>
      <c r="P325" s="42"/>
      <c r="Q325" s="22"/>
      <c r="R325" s="22"/>
      <c r="S325" s="42"/>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62">
        <f aca="true" t="shared" si="98" ref="BA325:BA334">total_amount_ba($B$2,$D$2,D325,F325,J325,K325,M325)</f>
        <v>324.4</v>
      </c>
      <c r="BB325" s="68">
        <f t="shared" si="95"/>
        <v>324.4</v>
      </c>
      <c r="BC325" s="40" t="str">
        <f t="shared" si="96"/>
        <v>INR  Three Hundred &amp; Twenty Four  and Paise Forty Only</v>
      </c>
      <c r="IE325" s="21">
        <v>1.02</v>
      </c>
      <c r="IF325" s="21" t="s">
        <v>38</v>
      </c>
      <c r="IG325" s="21" t="s">
        <v>39</v>
      </c>
      <c r="IH325" s="21">
        <v>213</v>
      </c>
      <c r="II325" s="21" t="s">
        <v>35</v>
      </c>
    </row>
    <row r="326" spans="1:243" s="20" customFormat="1" ht="42.75">
      <c r="A326" s="34">
        <v>111</v>
      </c>
      <c r="B326" s="73" t="s">
        <v>295</v>
      </c>
      <c r="C326" s="70" t="s">
        <v>661</v>
      </c>
      <c r="D326" s="89">
        <v>10</v>
      </c>
      <c r="E326" s="71" t="s">
        <v>337</v>
      </c>
      <c r="F326" s="61">
        <v>747.04</v>
      </c>
      <c r="G326" s="22"/>
      <c r="H326" s="22"/>
      <c r="I326" s="35" t="s">
        <v>36</v>
      </c>
      <c r="J326" s="16">
        <f t="shared" si="97"/>
        <v>1</v>
      </c>
      <c r="K326" s="17" t="s">
        <v>46</v>
      </c>
      <c r="L326" s="17" t="s">
        <v>6</v>
      </c>
      <c r="M326" s="43"/>
      <c r="N326" s="22"/>
      <c r="O326" s="22"/>
      <c r="P326" s="42"/>
      <c r="Q326" s="22"/>
      <c r="R326" s="22"/>
      <c r="S326" s="42"/>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62">
        <f t="shared" si="98"/>
        <v>7470.4</v>
      </c>
      <c r="BB326" s="68">
        <f t="shared" si="95"/>
        <v>7470.4</v>
      </c>
      <c r="BC326" s="40" t="str">
        <f>SpellNumber(L326,BB326)</f>
        <v>INR  Seven Thousand Four Hundred &amp; Seventy  and Paise Forty Only</v>
      </c>
      <c r="IE326" s="21">
        <v>2</v>
      </c>
      <c r="IF326" s="21" t="s">
        <v>32</v>
      </c>
      <c r="IG326" s="21" t="s">
        <v>40</v>
      </c>
      <c r="IH326" s="21">
        <v>10</v>
      </c>
      <c r="II326" s="21" t="s">
        <v>35</v>
      </c>
    </row>
    <row r="327" spans="1:243" s="20" customFormat="1" ht="42.75">
      <c r="A327" s="34">
        <v>112</v>
      </c>
      <c r="B327" s="73" t="s">
        <v>296</v>
      </c>
      <c r="C327" s="70" t="s">
        <v>662</v>
      </c>
      <c r="D327" s="89"/>
      <c r="E327" s="71"/>
      <c r="F327" s="35"/>
      <c r="G327" s="15"/>
      <c r="H327" s="15"/>
      <c r="I327" s="35"/>
      <c r="J327" s="16"/>
      <c r="K327" s="17"/>
      <c r="L327" s="17"/>
      <c r="M327" s="18"/>
      <c r="N327" s="19"/>
      <c r="O327" s="19"/>
      <c r="P327" s="36"/>
      <c r="Q327" s="19"/>
      <c r="R327" s="19"/>
      <c r="S327" s="36"/>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8"/>
      <c r="BB327" s="39"/>
      <c r="BC327" s="40"/>
      <c r="IE327" s="21">
        <v>3</v>
      </c>
      <c r="IF327" s="21" t="s">
        <v>41</v>
      </c>
      <c r="IG327" s="21" t="s">
        <v>42</v>
      </c>
      <c r="IH327" s="21">
        <v>10</v>
      </c>
      <c r="II327" s="21" t="s">
        <v>35</v>
      </c>
    </row>
    <row r="328" spans="1:243" s="20" customFormat="1" ht="28.5">
      <c r="A328" s="34">
        <v>112.1</v>
      </c>
      <c r="B328" s="73" t="s">
        <v>297</v>
      </c>
      <c r="C328" s="70" t="s">
        <v>663</v>
      </c>
      <c r="D328" s="89">
        <v>10</v>
      </c>
      <c r="E328" s="71" t="s">
        <v>337</v>
      </c>
      <c r="F328" s="61">
        <v>329.68</v>
      </c>
      <c r="G328" s="22"/>
      <c r="H328" s="22"/>
      <c r="I328" s="35" t="s">
        <v>36</v>
      </c>
      <c r="J328" s="16">
        <f t="shared" si="97"/>
        <v>1</v>
      </c>
      <c r="K328" s="17" t="s">
        <v>46</v>
      </c>
      <c r="L328" s="17" t="s">
        <v>6</v>
      </c>
      <c r="M328" s="43"/>
      <c r="N328" s="22"/>
      <c r="O328" s="22"/>
      <c r="P328" s="42"/>
      <c r="Q328" s="22"/>
      <c r="R328" s="22"/>
      <c r="S328" s="42"/>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62">
        <f t="shared" si="98"/>
        <v>3296.8</v>
      </c>
      <c r="BB328" s="68">
        <f t="shared" si="95"/>
        <v>3296.8</v>
      </c>
      <c r="BC328" s="40" t="str">
        <f aca="true" t="shared" si="99" ref="BC328:BC334">SpellNumber(L328,BB328)</f>
        <v>INR  Three Thousand Two Hundred &amp; Ninety Six  and Paise Eighty Only</v>
      </c>
      <c r="IE328" s="21">
        <v>1.01</v>
      </c>
      <c r="IF328" s="21" t="s">
        <v>37</v>
      </c>
      <c r="IG328" s="21" t="s">
        <v>33</v>
      </c>
      <c r="IH328" s="21">
        <v>123.223</v>
      </c>
      <c r="II328" s="21" t="s">
        <v>35</v>
      </c>
    </row>
    <row r="329" spans="1:243" s="20" customFormat="1" ht="28.5">
      <c r="A329" s="34">
        <v>112.2</v>
      </c>
      <c r="B329" s="73" t="s">
        <v>298</v>
      </c>
      <c r="C329" s="70" t="s">
        <v>664</v>
      </c>
      <c r="D329" s="89">
        <v>5</v>
      </c>
      <c r="E329" s="71" t="s">
        <v>341</v>
      </c>
      <c r="F329" s="61">
        <v>149.93</v>
      </c>
      <c r="G329" s="22"/>
      <c r="H329" s="22"/>
      <c r="I329" s="35" t="s">
        <v>36</v>
      </c>
      <c r="J329" s="16">
        <f t="shared" si="97"/>
        <v>1</v>
      </c>
      <c r="K329" s="17" t="s">
        <v>46</v>
      </c>
      <c r="L329" s="17" t="s">
        <v>6</v>
      </c>
      <c r="M329" s="43"/>
      <c r="N329" s="22"/>
      <c r="O329" s="22"/>
      <c r="P329" s="42"/>
      <c r="Q329" s="22"/>
      <c r="R329" s="22"/>
      <c r="S329" s="42"/>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44"/>
      <c r="AV329" s="37"/>
      <c r="AW329" s="37"/>
      <c r="AX329" s="37"/>
      <c r="AY329" s="37"/>
      <c r="AZ329" s="37"/>
      <c r="BA329" s="62">
        <f t="shared" si="98"/>
        <v>749.65</v>
      </c>
      <c r="BB329" s="68">
        <f t="shared" si="95"/>
        <v>749.65</v>
      </c>
      <c r="BC329" s="40" t="str">
        <f t="shared" si="99"/>
        <v>INR  Seven Hundred &amp; Forty Nine  and Paise Sixty Five Only</v>
      </c>
      <c r="IE329" s="21">
        <v>1.02</v>
      </c>
      <c r="IF329" s="21" t="s">
        <v>38</v>
      </c>
      <c r="IG329" s="21" t="s">
        <v>39</v>
      </c>
      <c r="IH329" s="21">
        <v>213</v>
      </c>
      <c r="II329" s="21" t="s">
        <v>35</v>
      </c>
    </row>
    <row r="330" spans="1:243" s="20" customFormat="1" ht="28.5">
      <c r="A330" s="34">
        <v>112.3</v>
      </c>
      <c r="B330" s="74" t="s">
        <v>299</v>
      </c>
      <c r="C330" s="70" t="s">
        <v>665</v>
      </c>
      <c r="D330" s="89">
        <v>5</v>
      </c>
      <c r="E330" s="71" t="s">
        <v>341</v>
      </c>
      <c r="F330" s="61">
        <v>409.47</v>
      </c>
      <c r="G330" s="22"/>
      <c r="H330" s="22"/>
      <c r="I330" s="35" t="s">
        <v>36</v>
      </c>
      <c r="J330" s="16">
        <f t="shared" si="97"/>
        <v>1</v>
      </c>
      <c r="K330" s="17" t="s">
        <v>46</v>
      </c>
      <c r="L330" s="17" t="s">
        <v>6</v>
      </c>
      <c r="M330" s="43"/>
      <c r="N330" s="22"/>
      <c r="O330" s="22"/>
      <c r="P330" s="42"/>
      <c r="Q330" s="22"/>
      <c r="R330" s="22"/>
      <c r="S330" s="42"/>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62">
        <f t="shared" si="98"/>
        <v>2047.35</v>
      </c>
      <c r="BB330" s="68">
        <f t="shared" si="95"/>
        <v>2047.35</v>
      </c>
      <c r="BC330" s="40" t="str">
        <f t="shared" si="99"/>
        <v>INR  Two Thousand  &amp;Forty Seven  and Paise Thirty Five Only</v>
      </c>
      <c r="IE330" s="21">
        <v>2</v>
      </c>
      <c r="IF330" s="21" t="s">
        <v>32</v>
      </c>
      <c r="IG330" s="21" t="s">
        <v>40</v>
      </c>
      <c r="IH330" s="21">
        <v>10</v>
      </c>
      <c r="II330" s="21" t="s">
        <v>35</v>
      </c>
    </row>
    <row r="331" spans="1:243" s="20" customFormat="1" ht="28.5">
      <c r="A331" s="34">
        <v>112.4</v>
      </c>
      <c r="B331" s="74" t="s">
        <v>300</v>
      </c>
      <c r="C331" s="70" t="s">
        <v>666</v>
      </c>
      <c r="D331" s="89">
        <v>5</v>
      </c>
      <c r="E331" s="71" t="s">
        <v>341</v>
      </c>
      <c r="F331" s="61">
        <v>398.95</v>
      </c>
      <c r="G331" s="22"/>
      <c r="H331" s="22"/>
      <c r="I331" s="35" t="s">
        <v>36</v>
      </c>
      <c r="J331" s="16">
        <f t="shared" si="97"/>
        <v>1</v>
      </c>
      <c r="K331" s="17" t="s">
        <v>46</v>
      </c>
      <c r="L331" s="17" t="s">
        <v>6</v>
      </c>
      <c r="M331" s="43"/>
      <c r="N331" s="22"/>
      <c r="O331" s="22"/>
      <c r="P331" s="42"/>
      <c r="Q331" s="22"/>
      <c r="R331" s="22"/>
      <c r="S331" s="42"/>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62">
        <f t="shared" si="98"/>
        <v>1994.75</v>
      </c>
      <c r="BB331" s="68">
        <f t="shared" si="95"/>
        <v>1994.75</v>
      </c>
      <c r="BC331" s="40" t="str">
        <f t="shared" si="99"/>
        <v>INR  One Thousand Nine Hundred &amp; Ninety Four  and Paise Seventy Five Only</v>
      </c>
      <c r="IE331" s="21">
        <v>3</v>
      </c>
      <c r="IF331" s="21" t="s">
        <v>41</v>
      </c>
      <c r="IG331" s="21" t="s">
        <v>42</v>
      </c>
      <c r="IH331" s="21">
        <v>10</v>
      </c>
      <c r="II331" s="21" t="s">
        <v>35</v>
      </c>
    </row>
    <row r="332" spans="1:243" s="20" customFormat="1" ht="28.5">
      <c r="A332" s="34">
        <v>112.5</v>
      </c>
      <c r="B332" s="73" t="s">
        <v>301</v>
      </c>
      <c r="C332" s="70" t="s">
        <v>667</v>
      </c>
      <c r="D332" s="89">
        <v>5</v>
      </c>
      <c r="E332" s="71" t="s">
        <v>341</v>
      </c>
      <c r="F332" s="61">
        <v>570.8</v>
      </c>
      <c r="G332" s="22"/>
      <c r="H332" s="22"/>
      <c r="I332" s="35" t="s">
        <v>36</v>
      </c>
      <c r="J332" s="16">
        <f t="shared" si="97"/>
        <v>1</v>
      </c>
      <c r="K332" s="17" t="s">
        <v>46</v>
      </c>
      <c r="L332" s="17" t="s">
        <v>6</v>
      </c>
      <c r="M332" s="43"/>
      <c r="N332" s="22"/>
      <c r="O332" s="22"/>
      <c r="P332" s="42"/>
      <c r="Q332" s="22"/>
      <c r="R332" s="22"/>
      <c r="S332" s="42"/>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62">
        <f t="shared" si="98"/>
        <v>2854</v>
      </c>
      <c r="BB332" s="68">
        <f t="shared" si="95"/>
        <v>2854</v>
      </c>
      <c r="BC332" s="40" t="str">
        <f t="shared" si="99"/>
        <v>INR  Two Thousand Eight Hundred &amp; Fifty Four  Only</v>
      </c>
      <c r="IE332" s="21">
        <v>1.01</v>
      </c>
      <c r="IF332" s="21" t="s">
        <v>37</v>
      </c>
      <c r="IG332" s="21" t="s">
        <v>33</v>
      </c>
      <c r="IH332" s="21">
        <v>123.223</v>
      </c>
      <c r="II332" s="21" t="s">
        <v>35</v>
      </c>
    </row>
    <row r="333" spans="1:243" s="20" customFormat="1" ht="28.5">
      <c r="A333" s="34">
        <v>112.6</v>
      </c>
      <c r="B333" s="73" t="s">
        <v>302</v>
      </c>
      <c r="C333" s="70" t="s">
        <v>668</v>
      </c>
      <c r="D333" s="89">
        <v>5</v>
      </c>
      <c r="E333" s="71" t="s">
        <v>341</v>
      </c>
      <c r="F333" s="61">
        <v>170.1</v>
      </c>
      <c r="G333" s="22"/>
      <c r="H333" s="22"/>
      <c r="I333" s="35" t="s">
        <v>36</v>
      </c>
      <c r="J333" s="16">
        <f t="shared" si="97"/>
        <v>1</v>
      </c>
      <c r="K333" s="17" t="s">
        <v>46</v>
      </c>
      <c r="L333" s="17" t="s">
        <v>6</v>
      </c>
      <c r="M333" s="43"/>
      <c r="N333" s="22"/>
      <c r="O333" s="22"/>
      <c r="P333" s="42"/>
      <c r="Q333" s="22"/>
      <c r="R333" s="22"/>
      <c r="S333" s="42"/>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62">
        <f t="shared" si="98"/>
        <v>850.5</v>
      </c>
      <c r="BB333" s="68">
        <f t="shared" si="95"/>
        <v>850.5</v>
      </c>
      <c r="BC333" s="40" t="str">
        <f t="shared" si="99"/>
        <v>INR  Eight Hundred &amp; Fifty  and Paise Fifty Only</v>
      </c>
      <c r="IE333" s="21">
        <v>1.02</v>
      </c>
      <c r="IF333" s="21" t="s">
        <v>38</v>
      </c>
      <c r="IG333" s="21" t="s">
        <v>39</v>
      </c>
      <c r="IH333" s="21">
        <v>213</v>
      </c>
      <c r="II333" s="21" t="s">
        <v>35</v>
      </c>
    </row>
    <row r="334" spans="1:243" s="20" customFormat="1" ht="28.5">
      <c r="A334" s="34">
        <v>112.7</v>
      </c>
      <c r="B334" s="74" t="s">
        <v>303</v>
      </c>
      <c r="C334" s="70" t="s">
        <v>669</v>
      </c>
      <c r="D334" s="89">
        <v>5</v>
      </c>
      <c r="E334" s="71" t="s">
        <v>341</v>
      </c>
      <c r="F334" s="61">
        <v>71.02</v>
      </c>
      <c r="G334" s="22"/>
      <c r="H334" s="22"/>
      <c r="I334" s="35" t="s">
        <v>36</v>
      </c>
      <c r="J334" s="16">
        <f t="shared" si="97"/>
        <v>1</v>
      </c>
      <c r="K334" s="17" t="s">
        <v>46</v>
      </c>
      <c r="L334" s="17" t="s">
        <v>6</v>
      </c>
      <c r="M334" s="43"/>
      <c r="N334" s="22"/>
      <c r="O334" s="22"/>
      <c r="P334" s="42"/>
      <c r="Q334" s="22"/>
      <c r="R334" s="22"/>
      <c r="S334" s="42"/>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62">
        <f t="shared" si="98"/>
        <v>355.1</v>
      </c>
      <c r="BB334" s="68">
        <f t="shared" si="95"/>
        <v>355.1</v>
      </c>
      <c r="BC334" s="40" t="str">
        <f t="shared" si="99"/>
        <v>INR  Three Hundred &amp; Fifty Five  and Paise Ten Only</v>
      </c>
      <c r="IE334" s="21">
        <v>2</v>
      </c>
      <c r="IF334" s="21" t="s">
        <v>32</v>
      </c>
      <c r="IG334" s="21" t="s">
        <v>40</v>
      </c>
      <c r="IH334" s="21">
        <v>10</v>
      </c>
      <c r="II334" s="21" t="s">
        <v>35</v>
      </c>
    </row>
    <row r="335" spans="1:243" s="20" customFormat="1" ht="57">
      <c r="A335" s="34">
        <v>113</v>
      </c>
      <c r="B335" s="73" t="s">
        <v>304</v>
      </c>
      <c r="C335" s="70" t="s">
        <v>670</v>
      </c>
      <c r="D335" s="89"/>
      <c r="E335" s="71"/>
      <c r="F335" s="35"/>
      <c r="G335" s="15"/>
      <c r="H335" s="15"/>
      <c r="I335" s="35"/>
      <c r="J335" s="16"/>
      <c r="K335" s="17"/>
      <c r="L335" s="17"/>
      <c r="M335" s="18"/>
      <c r="N335" s="19"/>
      <c r="O335" s="19"/>
      <c r="P335" s="36"/>
      <c r="Q335" s="19"/>
      <c r="R335" s="19"/>
      <c r="S335" s="36"/>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8"/>
      <c r="BB335" s="39"/>
      <c r="BC335" s="40"/>
      <c r="IE335" s="21">
        <v>3</v>
      </c>
      <c r="IF335" s="21" t="s">
        <v>41</v>
      </c>
      <c r="IG335" s="21" t="s">
        <v>42</v>
      </c>
      <c r="IH335" s="21">
        <v>10</v>
      </c>
      <c r="II335" s="21" t="s">
        <v>35</v>
      </c>
    </row>
    <row r="336" spans="1:243" s="20" customFormat="1" ht="28.5">
      <c r="A336" s="34">
        <v>113.1</v>
      </c>
      <c r="B336" s="73" t="s">
        <v>305</v>
      </c>
      <c r="C336" s="70" t="s">
        <v>671</v>
      </c>
      <c r="D336" s="89">
        <v>5</v>
      </c>
      <c r="E336" s="71" t="s">
        <v>337</v>
      </c>
      <c r="F336" s="61">
        <v>174.48</v>
      </c>
      <c r="G336" s="22"/>
      <c r="H336" s="22"/>
      <c r="I336" s="35" t="s">
        <v>36</v>
      </c>
      <c r="J336" s="16">
        <f>IF(I336="Less(-)",-1,1)</f>
        <v>1</v>
      </c>
      <c r="K336" s="17" t="s">
        <v>46</v>
      </c>
      <c r="L336" s="17" t="s">
        <v>6</v>
      </c>
      <c r="M336" s="43"/>
      <c r="N336" s="22"/>
      <c r="O336" s="22"/>
      <c r="P336" s="42"/>
      <c r="Q336" s="22"/>
      <c r="R336" s="22"/>
      <c r="S336" s="42"/>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62">
        <f>total_amount_ba($B$2,$D$2,D336,F336,J336,K336,M336)</f>
        <v>872.4</v>
      </c>
      <c r="BB336" s="68">
        <f aca="true" t="shared" si="100" ref="BB336:BB349">BA336+SUM(N336:AZ336)</f>
        <v>872.4</v>
      </c>
      <c r="BC336" s="40" t="str">
        <f aca="true" t="shared" si="101" ref="BC336:BC341">SpellNumber(L336,BB336)</f>
        <v>INR  Eight Hundred &amp; Seventy Two  and Paise Forty Only</v>
      </c>
      <c r="IE336" s="21">
        <v>1.01</v>
      </c>
      <c r="IF336" s="21" t="s">
        <v>37</v>
      </c>
      <c r="IG336" s="21" t="s">
        <v>33</v>
      </c>
      <c r="IH336" s="21">
        <v>123.223</v>
      </c>
      <c r="II336" s="21" t="s">
        <v>35</v>
      </c>
    </row>
    <row r="337" spans="1:243" s="20" customFormat="1" ht="28.5">
      <c r="A337" s="34">
        <v>113.2</v>
      </c>
      <c r="B337" s="73" t="s">
        <v>306</v>
      </c>
      <c r="C337" s="70" t="s">
        <v>672</v>
      </c>
      <c r="D337" s="89">
        <v>5</v>
      </c>
      <c r="E337" s="71" t="s">
        <v>341</v>
      </c>
      <c r="F337" s="61">
        <v>114.86</v>
      </c>
      <c r="G337" s="22"/>
      <c r="H337" s="22"/>
      <c r="I337" s="35" t="s">
        <v>36</v>
      </c>
      <c r="J337" s="16">
        <f>IF(I337="Less(-)",-1,1)</f>
        <v>1</v>
      </c>
      <c r="K337" s="17" t="s">
        <v>46</v>
      </c>
      <c r="L337" s="17" t="s">
        <v>6</v>
      </c>
      <c r="M337" s="43"/>
      <c r="N337" s="22"/>
      <c r="O337" s="22"/>
      <c r="P337" s="42"/>
      <c r="Q337" s="22"/>
      <c r="R337" s="22"/>
      <c r="S337" s="42"/>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62">
        <f>total_amount_ba($B$2,$D$2,D337,F337,J337,K337,M337)</f>
        <v>574.3</v>
      </c>
      <c r="BB337" s="68">
        <f t="shared" si="100"/>
        <v>574.3</v>
      </c>
      <c r="BC337" s="40" t="str">
        <f t="shared" si="101"/>
        <v>INR  Five Hundred &amp; Seventy Four  and Paise Thirty Only</v>
      </c>
      <c r="IE337" s="21">
        <v>1.02</v>
      </c>
      <c r="IF337" s="21" t="s">
        <v>38</v>
      </c>
      <c r="IG337" s="21" t="s">
        <v>39</v>
      </c>
      <c r="IH337" s="21">
        <v>213</v>
      </c>
      <c r="II337" s="21" t="s">
        <v>35</v>
      </c>
    </row>
    <row r="338" spans="1:243" s="20" customFormat="1" ht="16.5">
      <c r="A338" s="34">
        <v>113.3</v>
      </c>
      <c r="B338" s="74" t="s">
        <v>307</v>
      </c>
      <c r="C338" s="70" t="s">
        <v>673</v>
      </c>
      <c r="D338" s="89">
        <v>5</v>
      </c>
      <c r="E338" s="71" t="s">
        <v>341</v>
      </c>
      <c r="F338" s="61">
        <v>109.6</v>
      </c>
      <c r="G338" s="22"/>
      <c r="H338" s="22"/>
      <c r="I338" s="35" t="s">
        <v>36</v>
      </c>
      <c r="J338" s="16">
        <f>IF(I338="Less(-)",-1,1)</f>
        <v>1</v>
      </c>
      <c r="K338" s="17" t="s">
        <v>46</v>
      </c>
      <c r="L338" s="17" t="s">
        <v>6</v>
      </c>
      <c r="M338" s="43"/>
      <c r="N338" s="22"/>
      <c r="O338" s="22"/>
      <c r="P338" s="42"/>
      <c r="Q338" s="22"/>
      <c r="R338" s="22"/>
      <c r="S338" s="42"/>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62">
        <f>total_amount_ba($B$2,$D$2,D338,F338,J338,K338,M338)</f>
        <v>548</v>
      </c>
      <c r="BB338" s="68">
        <f t="shared" si="100"/>
        <v>548</v>
      </c>
      <c r="BC338" s="40" t="str">
        <f t="shared" si="101"/>
        <v>INR  Five Hundred &amp; Forty Eight  Only</v>
      </c>
      <c r="IE338" s="21">
        <v>2</v>
      </c>
      <c r="IF338" s="21" t="s">
        <v>32</v>
      </c>
      <c r="IG338" s="21" t="s">
        <v>40</v>
      </c>
      <c r="IH338" s="21">
        <v>10</v>
      </c>
      <c r="II338" s="21" t="s">
        <v>35</v>
      </c>
    </row>
    <row r="339" spans="1:243" s="20" customFormat="1" ht="28.5">
      <c r="A339" s="34">
        <v>113.4</v>
      </c>
      <c r="B339" s="73" t="s">
        <v>308</v>
      </c>
      <c r="C339" s="70" t="s">
        <v>674</v>
      </c>
      <c r="D339" s="89">
        <v>5</v>
      </c>
      <c r="E339" s="71" t="s">
        <v>341</v>
      </c>
      <c r="F339" s="61">
        <v>95.57</v>
      </c>
      <c r="G339" s="22"/>
      <c r="H339" s="45"/>
      <c r="I339" s="35" t="s">
        <v>36</v>
      </c>
      <c r="J339" s="16">
        <f>IF(I339="Less(-)",-1,1)</f>
        <v>1</v>
      </c>
      <c r="K339" s="17" t="s">
        <v>46</v>
      </c>
      <c r="L339" s="17" t="s">
        <v>6</v>
      </c>
      <c r="M339" s="43"/>
      <c r="N339" s="22"/>
      <c r="O339" s="22"/>
      <c r="P339" s="42"/>
      <c r="Q339" s="22"/>
      <c r="R339" s="22"/>
      <c r="S339" s="42"/>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62">
        <f>total_amount_ba($B$2,$D$2,D339,F339,J339,K339,M339)</f>
        <v>477.85</v>
      </c>
      <c r="BB339" s="68">
        <f t="shared" si="100"/>
        <v>477.85</v>
      </c>
      <c r="BC339" s="40" t="str">
        <f t="shared" si="101"/>
        <v>INR  Four Hundred &amp; Seventy Seven  and Paise Eighty Five Only</v>
      </c>
      <c r="IE339" s="21">
        <v>3</v>
      </c>
      <c r="IF339" s="21" t="s">
        <v>41</v>
      </c>
      <c r="IG339" s="21" t="s">
        <v>42</v>
      </c>
      <c r="IH339" s="21">
        <v>10</v>
      </c>
      <c r="II339" s="21" t="s">
        <v>35</v>
      </c>
    </row>
    <row r="340" spans="1:243" s="20" customFormat="1" ht="28.5">
      <c r="A340" s="34">
        <v>113.5</v>
      </c>
      <c r="B340" s="73" t="s">
        <v>309</v>
      </c>
      <c r="C340" s="70" t="s">
        <v>675</v>
      </c>
      <c r="D340" s="89">
        <v>5</v>
      </c>
      <c r="E340" s="71" t="s">
        <v>341</v>
      </c>
      <c r="F340" s="61">
        <v>107.85</v>
      </c>
      <c r="G340" s="23"/>
      <c r="H340" s="46"/>
      <c r="I340" s="35" t="s">
        <v>36</v>
      </c>
      <c r="J340" s="16">
        <f>IF(I340="Less(-)",-1,1)</f>
        <v>1</v>
      </c>
      <c r="K340" s="17" t="s">
        <v>46</v>
      </c>
      <c r="L340" s="17" t="s">
        <v>6</v>
      </c>
      <c r="M340" s="43"/>
      <c r="N340" s="22"/>
      <c r="O340" s="22"/>
      <c r="P340" s="37"/>
      <c r="Q340" s="22"/>
      <c r="R340" s="22"/>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62">
        <f>total_amount_ba($B$2,$D$2,D340,F340,J340,K340,M340)</f>
        <v>539.25</v>
      </c>
      <c r="BB340" s="68">
        <f t="shared" si="100"/>
        <v>539.25</v>
      </c>
      <c r="BC340" s="40" t="str">
        <f t="shared" si="101"/>
        <v>INR  Five Hundred &amp; Thirty Nine  and Paise Twenty Five Only</v>
      </c>
      <c r="IE340" s="21">
        <v>4</v>
      </c>
      <c r="IF340" s="21" t="s">
        <v>38</v>
      </c>
      <c r="IG340" s="21" t="s">
        <v>43</v>
      </c>
      <c r="IH340" s="21">
        <v>10</v>
      </c>
      <c r="II340" s="21" t="s">
        <v>35</v>
      </c>
    </row>
    <row r="341" spans="1:243" s="20" customFormat="1" ht="128.25">
      <c r="A341" s="34">
        <v>114</v>
      </c>
      <c r="B341" s="73" t="s">
        <v>310</v>
      </c>
      <c r="C341" s="70" t="s">
        <v>676</v>
      </c>
      <c r="D341" s="89">
        <v>5</v>
      </c>
      <c r="E341" s="71" t="s">
        <v>337</v>
      </c>
      <c r="F341" s="61">
        <v>788.25</v>
      </c>
      <c r="G341" s="22"/>
      <c r="H341" s="22"/>
      <c r="I341" s="35" t="s">
        <v>36</v>
      </c>
      <c r="J341" s="16">
        <f aca="true" t="shared" si="102" ref="J341:J349">IF(I341="Less(-)",-1,1)</f>
        <v>1</v>
      </c>
      <c r="K341" s="17" t="s">
        <v>46</v>
      </c>
      <c r="L341" s="17" t="s">
        <v>6</v>
      </c>
      <c r="M341" s="43"/>
      <c r="N341" s="22"/>
      <c r="O341" s="22"/>
      <c r="P341" s="42"/>
      <c r="Q341" s="22"/>
      <c r="R341" s="22"/>
      <c r="S341" s="42"/>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62">
        <f aca="true" t="shared" si="103" ref="BA341:BA349">total_amount_ba($B$2,$D$2,D341,F341,J341,K341,M341)</f>
        <v>3941.25</v>
      </c>
      <c r="BB341" s="68">
        <f t="shared" si="100"/>
        <v>3941.25</v>
      </c>
      <c r="BC341" s="40" t="str">
        <f t="shared" si="101"/>
        <v>INR  Three Thousand Nine Hundred &amp; Forty One  and Paise Twenty Five Only</v>
      </c>
      <c r="IE341" s="21">
        <v>1.02</v>
      </c>
      <c r="IF341" s="21" t="s">
        <v>38</v>
      </c>
      <c r="IG341" s="21" t="s">
        <v>39</v>
      </c>
      <c r="IH341" s="21">
        <v>213</v>
      </c>
      <c r="II341" s="21" t="s">
        <v>35</v>
      </c>
    </row>
    <row r="342" spans="1:243" s="20" customFormat="1" ht="114">
      <c r="A342" s="34">
        <v>115</v>
      </c>
      <c r="B342" s="73" t="s">
        <v>311</v>
      </c>
      <c r="C342" s="70" t="s">
        <v>677</v>
      </c>
      <c r="D342" s="89">
        <v>5</v>
      </c>
      <c r="E342" s="71" t="s">
        <v>341</v>
      </c>
      <c r="F342" s="61">
        <v>2143.8</v>
      </c>
      <c r="G342" s="22"/>
      <c r="H342" s="22"/>
      <c r="I342" s="35" t="s">
        <v>36</v>
      </c>
      <c r="J342" s="16">
        <f t="shared" si="102"/>
        <v>1</v>
      </c>
      <c r="K342" s="17" t="s">
        <v>46</v>
      </c>
      <c r="L342" s="17" t="s">
        <v>6</v>
      </c>
      <c r="M342" s="43"/>
      <c r="N342" s="22"/>
      <c r="O342" s="22"/>
      <c r="P342" s="42"/>
      <c r="Q342" s="22"/>
      <c r="R342" s="22"/>
      <c r="S342" s="42"/>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62">
        <f t="shared" si="103"/>
        <v>10719</v>
      </c>
      <c r="BB342" s="68">
        <f t="shared" si="100"/>
        <v>10719</v>
      </c>
      <c r="BC342" s="40" t="str">
        <f>SpellNumber(L342,BB342)</f>
        <v>INR  Ten Thousand Seven Hundred &amp; Nineteen  Only</v>
      </c>
      <c r="IE342" s="21">
        <v>2</v>
      </c>
      <c r="IF342" s="21" t="s">
        <v>32</v>
      </c>
      <c r="IG342" s="21" t="s">
        <v>40</v>
      </c>
      <c r="IH342" s="21">
        <v>10</v>
      </c>
      <c r="II342" s="21" t="s">
        <v>35</v>
      </c>
    </row>
    <row r="343" spans="1:243" s="20" customFormat="1" ht="142.5">
      <c r="A343" s="34">
        <v>116</v>
      </c>
      <c r="B343" s="73" t="s">
        <v>312</v>
      </c>
      <c r="C343" s="70" t="s">
        <v>678</v>
      </c>
      <c r="D343" s="89"/>
      <c r="E343" s="71"/>
      <c r="F343" s="35"/>
      <c r="G343" s="15"/>
      <c r="H343" s="15"/>
      <c r="I343" s="35"/>
      <c r="J343" s="16"/>
      <c r="K343" s="17"/>
      <c r="L343" s="17"/>
      <c r="M343" s="18"/>
      <c r="N343" s="19"/>
      <c r="O343" s="19"/>
      <c r="P343" s="36"/>
      <c r="Q343" s="19"/>
      <c r="R343" s="19"/>
      <c r="S343" s="36"/>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8"/>
      <c r="BB343" s="39"/>
      <c r="BC343" s="40"/>
      <c r="IE343" s="21">
        <v>3</v>
      </c>
      <c r="IF343" s="21" t="s">
        <v>41</v>
      </c>
      <c r="IG343" s="21" t="s">
        <v>42</v>
      </c>
      <c r="IH343" s="21">
        <v>10</v>
      </c>
      <c r="II343" s="21" t="s">
        <v>35</v>
      </c>
    </row>
    <row r="344" spans="1:243" s="20" customFormat="1" ht="28.5">
      <c r="A344" s="34">
        <v>116.1</v>
      </c>
      <c r="B344" s="73" t="s">
        <v>313</v>
      </c>
      <c r="C344" s="70" t="s">
        <v>679</v>
      </c>
      <c r="D344" s="89">
        <v>5</v>
      </c>
      <c r="E344" s="71" t="s">
        <v>341</v>
      </c>
      <c r="F344" s="61">
        <v>1033.76</v>
      </c>
      <c r="G344" s="22"/>
      <c r="H344" s="22"/>
      <c r="I344" s="35" t="s">
        <v>36</v>
      </c>
      <c r="J344" s="16">
        <f t="shared" si="102"/>
        <v>1</v>
      </c>
      <c r="K344" s="17" t="s">
        <v>46</v>
      </c>
      <c r="L344" s="17" t="s">
        <v>6</v>
      </c>
      <c r="M344" s="43"/>
      <c r="N344" s="22"/>
      <c r="O344" s="22"/>
      <c r="P344" s="42"/>
      <c r="Q344" s="22"/>
      <c r="R344" s="22"/>
      <c r="S344" s="42"/>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62">
        <f t="shared" si="103"/>
        <v>5168.8</v>
      </c>
      <c r="BB344" s="68">
        <f t="shared" si="100"/>
        <v>5168.8</v>
      </c>
      <c r="BC344" s="40" t="str">
        <f aca="true" t="shared" si="104" ref="BC344:BC349">SpellNumber(L344,BB344)</f>
        <v>INR  Five Thousand One Hundred &amp; Sixty Eight  and Paise Eighty Only</v>
      </c>
      <c r="IE344" s="21">
        <v>1.01</v>
      </c>
      <c r="IF344" s="21" t="s">
        <v>37</v>
      </c>
      <c r="IG344" s="21" t="s">
        <v>33</v>
      </c>
      <c r="IH344" s="21">
        <v>123.223</v>
      </c>
      <c r="II344" s="21" t="s">
        <v>35</v>
      </c>
    </row>
    <row r="345" spans="1:243" s="20" customFormat="1" ht="28.5">
      <c r="A345" s="34">
        <v>116.2</v>
      </c>
      <c r="B345" s="73" t="s">
        <v>314</v>
      </c>
      <c r="C345" s="70" t="s">
        <v>680</v>
      </c>
      <c r="D345" s="89">
        <v>5</v>
      </c>
      <c r="E345" s="71" t="s">
        <v>341</v>
      </c>
      <c r="F345" s="61">
        <v>1106.53</v>
      </c>
      <c r="G345" s="22"/>
      <c r="H345" s="22"/>
      <c r="I345" s="35" t="s">
        <v>36</v>
      </c>
      <c r="J345" s="16">
        <f t="shared" si="102"/>
        <v>1</v>
      </c>
      <c r="K345" s="17" t="s">
        <v>46</v>
      </c>
      <c r="L345" s="17" t="s">
        <v>6</v>
      </c>
      <c r="M345" s="43"/>
      <c r="N345" s="22"/>
      <c r="O345" s="22"/>
      <c r="P345" s="42"/>
      <c r="Q345" s="22"/>
      <c r="R345" s="22"/>
      <c r="S345" s="42"/>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44"/>
      <c r="AV345" s="37"/>
      <c r="AW345" s="37"/>
      <c r="AX345" s="37"/>
      <c r="AY345" s="37"/>
      <c r="AZ345" s="37"/>
      <c r="BA345" s="62">
        <f t="shared" si="103"/>
        <v>5532.65</v>
      </c>
      <c r="BB345" s="68">
        <f t="shared" si="100"/>
        <v>5532.65</v>
      </c>
      <c r="BC345" s="40" t="str">
        <f t="shared" si="104"/>
        <v>INR  Five Thousand Five Hundred &amp; Thirty Two  and Paise Sixty Five Only</v>
      </c>
      <c r="IE345" s="21">
        <v>1.02</v>
      </c>
      <c r="IF345" s="21" t="s">
        <v>38</v>
      </c>
      <c r="IG345" s="21" t="s">
        <v>39</v>
      </c>
      <c r="IH345" s="21">
        <v>213</v>
      </c>
      <c r="II345" s="21" t="s">
        <v>35</v>
      </c>
    </row>
    <row r="346" spans="1:243" s="20" customFormat="1" ht="128.25">
      <c r="A346" s="34">
        <v>117</v>
      </c>
      <c r="B346" s="74" t="s">
        <v>315</v>
      </c>
      <c r="C346" s="70" t="s">
        <v>681</v>
      </c>
      <c r="D346" s="89"/>
      <c r="E346" s="71"/>
      <c r="F346" s="35"/>
      <c r="G346" s="15"/>
      <c r="H346" s="15"/>
      <c r="I346" s="35"/>
      <c r="J346" s="16"/>
      <c r="K346" s="17"/>
      <c r="L346" s="17"/>
      <c r="M346" s="18"/>
      <c r="N346" s="19"/>
      <c r="O346" s="19"/>
      <c r="P346" s="36"/>
      <c r="Q346" s="19"/>
      <c r="R346" s="19"/>
      <c r="S346" s="36"/>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8"/>
      <c r="BB346" s="39"/>
      <c r="BC346" s="40"/>
      <c r="IE346" s="21">
        <v>2</v>
      </c>
      <c r="IF346" s="21" t="s">
        <v>32</v>
      </c>
      <c r="IG346" s="21" t="s">
        <v>40</v>
      </c>
      <c r="IH346" s="21">
        <v>10</v>
      </c>
      <c r="II346" s="21" t="s">
        <v>35</v>
      </c>
    </row>
    <row r="347" spans="1:243" s="20" customFormat="1" ht="28.5">
      <c r="A347" s="34">
        <v>117.1</v>
      </c>
      <c r="B347" s="74" t="s">
        <v>316</v>
      </c>
      <c r="C347" s="70" t="s">
        <v>682</v>
      </c>
      <c r="D347" s="89">
        <v>5</v>
      </c>
      <c r="E347" s="71" t="s">
        <v>341</v>
      </c>
      <c r="F347" s="61">
        <v>992.55</v>
      </c>
      <c r="G347" s="22"/>
      <c r="H347" s="22"/>
      <c r="I347" s="35" t="s">
        <v>36</v>
      </c>
      <c r="J347" s="16">
        <f t="shared" si="102"/>
        <v>1</v>
      </c>
      <c r="K347" s="17" t="s">
        <v>46</v>
      </c>
      <c r="L347" s="17" t="s">
        <v>6</v>
      </c>
      <c r="M347" s="43"/>
      <c r="N347" s="22"/>
      <c r="O347" s="22"/>
      <c r="P347" s="42"/>
      <c r="Q347" s="22"/>
      <c r="R347" s="22"/>
      <c r="S347" s="42"/>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62">
        <f t="shared" si="103"/>
        <v>4962.75</v>
      </c>
      <c r="BB347" s="68">
        <f t="shared" si="100"/>
        <v>4962.75</v>
      </c>
      <c r="BC347" s="40" t="str">
        <f t="shared" si="104"/>
        <v>INR  Four Thousand Nine Hundred &amp; Sixty Two  and Paise Seventy Five Only</v>
      </c>
      <c r="IE347" s="21">
        <v>3</v>
      </c>
      <c r="IF347" s="21" t="s">
        <v>41</v>
      </c>
      <c r="IG347" s="21" t="s">
        <v>42</v>
      </c>
      <c r="IH347" s="21">
        <v>10</v>
      </c>
      <c r="II347" s="21" t="s">
        <v>35</v>
      </c>
    </row>
    <row r="348" spans="1:243" s="20" customFormat="1" ht="28.5">
      <c r="A348" s="34">
        <v>117.2</v>
      </c>
      <c r="B348" s="73" t="s">
        <v>317</v>
      </c>
      <c r="C348" s="70" t="s">
        <v>683</v>
      </c>
      <c r="D348" s="89">
        <v>5</v>
      </c>
      <c r="E348" s="71" t="s">
        <v>341</v>
      </c>
      <c r="F348" s="61">
        <v>1117.05</v>
      </c>
      <c r="G348" s="22"/>
      <c r="H348" s="22"/>
      <c r="I348" s="35" t="s">
        <v>36</v>
      </c>
      <c r="J348" s="16">
        <f t="shared" si="102"/>
        <v>1</v>
      </c>
      <c r="K348" s="17" t="s">
        <v>46</v>
      </c>
      <c r="L348" s="17" t="s">
        <v>6</v>
      </c>
      <c r="M348" s="43"/>
      <c r="N348" s="22"/>
      <c r="O348" s="22"/>
      <c r="P348" s="42"/>
      <c r="Q348" s="22"/>
      <c r="R348" s="22"/>
      <c r="S348" s="42"/>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62">
        <f t="shared" si="103"/>
        <v>5585.25</v>
      </c>
      <c r="BB348" s="68">
        <f t="shared" si="100"/>
        <v>5585.25</v>
      </c>
      <c r="BC348" s="40" t="str">
        <f t="shared" si="104"/>
        <v>INR  Five Thousand Five Hundred &amp; Eighty Five  and Paise Twenty Five Only</v>
      </c>
      <c r="IE348" s="21">
        <v>1.01</v>
      </c>
      <c r="IF348" s="21" t="s">
        <v>37</v>
      </c>
      <c r="IG348" s="21" t="s">
        <v>33</v>
      </c>
      <c r="IH348" s="21">
        <v>123.223</v>
      </c>
      <c r="II348" s="21" t="s">
        <v>35</v>
      </c>
    </row>
    <row r="349" spans="1:243" s="20" customFormat="1" ht="28.5">
      <c r="A349" s="34">
        <v>117.3</v>
      </c>
      <c r="B349" s="73" t="s">
        <v>318</v>
      </c>
      <c r="C349" s="70" t="s">
        <v>684</v>
      </c>
      <c r="D349" s="89">
        <v>5</v>
      </c>
      <c r="E349" s="71" t="s">
        <v>341</v>
      </c>
      <c r="F349" s="61">
        <v>1352.04</v>
      </c>
      <c r="G349" s="22"/>
      <c r="H349" s="22"/>
      <c r="I349" s="35" t="s">
        <v>36</v>
      </c>
      <c r="J349" s="16">
        <f t="shared" si="102"/>
        <v>1</v>
      </c>
      <c r="K349" s="17" t="s">
        <v>46</v>
      </c>
      <c r="L349" s="17" t="s">
        <v>6</v>
      </c>
      <c r="M349" s="43"/>
      <c r="N349" s="22"/>
      <c r="O349" s="22"/>
      <c r="P349" s="42"/>
      <c r="Q349" s="22"/>
      <c r="R349" s="22"/>
      <c r="S349" s="42"/>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62">
        <f t="shared" si="103"/>
        <v>6760.2</v>
      </c>
      <c r="BB349" s="68">
        <f t="shared" si="100"/>
        <v>6760.2</v>
      </c>
      <c r="BC349" s="40" t="str">
        <f t="shared" si="104"/>
        <v>INR  Six Thousand Seven Hundred &amp; Sixty  and Paise Twenty Only</v>
      </c>
      <c r="IE349" s="21">
        <v>1.02</v>
      </c>
      <c r="IF349" s="21" t="s">
        <v>38</v>
      </c>
      <c r="IG349" s="21" t="s">
        <v>39</v>
      </c>
      <c r="IH349" s="21">
        <v>213</v>
      </c>
      <c r="II349" s="21" t="s">
        <v>35</v>
      </c>
    </row>
    <row r="350" spans="1:243" s="20" customFormat="1" ht="99.75">
      <c r="A350" s="34">
        <v>118</v>
      </c>
      <c r="B350" s="74" t="s">
        <v>319</v>
      </c>
      <c r="C350" s="70" t="s">
        <v>685</v>
      </c>
      <c r="D350" s="89"/>
      <c r="E350" s="71"/>
      <c r="F350" s="35"/>
      <c r="G350" s="15"/>
      <c r="H350" s="15"/>
      <c r="I350" s="35"/>
      <c r="J350" s="16"/>
      <c r="K350" s="17"/>
      <c r="L350" s="17"/>
      <c r="M350" s="18"/>
      <c r="N350" s="19"/>
      <c r="O350" s="19"/>
      <c r="P350" s="36"/>
      <c r="Q350" s="19"/>
      <c r="R350" s="19"/>
      <c r="S350" s="36"/>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8"/>
      <c r="BB350" s="39"/>
      <c r="BC350" s="40"/>
      <c r="IE350" s="21">
        <v>2</v>
      </c>
      <c r="IF350" s="21" t="s">
        <v>32</v>
      </c>
      <c r="IG350" s="21" t="s">
        <v>40</v>
      </c>
      <c r="IH350" s="21">
        <v>10</v>
      </c>
      <c r="II350" s="21" t="s">
        <v>35</v>
      </c>
    </row>
    <row r="351" spans="1:243" s="20" customFormat="1" ht="28.5">
      <c r="A351" s="34">
        <v>118.1</v>
      </c>
      <c r="B351" s="73" t="s">
        <v>320</v>
      </c>
      <c r="C351" s="70" t="s">
        <v>686</v>
      </c>
      <c r="D351" s="89">
        <v>15</v>
      </c>
      <c r="E351" s="71" t="s">
        <v>341</v>
      </c>
      <c r="F351" s="61">
        <v>345.46</v>
      </c>
      <c r="G351" s="22"/>
      <c r="H351" s="22"/>
      <c r="I351" s="35" t="s">
        <v>36</v>
      </c>
      <c r="J351" s="16">
        <f>IF(I351="Less(-)",-1,1)</f>
        <v>1</v>
      </c>
      <c r="K351" s="17" t="s">
        <v>46</v>
      </c>
      <c r="L351" s="17" t="s">
        <v>6</v>
      </c>
      <c r="M351" s="43"/>
      <c r="N351" s="22"/>
      <c r="O351" s="22"/>
      <c r="P351" s="42"/>
      <c r="Q351" s="22"/>
      <c r="R351" s="22"/>
      <c r="S351" s="42"/>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62">
        <f>total_amount_ba($B$2,$D$2,D351,F351,J351,K351,M351)</f>
        <v>5181.9</v>
      </c>
      <c r="BB351" s="68">
        <f>BA351+SUM(N351:AZ351)</f>
        <v>5181.9</v>
      </c>
      <c r="BC351" s="40" t="str">
        <f>SpellNumber(L351,BB351)</f>
        <v>INR  Five Thousand One Hundred &amp; Eighty One  and Paise Ninety Only</v>
      </c>
      <c r="IE351" s="21">
        <v>3</v>
      </c>
      <c r="IF351" s="21" t="s">
        <v>41</v>
      </c>
      <c r="IG351" s="21" t="s">
        <v>42</v>
      </c>
      <c r="IH351" s="21">
        <v>10</v>
      </c>
      <c r="II351" s="21" t="s">
        <v>35</v>
      </c>
    </row>
    <row r="352" spans="1:243" s="20" customFormat="1" ht="28.5">
      <c r="A352" s="34">
        <v>118.2</v>
      </c>
      <c r="B352" s="73" t="s">
        <v>321</v>
      </c>
      <c r="C352" s="70" t="s">
        <v>687</v>
      </c>
      <c r="D352" s="89">
        <v>6</v>
      </c>
      <c r="E352" s="71" t="s">
        <v>341</v>
      </c>
      <c r="F352" s="61">
        <v>508.55</v>
      </c>
      <c r="G352" s="22"/>
      <c r="H352" s="22"/>
      <c r="I352" s="35" t="s">
        <v>36</v>
      </c>
      <c r="J352" s="16">
        <f>IF(I352="Less(-)",-1,1)</f>
        <v>1</v>
      </c>
      <c r="K352" s="17" t="s">
        <v>46</v>
      </c>
      <c r="L352" s="17" t="s">
        <v>6</v>
      </c>
      <c r="M352" s="43"/>
      <c r="N352" s="22"/>
      <c r="O352" s="22"/>
      <c r="P352" s="42"/>
      <c r="Q352" s="22"/>
      <c r="R352" s="22"/>
      <c r="S352" s="42"/>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62">
        <f>total_amount_ba($B$2,$D$2,D352,F352,J352,K352,M352)</f>
        <v>3051.3</v>
      </c>
      <c r="BB352" s="68">
        <f aca="true" t="shared" si="105" ref="BB352:BB366">BA352+SUM(N352:AZ352)</f>
        <v>3051.3</v>
      </c>
      <c r="BC352" s="40" t="str">
        <f>SpellNumber(L352,BB352)</f>
        <v>INR  Three Thousand  &amp;Fifty One  and Paise Thirty Only</v>
      </c>
      <c r="IE352" s="21">
        <v>1.01</v>
      </c>
      <c r="IF352" s="21" t="s">
        <v>37</v>
      </c>
      <c r="IG352" s="21" t="s">
        <v>33</v>
      </c>
      <c r="IH352" s="21">
        <v>123.223</v>
      </c>
      <c r="II352" s="21" t="s">
        <v>35</v>
      </c>
    </row>
    <row r="353" spans="1:243" s="20" customFormat="1" ht="42.75">
      <c r="A353" s="34">
        <v>119</v>
      </c>
      <c r="B353" s="73" t="s">
        <v>322</v>
      </c>
      <c r="C353" s="70" t="s">
        <v>688</v>
      </c>
      <c r="D353" s="89"/>
      <c r="E353" s="75"/>
      <c r="F353" s="35"/>
      <c r="G353" s="15"/>
      <c r="H353" s="15"/>
      <c r="I353" s="35"/>
      <c r="J353" s="16"/>
      <c r="K353" s="17"/>
      <c r="L353" s="17"/>
      <c r="M353" s="18"/>
      <c r="N353" s="19"/>
      <c r="O353" s="19"/>
      <c r="P353" s="36"/>
      <c r="Q353" s="19"/>
      <c r="R353" s="19"/>
      <c r="S353" s="36"/>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8"/>
      <c r="BB353" s="39"/>
      <c r="BC353" s="40"/>
      <c r="IE353" s="21">
        <v>1.02</v>
      </c>
      <c r="IF353" s="21" t="s">
        <v>38</v>
      </c>
      <c r="IG353" s="21" t="s">
        <v>39</v>
      </c>
      <c r="IH353" s="21">
        <v>213</v>
      </c>
      <c r="II353" s="21" t="s">
        <v>35</v>
      </c>
    </row>
    <row r="354" spans="1:243" s="20" customFormat="1" ht="28.5">
      <c r="A354" s="34">
        <v>119.1</v>
      </c>
      <c r="B354" s="74" t="s">
        <v>323</v>
      </c>
      <c r="C354" s="70" t="s">
        <v>689</v>
      </c>
      <c r="D354" s="89">
        <v>30</v>
      </c>
      <c r="E354" s="71" t="s">
        <v>341</v>
      </c>
      <c r="F354" s="61">
        <v>86.93</v>
      </c>
      <c r="G354" s="22"/>
      <c r="H354" s="22"/>
      <c r="I354" s="35" t="s">
        <v>36</v>
      </c>
      <c r="J354" s="16">
        <f>IF(I354="Less(-)",-1,1)</f>
        <v>1</v>
      </c>
      <c r="K354" s="17" t="s">
        <v>46</v>
      </c>
      <c r="L354" s="17" t="s">
        <v>6</v>
      </c>
      <c r="M354" s="43"/>
      <c r="N354" s="22"/>
      <c r="O354" s="22"/>
      <c r="P354" s="42"/>
      <c r="Q354" s="22"/>
      <c r="R354" s="22"/>
      <c r="S354" s="42"/>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62">
        <f>total_amount_ba($B$2,$D$2,D354,F354,J354,K354,M354)</f>
        <v>2607.9</v>
      </c>
      <c r="BB354" s="68">
        <f t="shared" si="105"/>
        <v>2607.9</v>
      </c>
      <c r="BC354" s="40" t="str">
        <f>SpellNumber(L354,BB354)</f>
        <v>INR  Two Thousand Six Hundred &amp; Seven  and Paise Ninety Only</v>
      </c>
      <c r="IE354" s="21">
        <v>2</v>
      </c>
      <c r="IF354" s="21" t="s">
        <v>32</v>
      </c>
      <c r="IG354" s="21" t="s">
        <v>40</v>
      </c>
      <c r="IH354" s="21">
        <v>10</v>
      </c>
      <c r="II354" s="21" t="s">
        <v>35</v>
      </c>
    </row>
    <row r="355" spans="1:243" s="20" customFormat="1" ht="28.5">
      <c r="A355" s="34">
        <v>119.2</v>
      </c>
      <c r="B355" s="73" t="s">
        <v>324</v>
      </c>
      <c r="C355" s="70" t="s">
        <v>690</v>
      </c>
      <c r="D355" s="89">
        <v>5</v>
      </c>
      <c r="E355" s="71" t="s">
        <v>341</v>
      </c>
      <c r="F355" s="61">
        <v>91.19</v>
      </c>
      <c r="G355" s="22"/>
      <c r="H355" s="45"/>
      <c r="I355" s="35" t="s">
        <v>36</v>
      </c>
      <c r="J355" s="16">
        <f>IF(I355="Less(-)",-1,1)</f>
        <v>1</v>
      </c>
      <c r="K355" s="17" t="s">
        <v>46</v>
      </c>
      <c r="L355" s="17" t="s">
        <v>6</v>
      </c>
      <c r="M355" s="43"/>
      <c r="N355" s="22"/>
      <c r="O355" s="22"/>
      <c r="P355" s="42"/>
      <c r="Q355" s="22"/>
      <c r="R355" s="22"/>
      <c r="S355" s="42"/>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62">
        <f>total_amount_ba($B$2,$D$2,D355,F355,J355,K355,M355)</f>
        <v>455.95</v>
      </c>
      <c r="BB355" s="68">
        <f t="shared" si="105"/>
        <v>455.95</v>
      </c>
      <c r="BC355" s="40" t="str">
        <f>SpellNumber(L355,BB355)</f>
        <v>INR  Four Hundred &amp; Fifty Five  and Paise Ninety Five Only</v>
      </c>
      <c r="IE355" s="21">
        <v>3</v>
      </c>
      <c r="IF355" s="21" t="s">
        <v>41</v>
      </c>
      <c r="IG355" s="21" t="s">
        <v>42</v>
      </c>
      <c r="IH355" s="21">
        <v>10</v>
      </c>
      <c r="II355" s="21" t="s">
        <v>35</v>
      </c>
    </row>
    <row r="356" spans="1:243" s="20" customFormat="1" ht="28.5">
      <c r="A356" s="34">
        <v>119.3</v>
      </c>
      <c r="B356" s="73" t="s">
        <v>325</v>
      </c>
      <c r="C356" s="70" t="s">
        <v>691</v>
      </c>
      <c r="D356" s="89">
        <v>5</v>
      </c>
      <c r="E356" s="71" t="s">
        <v>341</v>
      </c>
      <c r="F356" s="61">
        <v>103.46</v>
      </c>
      <c r="G356" s="23"/>
      <c r="H356" s="46"/>
      <c r="I356" s="35" t="s">
        <v>36</v>
      </c>
      <c r="J356" s="16">
        <f>IF(I356="Less(-)",-1,1)</f>
        <v>1</v>
      </c>
      <c r="K356" s="17" t="s">
        <v>46</v>
      </c>
      <c r="L356" s="17" t="s">
        <v>6</v>
      </c>
      <c r="M356" s="43"/>
      <c r="N356" s="22"/>
      <c r="O356" s="22"/>
      <c r="P356" s="37"/>
      <c r="Q356" s="22"/>
      <c r="R356" s="22"/>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62">
        <f>total_amount_ba($B$2,$D$2,D356,F356,J356,K356,M356)</f>
        <v>517.3</v>
      </c>
      <c r="BB356" s="68">
        <f t="shared" si="105"/>
        <v>517.3</v>
      </c>
      <c r="BC356" s="40" t="str">
        <f>SpellNumber(L356,BB356)</f>
        <v>INR  Five Hundred &amp; Seventeen  and Paise Thirty Only</v>
      </c>
      <c r="IE356" s="21">
        <v>4</v>
      </c>
      <c r="IF356" s="21" t="s">
        <v>38</v>
      </c>
      <c r="IG356" s="21" t="s">
        <v>43</v>
      </c>
      <c r="IH356" s="21">
        <v>10</v>
      </c>
      <c r="II356" s="21" t="s">
        <v>35</v>
      </c>
    </row>
    <row r="357" spans="1:243" s="20" customFormat="1" ht="28.5">
      <c r="A357" s="34">
        <v>120</v>
      </c>
      <c r="B357" s="73" t="s">
        <v>326</v>
      </c>
      <c r="C357" s="70" t="s">
        <v>692</v>
      </c>
      <c r="D357" s="89"/>
      <c r="E357" s="71"/>
      <c r="F357" s="35"/>
      <c r="G357" s="15"/>
      <c r="H357" s="15"/>
      <c r="I357" s="35"/>
      <c r="J357" s="16"/>
      <c r="K357" s="17"/>
      <c r="L357" s="17"/>
      <c r="M357" s="18"/>
      <c r="N357" s="19"/>
      <c r="O357" s="19"/>
      <c r="P357" s="36"/>
      <c r="Q357" s="19"/>
      <c r="R357" s="19"/>
      <c r="S357" s="36"/>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8"/>
      <c r="BB357" s="39"/>
      <c r="BC357" s="40"/>
      <c r="IE357" s="21">
        <v>1.02</v>
      </c>
      <c r="IF357" s="21" t="s">
        <v>38</v>
      </c>
      <c r="IG357" s="21" t="s">
        <v>39</v>
      </c>
      <c r="IH357" s="21">
        <v>213</v>
      </c>
      <c r="II357" s="21" t="s">
        <v>35</v>
      </c>
    </row>
    <row r="358" spans="1:243" s="20" customFormat="1" ht="28.5">
      <c r="A358" s="34">
        <v>120.1</v>
      </c>
      <c r="B358" s="73" t="s">
        <v>320</v>
      </c>
      <c r="C358" s="70" t="s">
        <v>693</v>
      </c>
      <c r="D358" s="89">
        <v>5</v>
      </c>
      <c r="E358" s="71" t="s">
        <v>341</v>
      </c>
      <c r="F358" s="61">
        <v>203.42</v>
      </c>
      <c r="G358" s="22"/>
      <c r="H358" s="22"/>
      <c r="I358" s="35" t="s">
        <v>36</v>
      </c>
      <c r="J358" s="16">
        <f aca="true" t="shared" si="106" ref="J358:J366">IF(I358="Less(-)",-1,1)</f>
        <v>1</v>
      </c>
      <c r="K358" s="17" t="s">
        <v>46</v>
      </c>
      <c r="L358" s="17" t="s">
        <v>6</v>
      </c>
      <c r="M358" s="43"/>
      <c r="N358" s="22"/>
      <c r="O358" s="22"/>
      <c r="P358" s="42"/>
      <c r="Q358" s="22"/>
      <c r="R358" s="22"/>
      <c r="S358" s="42"/>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62">
        <f aca="true" t="shared" si="107" ref="BA358:BA366">total_amount_ba($B$2,$D$2,D358,F358,J358,K358,M358)</f>
        <v>1017.1</v>
      </c>
      <c r="BB358" s="68">
        <f t="shared" si="105"/>
        <v>1017.1</v>
      </c>
      <c r="BC358" s="40" t="str">
        <f>SpellNumber(L358,BB358)</f>
        <v>INR  One Thousand  &amp;Seventeen  and Paise Ten Only</v>
      </c>
      <c r="IE358" s="21">
        <v>2</v>
      </c>
      <c r="IF358" s="21" t="s">
        <v>32</v>
      </c>
      <c r="IG358" s="21" t="s">
        <v>40</v>
      </c>
      <c r="IH358" s="21">
        <v>10</v>
      </c>
      <c r="II358" s="21" t="s">
        <v>35</v>
      </c>
    </row>
    <row r="359" spans="1:243" s="20" customFormat="1" ht="28.5">
      <c r="A359" s="34">
        <v>120.2</v>
      </c>
      <c r="B359" s="73" t="s">
        <v>321</v>
      </c>
      <c r="C359" s="70" t="s">
        <v>694</v>
      </c>
      <c r="D359" s="89">
        <v>5</v>
      </c>
      <c r="E359" s="71" t="s">
        <v>341</v>
      </c>
      <c r="F359" s="61">
        <v>533.98</v>
      </c>
      <c r="G359" s="22"/>
      <c r="H359" s="22"/>
      <c r="I359" s="35" t="s">
        <v>36</v>
      </c>
      <c r="J359" s="16">
        <f t="shared" si="106"/>
        <v>1</v>
      </c>
      <c r="K359" s="17" t="s">
        <v>46</v>
      </c>
      <c r="L359" s="17" t="s">
        <v>6</v>
      </c>
      <c r="M359" s="43"/>
      <c r="N359" s="22"/>
      <c r="O359" s="22"/>
      <c r="P359" s="42"/>
      <c r="Q359" s="22"/>
      <c r="R359" s="22"/>
      <c r="S359" s="42"/>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62">
        <f t="shared" si="107"/>
        <v>2669.9</v>
      </c>
      <c r="BB359" s="68">
        <f t="shared" si="105"/>
        <v>2669.9</v>
      </c>
      <c r="BC359" s="40" t="str">
        <f aca="true" t="shared" si="108" ref="BC359:BC366">SpellNumber(L359,BB359)</f>
        <v>INR  Two Thousand Six Hundred &amp; Sixty Nine  and Paise Ninety Only</v>
      </c>
      <c r="IE359" s="21">
        <v>3</v>
      </c>
      <c r="IF359" s="21" t="s">
        <v>41</v>
      </c>
      <c r="IG359" s="21" t="s">
        <v>42</v>
      </c>
      <c r="IH359" s="21">
        <v>10</v>
      </c>
      <c r="II359" s="21" t="s">
        <v>35</v>
      </c>
    </row>
    <row r="360" spans="1:243" s="20" customFormat="1" ht="42.75">
      <c r="A360" s="34">
        <v>121</v>
      </c>
      <c r="B360" s="73" t="s">
        <v>327</v>
      </c>
      <c r="C360" s="70" t="s">
        <v>695</v>
      </c>
      <c r="D360" s="89">
        <v>5</v>
      </c>
      <c r="E360" s="71" t="s">
        <v>341</v>
      </c>
      <c r="F360" s="61">
        <v>203.42</v>
      </c>
      <c r="G360" s="22"/>
      <c r="H360" s="22"/>
      <c r="I360" s="35" t="s">
        <v>36</v>
      </c>
      <c r="J360" s="16">
        <f t="shared" si="106"/>
        <v>1</v>
      </c>
      <c r="K360" s="17" t="s">
        <v>46</v>
      </c>
      <c r="L360" s="17" t="s">
        <v>6</v>
      </c>
      <c r="M360" s="43"/>
      <c r="N360" s="22"/>
      <c r="O360" s="22"/>
      <c r="P360" s="42"/>
      <c r="Q360" s="22"/>
      <c r="R360" s="22"/>
      <c r="S360" s="42"/>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62">
        <f t="shared" si="107"/>
        <v>1017.1</v>
      </c>
      <c r="BB360" s="68">
        <f t="shared" si="105"/>
        <v>1017.1</v>
      </c>
      <c r="BC360" s="40" t="str">
        <f t="shared" si="108"/>
        <v>INR  One Thousand  &amp;Seventeen  and Paise Ten Only</v>
      </c>
      <c r="IE360" s="21">
        <v>1.01</v>
      </c>
      <c r="IF360" s="21" t="s">
        <v>37</v>
      </c>
      <c r="IG360" s="21" t="s">
        <v>33</v>
      </c>
      <c r="IH360" s="21">
        <v>123.223</v>
      </c>
      <c r="II360" s="21" t="s">
        <v>35</v>
      </c>
    </row>
    <row r="361" spans="1:243" s="20" customFormat="1" ht="28.5">
      <c r="A361" s="34">
        <v>122</v>
      </c>
      <c r="B361" s="73" t="s">
        <v>328</v>
      </c>
      <c r="C361" s="70" t="s">
        <v>696</v>
      </c>
      <c r="D361" s="89">
        <v>5</v>
      </c>
      <c r="E361" s="71" t="s">
        <v>341</v>
      </c>
      <c r="F361" s="61">
        <v>17.54</v>
      </c>
      <c r="G361" s="22"/>
      <c r="H361" s="22"/>
      <c r="I361" s="35" t="s">
        <v>36</v>
      </c>
      <c r="J361" s="16">
        <f t="shared" si="106"/>
        <v>1</v>
      </c>
      <c r="K361" s="17" t="s">
        <v>46</v>
      </c>
      <c r="L361" s="17" t="s">
        <v>6</v>
      </c>
      <c r="M361" s="43"/>
      <c r="N361" s="22"/>
      <c r="O361" s="22"/>
      <c r="P361" s="42"/>
      <c r="Q361" s="22"/>
      <c r="R361" s="22"/>
      <c r="S361" s="42"/>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44"/>
      <c r="AV361" s="37"/>
      <c r="AW361" s="37"/>
      <c r="AX361" s="37"/>
      <c r="AY361" s="37"/>
      <c r="AZ361" s="37"/>
      <c r="BA361" s="62">
        <f t="shared" si="107"/>
        <v>87.7</v>
      </c>
      <c r="BB361" s="68">
        <f t="shared" si="105"/>
        <v>87.7</v>
      </c>
      <c r="BC361" s="40" t="str">
        <f t="shared" si="108"/>
        <v>INR  Eighty Seven and Paise Seventy Only</v>
      </c>
      <c r="IE361" s="21">
        <v>1.02</v>
      </c>
      <c r="IF361" s="21" t="s">
        <v>38</v>
      </c>
      <c r="IG361" s="21" t="s">
        <v>39</v>
      </c>
      <c r="IH361" s="21">
        <v>213</v>
      </c>
      <c r="II361" s="21" t="s">
        <v>35</v>
      </c>
    </row>
    <row r="362" spans="1:243" s="20" customFormat="1" ht="16.5">
      <c r="A362" s="34">
        <v>123</v>
      </c>
      <c r="B362" s="74" t="s">
        <v>329</v>
      </c>
      <c r="C362" s="70" t="s">
        <v>697</v>
      </c>
      <c r="D362" s="89"/>
      <c r="E362" s="75"/>
      <c r="F362" s="35"/>
      <c r="G362" s="15"/>
      <c r="H362" s="15"/>
      <c r="I362" s="35"/>
      <c r="J362" s="16"/>
      <c r="K362" s="17"/>
      <c r="L362" s="17"/>
      <c r="M362" s="18"/>
      <c r="N362" s="19"/>
      <c r="O362" s="19"/>
      <c r="P362" s="36"/>
      <c r="Q362" s="19"/>
      <c r="R362" s="19"/>
      <c r="S362" s="36"/>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8"/>
      <c r="BB362" s="39"/>
      <c r="BC362" s="40"/>
      <c r="IE362" s="21">
        <v>2</v>
      </c>
      <c r="IF362" s="21" t="s">
        <v>32</v>
      </c>
      <c r="IG362" s="21" t="s">
        <v>40</v>
      </c>
      <c r="IH362" s="21">
        <v>10</v>
      </c>
      <c r="II362" s="21" t="s">
        <v>35</v>
      </c>
    </row>
    <row r="363" spans="1:243" s="20" customFormat="1" ht="28.5">
      <c r="A363" s="34">
        <v>123.1</v>
      </c>
      <c r="B363" s="74" t="s">
        <v>330</v>
      </c>
      <c r="C363" s="70" t="s">
        <v>698</v>
      </c>
      <c r="D363" s="89">
        <v>5</v>
      </c>
      <c r="E363" s="71" t="s">
        <v>341</v>
      </c>
      <c r="F363" s="61">
        <v>55.1</v>
      </c>
      <c r="G363" s="22"/>
      <c r="H363" s="22"/>
      <c r="I363" s="35" t="s">
        <v>36</v>
      </c>
      <c r="J363" s="16">
        <f t="shared" si="106"/>
        <v>1</v>
      </c>
      <c r="K363" s="17" t="s">
        <v>46</v>
      </c>
      <c r="L363" s="17" t="s">
        <v>6</v>
      </c>
      <c r="M363" s="43"/>
      <c r="N363" s="22"/>
      <c r="O363" s="22"/>
      <c r="P363" s="42"/>
      <c r="Q363" s="22"/>
      <c r="R363" s="22"/>
      <c r="S363" s="42"/>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62">
        <f t="shared" si="107"/>
        <v>275.5</v>
      </c>
      <c r="BB363" s="68">
        <f t="shared" si="105"/>
        <v>275.5</v>
      </c>
      <c r="BC363" s="40" t="str">
        <f t="shared" si="108"/>
        <v>INR  Two Hundred &amp; Seventy Five  and Paise Fifty Only</v>
      </c>
      <c r="IE363" s="21">
        <v>3</v>
      </c>
      <c r="IF363" s="21" t="s">
        <v>41</v>
      </c>
      <c r="IG363" s="21" t="s">
        <v>42</v>
      </c>
      <c r="IH363" s="21">
        <v>10</v>
      </c>
      <c r="II363" s="21" t="s">
        <v>35</v>
      </c>
    </row>
    <row r="364" spans="1:243" s="20" customFormat="1" ht="28.5">
      <c r="A364" s="34">
        <v>123.2</v>
      </c>
      <c r="B364" s="73" t="s">
        <v>331</v>
      </c>
      <c r="C364" s="70" t="s">
        <v>699</v>
      </c>
      <c r="D364" s="89">
        <v>5</v>
      </c>
      <c r="E364" s="71" t="s">
        <v>341</v>
      </c>
      <c r="F364" s="61">
        <v>58.87</v>
      </c>
      <c r="G364" s="22"/>
      <c r="H364" s="22"/>
      <c r="I364" s="35" t="s">
        <v>36</v>
      </c>
      <c r="J364" s="16">
        <f t="shared" si="106"/>
        <v>1</v>
      </c>
      <c r="K364" s="17" t="s">
        <v>46</v>
      </c>
      <c r="L364" s="17" t="s">
        <v>6</v>
      </c>
      <c r="M364" s="43"/>
      <c r="N364" s="22"/>
      <c r="O364" s="22"/>
      <c r="P364" s="42"/>
      <c r="Q364" s="22"/>
      <c r="R364" s="22"/>
      <c r="S364" s="42"/>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62">
        <f t="shared" si="107"/>
        <v>294.35</v>
      </c>
      <c r="BB364" s="68">
        <f t="shared" si="105"/>
        <v>294.35</v>
      </c>
      <c r="BC364" s="40" t="str">
        <f t="shared" si="108"/>
        <v>INR  Two Hundred &amp; Ninety Four  and Paise Thirty Five Only</v>
      </c>
      <c r="IE364" s="21">
        <v>1.01</v>
      </c>
      <c r="IF364" s="21" t="s">
        <v>37</v>
      </c>
      <c r="IG364" s="21" t="s">
        <v>33</v>
      </c>
      <c r="IH364" s="21">
        <v>123.223</v>
      </c>
      <c r="II364" s="21" t="s">
        <v>35</v>
      </c>
    </row>
    <row r="365" spans="1:243" s="20" customFormat="1" ht="28.5">
      <c r="A365" s="34">
        <v>123.3</v>
      </c>
      <c r="B365" s="73" t="s">
        <v>332</v>
      </c>
      <c r="C365" s="70" t="s">
        <v>700</v>
      </c>
      <c r="D365" s="89">
        <v>5</v>
      </c>
      <c r="E365" s="71" t="s">
        <v>341</v>
      </c>
      <c r="F365" s="61">
        <v>79.04</v>
      </c>
      <c r="G365" s="22"/>
      <c r="H365" s="22"/>
      <c r="I365" s="35" t="s">
        <v>36</v>
      </c>
      <c r="J365" s="16">
        <f t="shared" si="106"/>
        <v>1</v>
      </c>
      <c r="K365" s="17" t="s">
        <v>46</v>
      </c>
      <c r="L365" s="17" t="s">
        <v>6</v>
      </c>
      <c r="M365" s="43"/>
      <c r="N365" s="22"/>
      <c r="O365" s="22"/>
      <c r="P365" s="42"/>
      <c r="Q365" s="22"/>
      <c r="R365" s="22"/>
      <c r="S365" s="42"/>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62">
        <f t="shared" si="107"/>
        <v>395.2</v>
      </c>
      <c r="BB365" s="68">
        <f t="shared" si="105"/>
        <v>395.2</v>
      </c>
      <c r="BC365" s="40" t="str">
        <f t="shared" si="108"/>
        <v>INR  Three Hundred &amp; Ninety Five  and Paise Twenty Only</v>
      </c>
      <c r="IE365" s="21">
        <v>1.02</v>
      </c>
      <c r="IF365" s="21" t="s">
        <v>38</v>
      </c>
      <c r="IG365" s="21" t="s">
        <v>39</v>
      </c>
      <c r="IH365" s="21">
        <v>213</v>
      </c>
      <c r="II365" s="21" t="s">
        <v>35</v>
      </c>
    </row>
    <row r="366" spans="1:243" s="20" customFormat="1" ht="16.5">
      <c r="A366" s="34">
        <v>123.4</v>
      </c>
      <c r="B366" s="74" t="s">
        <v>333</v>
      </c>
      <c r="C366" s="70" t="s">
        <v>701</v>
      </c>
      <c r="D366" s="89">
        <v>5</v>
      </c>
      <c r="E366" s="71" t="s">
        <v>341</v>
      </c>
      <c r="F366" s="61">
        <v>121.88</v>
      </c>
      <c r="G366" s="22"/>
      <c r="H366" s="22"/>
      <c r="I366" s="35" t="s">
        <v>36</v>
      </c>
      <c r="J366" s="16">
        <f t="shared" si="106"/>
        <v>1</v>
      </c>
      <c r="K366" s="17" t="s">
        <v>46</v>
      </c>
      <c r="L366" s="17" t="s">
        <v>6</v>
      </c>
      <c r="M366" s="43"/>
      <c r="N366" s="22"/>
      <c r="O366" s="22"/>
      <c r="P366" s="42"/>
      <c r="Q366" s="22"/>
      <c r="R366" s="22"/>
      <c r="S366" s="42"/>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62">
        <f t="shared" si="107"/>
        <v>609.4</v>
      </c>
      <c r="BB366" s="68">
        <f t="shared" si="105"/>
        <v>609.4</v>
      </c>
      <c r="BC366" s="40" t="str">
        <f t="shared" si="108"/>
        <v>INR  Six Hundred &amp; Nine  and Paise Forty Only</v>
      </c>
      <c r="IE366" s="21">
        <v>2</v>
      </c>
      <c r="IF366" s="21" t="s">
        <v>32</v>
      </c>
      <c r="IG366" s="21" t="s">
        <v>40</v>
      </c>
      <c r="IH366" s="21">
        <v>10</v>
      </c>
      <c r="II366" s="21" t="s">
        <v>35</v>
      </c>
    </row>
    <row r="367" spans="1:243" s="20" customFormat="1" ht="28.5">
      <c r="A367" s="34">
        <v>123.5</v>
      </c>
      <c r="B367" s="73" t="s">
        <v>334</v>
      </c>
      <c r="C367" s="70" t="s">
        <v>702</v>
      </c>
      <c r="D367" s="89">
        <v>5</v>
      </c>
      <c r="E367" s="71" t="s">
        <v>341</v>
      </c>
      <c r="F367" s="61">
        <v>175.36</v>
      </c>
      <c r="G367" s="22"/>
      <c r="H367" s="22"/>
      <c r="I367" s="35" t="s">
        <v>36</v>
      </c>
      <c r="J367" s="16">
        <f>IF(I367="Less(-)",-1,1)</f>
        <v>1</v>
      </c>
      <c r="K367" s="17" t="s">
        <v>46</v>
      </c>
      <c r="L367" s="17" t="s">
        <v>6</v>
      </c>
      <c r="M367" s="43"/>
      <c r="N367" s="22"/>
      <c r="O367" s="22"/>
      <c r="P367" s="42"/>
      <c r="Q367" s="22"/>
      <c r="R367" s="22"/>
      <c r="S367" s="42"/>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62">
        <f>total_amount_ba($B$2,$D$2,D367,F367,J367,K367,M367)</f>
        <v>876.8</v>
      </c>
      <c r="BB367" s="68">
        <f>BA367+SUM(N367:AZ367)</f>
        <v>876.8</v>
      </c>
      <c r="BC367" s="40" t="str">
        <f>SpellNumber(L367,BB367)</f>
        <v>INR  Eight Hundred &amp; Seventy Six  and Paise Eighty Only</v>
      </c>
      <c r="IE367" s="21">
        <v>3</v>
      </c>
      <c r="IF367" s="21" t="s">
        <v>41</v>
      </c>
      <c r="IG367" s="21" t="s">
        <v>42</v>
      </c>
      <c r="IH367" s="21">
        <v>10</v>
      </c>
      <c r="II367" s="21" t="s">
        <v>35</v>
      </c>
    </row>
    <row r="368" spans="1:243" s="20" customFormat="1" ht="57">
      <c r="A368" s="34">
        <v>124</v>
      </c>
      <c r="B368" s="73" t="s">
        <v>335</v>
      </c>
      <c r="C368" s="70" t="s">
        <v>703</v>
      </c>
      <c r="D368" s="89">
        <v>5</v>
      </c>
      <c r="E368" s="71" t="s">
        <v>341</v>
      </c>
      <c r="F368" s="61">
        <v>219.45</v>
      </c>
      <c r="G368" s="22"/>
      <c r="H368" s="22"/>
      <c r="I368" s="35" t="s">
        <v>36</v>
      </c>
      <c r="J368" s="16">
        <f>IF(I368="Less(-)",-1,1)</f>
        <v>1</v>
      </c>
      <c r="K368" s="17" t="s">
        <v>46</v>
      </c>
      <c r="L368" s="17" t="s">
        <v>6</v>
      </c>
      <c r="M368" s="43"/>
      <c r="N368" s="22"/>
      <c r="O368" s="22"/>
      <c r="P368" s="42"/>
      <c r="Q368" s="22"/>
      <c r="R368" s="22"/>
      <c r="S368" s="42"/>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62">
        <f>total_amount_ba($B$2,$D$2,D368,F368,J368,K368,M368)</f>
        <v>1097.25</v>
      </c>
      <c r="BB368" s="68">
        <f>BA368+SUM(N368:AZ368)</f>
        <v>1097.25</v>
      </c>
      <c r="BC368" s="40" t="str">
        <f>SpellNumber(L368,BB368)</f>
        <v>INR  One Thousand  &amp;Ninety Seven  and Paise Twenty Five Only</v>
      </c>
      <c r="IE368" s="21">
        <v>1.01</v>
      </c>
      <c r="IF368" s="21" t="s">
        <v>37</v>
      </c>
      <c r="IG368" s="21" t="s">
        <v>33</v>
      </c>
      <c r="IH368" s="21">
        <v>123.223</v>
      </c>
      <c r="II368" s="21" t="s">
        <v>35</v>
      </c>
    </row>
    <row r="369" spans="1:243" s="20" customFormat="1" ht="34.5" customHeight="1">
      <c r="A369" s="47" t="s">
        <v>44</v>
      </c>
      <c r="B369" s="48"/>
      <c r="C369" s="49"/>
      <c r="D369" s="50"/>
      <c r="E369" s="50"/>
      <c r="F369" s="50"/>
      <c r="G369" s="50"/>
      <c r="H369" s="51"/>
      <c r="I369" s="51"/>
      <c r="J369" s="51"/>
      <c r="K369" s="51"/>
      <c r="L369" s="52"/>
      <c r="BA369" s="63">
        <f>SUM(BA13:BA368)</f>
        <v>1031894</v>
      </c>
      <c r="BB369" s="67">
        <f>SUM(BB13:BB368)</f>
        <v>1031894</v>
      </c>
      <c r="BC369" s="40" t="str">
        <f>SpellNumber($E$2,BB369)</f>
        <v>INR  Ten Lakh Thirty One Thousand Eight Hundred &amp; Ninety Four  Only</v>
      </c>
      <c r="IE369" s="21">
        <v>4</v>
      </c>
      <c r="IF369" s="21" t="s">
        <v>38</v>
      </c>
      <c r="IG369" s="21" t="s">
        <v>43</v>
      </c>
      <c r="IH369" s="21">
        <v>10</v>
      </c>
      <c r="II369" s="21" t="s">
        <v>35</v>
      </c>
    </row>
    <row r="370" spans="1:243" s="26" customFormat="1" ht="33.75" customHeight="1">
      <c r="A370" s="48" t="s">
        <v>48</v>
      </c>
      <c r="B370" s="53"/>
      <c r="C370" s="24"/>
      <c r="D370" s="54"/>
      <c r="E370" s="55" t="s">
        <v>54</v>
      </c>
      <c r="F370" s="65"/>
      <c r="G370" s="56"/>
      <c r="H370" s="25"/>
      <c r="I370" s="25"/>
      <c r="J370" s="25"/>
      <c r="K370" s="57"/>
      <c r="L370" s="58"/>
      <c r="M370" s="59"/>
      <c r="O370" s="20"/>
      <c r="P370" s="20"/>
      <c r="Q370" s="20"/>
      <c r="R370" s="20"/>
      <c r="S370" s="20"/>
      <c r="BA370" s="64">
        <f>IF(ISBLANK(F370),0,IF(E370="Excess (+)",ROUND(BA369+(BA369*F370),2),IF(E370="Less (-)",ROUND(BA369+(BA369*F370*(-1)),2),IF(E370="At Par",BA369,0))))</f>
        <v>0</v>
      </c>
      <c r="BB370" s="66">
        <f>ROUND(BA370,0)</f>
        <v>0</v>
      </c>
      <c r="BC370" s="40" t="str">
        <f>SpellNumber($E$2,BA370)</f>
        <v>INR Zero Only</v>
      </c>
      <c r="IE370" s="27"/>
      <c r="IF370" s="27"/>
      <c r="IG370" s="27"/>
      <c r="IH370" s="27"/>
      <c r="II370" s="27"/>
    </row>
    <row r="371" spans="1:243" s="26" customFormat="1" ht="41.25" customHeight="1">
      <c r="A371" s="47" t="s">
        <v>47</v>
      </c>
      <c r="B371" s="47"/>
      <c r="C371" s="79" t="str">
        <f>SpellNumber($E$2,BA370)</f>
        <v>INR Zero Only</v>
      </c>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1"/>
      <c r="IE371" s="27"/>
      <c r="IF371" s="27"/>
      <c r="IG371" s="27"/>
      <c r="IH371" s="27"/>
      <c r="II371" s="27"/>
    </row>
    <row r="372" spans="3:243" s="12" customFormat="1" ht="15">
      <c r="C372" s="28"/>
      <c r="D372" s="28"/>
      <c r="E372" s="28"/>
      <c r="F372" s="28"/>
      <c r="G372" s="28"/>
      <c r="H372" s="28"/>
      <c r="I372" s="28"/>
      <c r="J372" s="28"/>
      <c r="K372" s="28"/>
      <c r="L372" s="28"/>
      <c r="M372" s="28"/>
      <c r="O372" s="28"/>
      <c r="BA372" s="28"/>
      <c r="BC372" s="28"/>
      <c r="IE372" s="13"/>
      <c r="IF372" s="13"/>
      <c r="IG372" s="13"/>
      <c r="IH372" s="13"/>
      <c r="II372" s="13"/>
    </row>
  </sheetData>
  <sheetProtection password="EEC8" sheet="1" selectLockedCells="1"/>
  <mergeCells count="8">
    <mergeCell ref="A9:BC9"/>
    <mergeCell ref="C371:BC371"/>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0">
      <formula1>IF(E370="Select",-1,IF(E370="At Par",0,0))</formula1>
      <formula2>IF(E370="Select",-1,IF(E370="At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0">
      <formula1>0</formula1>
      <formula2>IF(E370&lt;&gt;"Select",99.9,0)</formula2>
    </dataValidation>
    <dataValidation type="list" allowBlank="1" showInputMessage="1" showErrorMessage="1" sqref="L365 L366 L36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68 F13:F3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75:H289 G355:G356 G357:H368 G339:G340 G325:H338 G323:G324 G225:G226 G307:H322 G242:H257 G305:G306 G290 G227:H240 G273:G274 G291:H304 G259:H272 G258 G241 G111:H126 G144 G208 G127:G128 G63:H77 G209:H224 G161:H174 G192 G175:G176 G145:H158 G159:G160 G129:H143 G94:H108 G45:G46 G89 G47:H61 G177:H191 G30 G109:G110 G13:H29 G93 G31:H44 G78 G193:H207 G62 G79:H88 G90:H92 G341:H3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5:M307 M328:M334 M290:M294 M283:M285 M248:M251 M231:M237 M184:M185 M126:M137 M52:M55 M37:M39 M14:M16 M18:M21 M23:M28 M30:M35 M41:M50 M57:M60 M62:M67 M69:M76 M78:M86 M88:M93 M95:M107 M109:M110 M112:M114 M116:M118 M120:M124 M139:M142 M144:M147 M149:M156 M158:M163 M165:M168 M170:M172 M174:M177 M179:M182 M187:M190 M192:M197 M199:M206 M208:M215 M217:M220 M222:M229 M243:M246 M239:M241 M253:M256 M258:M261 M263:M266 M268:M271 M273:M276 M278:M281 M296:M300 M287:M288 M358:M361 M309:M311 M313:M326 M336:M342 M351:M352 M363:M368 M354:M356 M302:M303 M344:M345 M347:M3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8">
      <formula1>0</formula1>
      <formula2>999999999999999</formula2>
    </dataValidation>
    <dataValidation allowBlank="1" showInputMessage="1" showErrorMessage="1" promptTitle="Itemcode/Make" prompt="Please enter text" sqref="C13:C368"/>
    <dataValidation allowBlank="1" showInputMessage="1" showErrorMessage="1" promptTitle="Item Description" prompt="Please enter Item Description in text" sqref="B19:B24 B361:B366 B345:B350 B354 B329:B334 B338 B322 B311:B316 B295:B300 B304 B279:B284 B288 B263:B268 B272 B247:B252 B256 B231:B236 B240 B224 B213:B218 B197:B202 B206 B181:B186 B190 B165:B170 B174 B149:B154 B158 B133:B138 B142 B126 B115:B120 B99:B104 B108 B83:B88 B92 B67:B72 B76 B51:B56 B60 B35:B40 B44 B28"/>
    <dataValidation type="decimal" allowBlank="1" showInputMessage="1" showErrorMessage="1" errorTitle="Invalid Entry" error="Only Numeric Values are allowed. " sqref="A13:A368">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355:H356 H339:H340 H323:H324 H305:H306 H258 H273:H274 H241 H208 H225:H226 H192 H144 H175:H176 H159:H160 H93 H127:H128 H109:H110 H78 H62 H30 H45:H46 H290 H8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0">
      <formula1>0</formula1>
      <formula2>99.9</formula2>
    </dataValidation>
    <dataValidation type="list" showInputMessage="1" showErrorMessage="1" sqref="I13:I368">
      <formula1>"Excess(+), Less(-)"</formula1>
    </dataValidation>
    <dataValidation allowBlank="1" showInputMessage="1" showErrorMessage="1" promptTitle="Addition / Deduction" prompt="Please Choose the correct One" sqref="J13:J368"/>
    <dataValidation type="list" allowBlank="1" showInputMessage="1" showErrorMessage="1" sqref="C2">
      <formula1>"Normal, SingleWindow, Alternate"</formula1>
    </dataValidation>
    <dataValidation type="list" allowBlank="1" showInputMessage="1" showErrorMessage="1" sqref="K13:K368">
      <formula1>"Partial Conversion, Full Conversion"</formula1>
    </dataValidation>
    <dataValidation type="list" allowBlank="1" showInputMessage="1" showErrorMessage="1" sqref="E370">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2021-12-04T08:12:49Z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