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'BoQ1'!$A$11:$BC$65</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<sst xmlns="http://schemas.openxmlformats.org/spreadsheetml/2006/main" count="450" uniqueCount="162">
  <si>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</si>
  <si>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</si>
  <si>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</si>
  <si>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</si>
  <si>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</si>
  <si>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</si>
  <si>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</si>
  <si>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</si>
  <si>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</si>
  <si>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</si>
  <si>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</si>
  <si>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</si>
  <si>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</si>
  <si>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</si>
  <si>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</si>
  <si>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</si>
  <si>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</si>
  <si>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</si>
  <si>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</si>
  <si>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</si>
  <si>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</si>
  <si>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</si>
  <si>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</si>
  <si>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</si>
  <si>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</si>
  <si>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</si>
  <si>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</si>
  <si>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</si>
  <si>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</si>
  <si>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</si>
  <si>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</si>
  <si>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</si>
  <si>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</si>
  <si>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</si>
  <si>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</si>
  <si>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</si>
  <si>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</si>
  <si>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</si>
  <si>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</si>
  <si>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</si>
  <si>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</si>
  <si>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</si>
  <si>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</si>
  <si>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</si>
  <si>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</si>
  <si>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</si>
  <si>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</si>
  <si>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</si>
  <si>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</si>
  <si>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</si>
  <si>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</si>
  <si>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</si>
  <si>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</si>
  <si>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</si>
  <si>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</si>
  <si>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</si>
  <si>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</si>
  <si>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</si>
  <si>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</si>
  <si>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</si>
  <si>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</si>
  <si>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</si>
  <si>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</si>
  <si>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</si>
  <si>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</si>
  <si>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</si>
  <si>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</si>
  <si>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MASONRY WORK</t>
  </si>
  <si>
    <t>metre</t>
  </si>
  <si>
    <t>Tender Inviting Authority: Superintending Engineer, IWD, IIT, Kanpur</t>
  </si>
  <si>
    <t>Two or more coats on new work</t>
  </si>
  <si>
    <t>MINOR CIVIL MAINTENANCE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</si>
  <si>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</si>
  <si>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</si>
  <si>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</si>
  <si>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</si>
  <si>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</si>
  <si>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</si>
  <si>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</si>
  <si>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</si>
  <si>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</si>
  <si>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SANITARY INSTALLATIONS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</si>
  <si>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</si>
  <si>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</si>
  <si>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</si>
  <si>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</si>
  <si>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</si>
  <si>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</si>
  <si>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</si>
  <si>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</si>
  <si>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</si>
  <si>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</si>
  <si>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</si>
  <si>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</si>
  <si>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</si>
  <si>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</si>
  <si>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</si>
  <si>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</si>
  <si>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</si>
  <si>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</si>
  <si>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</si>
  <si>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</si>
  <si>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</si>
  <si>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</si>
  <si>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</si>
  <si>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</si>
  <si>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</si>
  <si>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</si>
  <si>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</si>
  <si>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</si>
  <si>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</si>
  <si>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</si>
  <si>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</si>
  <si>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</si>
  <si>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</si>
  <si>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</si>
  <si>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</si>
  <si>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</si>
  <si>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</si>
  <si>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</si>
  <si>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</si>
  <si>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</si>
  <si>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</si>
  <si>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FLOORING</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</si>
  <si>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</si>
  <si>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</si>
  <si>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</si>
  <si>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</si>
  <si>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</si>
  <si>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</si>
  <si>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</si>
  <si>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</si>
  <si>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</si>
  <si>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</si>
  <si>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</si>
  <si>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</si>
  <si>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Brick work with common burnt clay modular bricks of class designation 7.5 in foundation and plinth in:</t>
  </si>
  <si>
    <t>Cement Mortar 1:6 (1 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</si>
  <si>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</si>
  <si>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</si>
  <si>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</si>
  <si>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</si>
  <si>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</si>
  <si>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</si>
  <si>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</si>
  <si>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
Double charge vitrified tile polished finish of size
Size of Tile 600 x 600 mm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</si>
  <si>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
Glazed Vitrified tiles Matt/Antiskid finish of size
Size of Tile 600 x 600 mm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</si>
  <si>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</si>
  <si>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</si>
  <si>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</si>
  <si>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</si>
  <si>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Finishing walls with Acrylic Smooth exterior paint of required shade :</t>
  </si>
  <si>
    <t>Old work (One or more coat applied @ 0.90 ltr/10 sqm).</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</si>
  <si>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</si>
  <si>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</si>
  <si>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</si>
  <si>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</si>
  <si>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</si>
  <si>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</si>
  <si>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</si>
  <si>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Name of Work: Annual repairing painting white washing of house no 610 with SQ and Garage i/c providing and fixing of vitrified tiles floor in all bed rooms ,DRG,verandah lobby and relaying of damaged CC floor in court yard house no 610.</t>
  </si>
  <si>
    <t>Contract No:   06/C/D2/2022-23/01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</si>
</sst>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5"/>
  <sheetViews>
    <sheetView showGridLines="0" zoomScale="85" zoomScaleNormal="85" zoomScalePageLayoutView="0" workbookViewId="0" topLeftCell="A58">
      <selection activeCell="BF62" sqref="BF6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160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161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67</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67</v>
      </c>
      <c r="IC13" s="22" t="s">
        <v>55</v>
      </c>
      <c r="IE13" s="23"/>
      <c r="IF13" s="23" t="s">
        <v>34</v>
      </c>
      <c r="IG13" s="23" t="s">
        <v>35</v>
      </c>
      <c r="IH13" s="23">
        <v>10</v>
      </c>
      <c r="II13" s="23" t="s">
        <v>36</v>
      </c>
    </row>
    <row r="14" spans="1:243" s="22" customFormat="1" ht="47.25" customHeight="1">
      <c r="A14" s="59">
        <v>1.01</v>
      </c>
      <c r="B14" s="64" t="s">
        <v>136</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136</v>
      </c>
      <c r="IC14" s="22" t="s">
        <v>56</v>
      </c>
      <c r="IE14" s="23"/>
      <c r="IF14" s="23" t="s">
        <v>40</v>
      </c>
      <c r="IG14" s="23" t="s">
        <v>35</v>
      </c>
      <c r="IH14" s="23">
        <v>123.223</v>
      </c>
      <c r="II14" s="23" t="s">
        <v>37</v>
      </c>
    </row>
    <row r="15" spans="1:243" s="22" customFormat="1" ht="28.5">
      <c r="A15" s="59">
        <v>1.02</v>
      </c>
      <c r="B15" s="60" t="s">
        <v>137</v>
      </c>
      <c r="C15" s="39" t="s">
        <v>57</v>
      </c>
      <c r="D15" s="61">
        <v>0.11</v>
      </c>
      <c r="E15" s="62" t="s">
        <v>64</v>
      </c>
      <c r="F15" s="63">
        <v>4866.24</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535</v>
      </c>
      <c r="BB15" s="54">
        <f aca="true" t="shared" si="2" ref="BB14:BB45">BA15+SUM(N15:AZ15)</f>
        <v>535</v>
      </c>
      <c r="BC15" s="50" t="str">
        <f aca="true" t="shared" si="3" ref="BC14:BC45">SpellNumber(L15,BB15)</f>
        <v>INR  Five Hundred &amp; Thirty Five  Only</v>
      </c>
      <c r="IA15" s="22">
        <v>1.02</v>
      </c>
      <c r="IB15" s="22" t="s">
        <v>137</v>
      </c>
      <c r="IC15" s="22" t="s">
        <v>57</v>
      </c>
      <c r="ID15" s="22">
        <v>0.11</v>
      </c>
      <c r="IE15" s="23" t="s">
        <v>64</v>
      </c>
      <c r="IF15" s="23" t="s">
        <v>41</v>
      </c>
      <c r="IG15" s="23" t="s">
        <v>42</v>
      </c>
      <c r="IH15" s="23">
        <v>213</v>
      </c>
      <c r="II15" s="23" t="s">
        <v>37</v>
      </c>
    </row>
    <row r="16" spans="1:243" s="22" customFormat="1" ht="15.75">
      <c r="A16" s="59">
        <v>2</v>
      </c>
      <c r="B16" s="60" t="s">
        <v>123</v>
      </c>
      <c r="C16" s="39" t="s">
        <v>82</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123</v>
      </c>
      <c r="IC16" s="22" t="s">
        <v>82</v>
      </c>
      <c r="IE16" s="23"/>
      <c r="IF16" s="23"/>
      <c r="IG16" s="23"/>
      <c r="IH16" s="23"/>
      <c r="II16" s="23"/>
    </row>
    <row r="17" spans="1:243" s="22" customFormat="1" ht="77.25" customHeight="1">
      <c r="A17" s="59">
        <v>2.01</v>
      </c>
      <c r="B17" s="60" t="s">
        <v>138</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138</v>
      </c>
      <c r="IC17" s="22" t="s">
        <v>58</v>
      </c>
      <c r="IE17" s="23"/>
      <c r="IF17" s="23"/>
      <c r="IG17" s="23"/>
      <c r="IH17" s="23"/>
      <c r="II17" s="23"/>
    </row>
    <row r="18" spans="1:243" s="22" customFormat="1" ht="39" customHeight="1">
      <c r="A18" s="59">
        <v>2.02</v>
      </c>
      <c r="B18" s="60" t="s">
        <v>139</v>
      </c>
      <c r="C18" s="39" t="s">
        <v>83</v>
      </c>
      <c r="D18" s="61">
        <v>42</v>
      </c>
      <c r="E18" s="62" t="s">
        <v>52</v>
      </c>
      <c r="F18" s="63">
        <v>477.86</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20070</v>
      </c>
      <c r="BB18" s="54">
        <f t="shared" si="2"/>
        <v>20070</v>
      </c>
      <c r="BC18" s="50" t="str">
        <f t="shared" si="3"/>
        <v>INR  Twenty Thousand  &amp;Seventy  Only</v>
      </c>
      <c r="IA18" s="22">
        <v>2.02</v>
      </c>
      <c r="IB18" s="22" t="s">
        <v>139</v>
      </c>
      <c r="IC18" s="22" t="s">
        <v>83</v>
      </c>
      <c r="ID18" s="22">
        <v>42</v>
      </c>
      <c r="IE18" s="23" t="s">
        <v>52</v>
      </c>
      <c r="IF18" s="23"/>
      <c r="IG18" s="23"/>
      <c r="IH18" s="23"/>
      <c r="II18" s="23"/>
    </row>
    <row r="19" spans="1:243" s="22" customFormat="1" ht="42.75">
      <c r="A19" s="59">
        <v>2.03</v>
      </c>
      <c r="B19" s="60" t="s">
        <v>140</v>
      </c>
      <c r="C19" s="39" t="s">
        <v>84</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2.03</v>
      </c>
      <c r="IB19" s="22" t="s">
        <v>140</v>
      </c>
      <c r="IC19" s="22" t="s">
        <v>84</v>
      </c>
      <c r="IE19" s="23"/>
      <c r="IF19" s="23"/>
      <c r="IG19" s="23"/>
      <c r="IH19" s="23"/>
      <c r="II19" s="23"/>
    </row>
    <row r="20" spans="1:243" s="22" customFormat="1" ht="30.75" customHeight="1">
      <c r="A20" s="59">
        <v>2.04</v>
      </c>
      <c r="B20" s="60" t="s">
        <v>141</v>
      </c>
      <c r="C20" s="39" t="s">
        <v>59</v>
      </c>
      <c r="D20" s="61">
        <v>84</v>
      </c>
      <c r="E20" s="62" t="s">
        <v>68</v>
      </c>
      <c r="F20" s="63">
        <v>69.7</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5855</v>
      </c>
      <c r="BB20" s="54">
        <f t="shared" si="2"/>
        <v>5855</v>
      </c>
      <c r="BC20" s="50" t="str">
        <f t="shared" si="3"/>
        <v>INR  Five Thousand Eight Hundred &amp; Fifty Five  Only</v>
      </c>
      <c r="IA20" s="22">
        <v>2.04</v>
      </c>
      <c r="IB20" s="22" t="s">
        <v>141</v>
      </c>
      <c r="IC20" s="22" t="s">
        <v>59</v>
      </c>
      <c r="ID20" s="22">
        <v>84</v>
      </c>
      <c r="IE20" s="23" t="s">
        <v>68</v>
      </c>
      <c r="IF20" s="23" t="s">
        <v>34</v>
      </c>
      <c r="IG20" s="23" t="s">
        <v>43</v>
      </c>
      <c r="IH20" s="23">
        <v>10</v>
      </c>
      <c r="II20" s="23" t="s">
        <v>37</v>
      </c>
    </row>
    <row r="21" spans="1:243" s="22" customFormat="1" ht="185.25">
      <c r="A21" s="59">
        <v>2.05</v>
      </c>
      <c r="B21" s="60" t="s">
        <v>142</v>
      </c>
      <c r="C21" s="39" t="s">
        <v>85</v>
      </c>
      <c r="D21" s="61">
        <v>9.5</v>
      </c>
      <c r="E21" s="62" t="s">
        <v>52</v>
      </c>
      <c r="F21" s="63">
        <v>820.34</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7793</v>
      </c>
      <c r="BB21" s="54">
        <f t="shared" si="2"/>
        <v>7793</v>
      </c>
      <c r="BC21" s="50" t="str">
        <f t="shared" si="3"/>
        <v>INR  Seven Thousand Seven Hundred &amp; Ninety Three  Only</v>
      </c>
      <c r="IA21" s="22">
        <v>2.05</v>
      </c>
      <c r="IB21" s="22" t="s">
        <v>142</v>
      </c>
      <c r="IC21" s="22" t="s">
        <v>85</v>
      </c>
      <c r="ID21" s="22">
        <v>9.5</v>
      </c>
      <c r="IE21" s="23" t="s">
        <v>52</v>
      </c>
      <c r="IF21" s="23"/>
      <c r="IG21" s="23"/>
      <c r="IH21" s="23"/>
      <c r="II21" s="23"/>
    </row>
    <row r="22" spans="1:243" s="22" customFormat="1" ht="185.25">
      <c r="A22" s="59">
        <v>2.06</v>
      </c>
      <c r="B22" s="60" t="s">
        <v>143</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2.06</v>
      </c>
      <c r="IB22" s="22" t="s">
        <v>143</v>
      </c>
      <c r="IC22" s="22" t="s">
        <v>60</v>
      </c>
      <c r="IE22" s="23"/>
      <c r="IF22" s="23" t="s">
        <v>40</v>
      </c>
      <c r="IG22" s="23" t="s">
        <v>35</v>
      </c>
      <c r="IH22" s="23">
        <v>123.223</v>
      </c>
      <c r="II22" s="23" t="s">
        <v>37</v>
      </c>
    </row>
    <row r="23" spans="1:243" s="22" customFormat="1" ht="28.5">
      <c r="A23" s="59">
        <v>2.07</v>
      </c>
      <c r="B23" s="60" t="s">
        <v>144</v>
      </c>
      <c r="C23" s="39" t="s">
        <v>86</v>
      </c>
      <c r="D23" s="61">
        <v>11.7</v>
      </c>
      <c r="E23" s="62" t="s">
        <v>52</v>
      </c>
      <c r="F23" s="63">
        <v>1285.83</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15044</v>
      </c>
      <c r="BB23" s="54">
        <f t="shared" si="2"/>
        <v>15044</v>
      </c>
      <c r="BC23" s="50" t="str">
        <f t="shared" si="3"/>
        <v>INR  Fifteen Thousand  &amp;Forty Four  Only</v>
      </c>
      <c r="IA23" s="22">
        <v>2.07</v>
      </c>
      <c r="IB23" s="22" t="s">
        <v>144</v>
      </c>
      <c r="IC23" s="22" t="s">
        <v>86</v>
      </c>
      <c r="ID23" s="22">
        <v>11.7</v>
      </c>
      <c r="IE23" s="23" t="s">
        <v>52</v>
      </c>
      <c r="IF23" s="23" t="s">
        <v>44</v>
      </c>
      <c r="IG23" s="23" t="s">
        <v>45</v>
      </c>
      <c r="IH23" s="23">
        <v>10</v>
      </c>
      <c r="II23" s="23" t="s">
        <v>37</v>
      </c>
    </row>
    <row r="24" spans="1:243" s="22" customFormat="1" ht="409.5">
      <c r="A24" s="59">
        <v>2.08</v>
      </c>
      <c r="B24" s="60" t="s">
        <v>145</v>
      </c>
      <c r="C24" s="39" t="s">
        <v>87</v>
      </c>
      <c r="D24" s="61">
        <v>104</v>
      </c>
      <c r="E24" s="62" t="s">
        <v>52</v>
      </c>
      <c r="F24" s="63">
        <v>1128.1</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117322</v>
      </c>
      <c r="BB24" s="54">
        <f t="shared" si="2"/>
        <v>117322</v>
      </c>
      <c r="BC24" s="50" t="str">
        <f t="shared" si="3"/>
        <v>INR  One Lakh Seventeen Thousand Three Hundred &amp; Twenty Two  Only</v>
      </c>
      <c r="IA24" s="22">
        <v>2.08</v>
      </c>
      <c r="IB24" s="65" t="s">
        <v>145</v>
      </c>
      <c r="IC24" s="22" t="s">
        <v>87</v>
      </c>
      <c r="ID24" s="22">
        <v>104</v>
      </c>
      <c r="IE24" s="23" t="s">
        <v>52</v>
      </c>
      <c r="IF24" s="23"/>
      <c r="IG24" s="23"/>
      <c r="IH24" s="23"/>
      <c r="II24" s="23"/>
    </row>
    <row r="25" spans="1:243" s="22" customFormat="1" ht="409.5">
      <c r="A25" s="59">
        <v>2.09</v>
      </c>
      <c r="B25" s="60" t="s">
        <v>146</v>
      </c>
      <c r="C25" s="39" t="s">
        <v>88</v>
      </c>
      <c r="D25" s="61">
        <v>17</v>
      </c>
      <c r="E25" s="62" t="s">
        <v>52</v>
      </c>
      <c r="F25" s="63">
        <v>1149.53</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19542</v>
      </c>
      <c r="BB25" s="54">
        <f t="shared" si="2"/>
        <v>19542</v>
      </c>
      <c r="BC25" s="50" t="str">
        <f t="shared" si="3"/>
        <v>INR  Nineteen Thousand Five Hundred &amp; Forty Two  Only</v>
      </c>
      <c r="IA25" s="22">
        <v>2.09</v>
      </c>
      <c r="IB25" s="65" t="s">
        <v>146</v>
      </c>
      <c r="IC25" s="22" t="s">
        <v>88</v>
      </c>
      <c r="ID25" s="22">
        <v>17</v>
      </c>
      <c r="IE25" s="23" t="s">
        <v>52</v>
      </c>
      <c r="IF25" s="23" t="s">
        <v>41</v>
      </c>
      <c r="IG25" s="23" t="s">
        <v>42</v>
      </c>
      <c r="IH25" s="23">
        <v>213</v>
      </c>
      <c r="II25" s="23" t="s">
        <v>37</v>
      </c>
    </row>
    <row r="26" spans="1:243" s="22" customFormat="1" ht="15.75">
      <c r="A26" s="59">
        <v>3</v>
      </c>
      <c r="B26" s="60" t="s">
        <v>53</v>
      </c>
      <c r="C26" s="39" t="s">
        <v>89</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3</v>
      </c>
      <c r="IB26" s="22" t="s">
        <v>53</v>
      </c>
      <c r="IC26" s="22" t="s">
        <v>89</v>
      </c>
      <c r="IE26" s="23"/>
      <c r="IF26" s="23"/>
      <c r="IG26" s="23"/>
      <c r="IH26" s="23"/>
      <c r="II26" s="23"/>
    </row>
    <row r="27" spans="1:243" s="22" customFormat="1" ht="85.5">
      <c r="A27" s="59">
        <v>3.01</v>
      </c>
      <c r="B27" s="60" t="s">
        <v>72</v>
      </c>
      <c r="C27" s="39" t="s">
        <v>90</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3.01</v>
      </c>
      <c r="IB27" s="22" t="s">
        <v>72</v>
      </c>
      <c r="IC27" s="22" t="s">
        <v>90</v>
      </c>
      <c r="IE27" s="23"/>
      <c r="IF27" s="23"/>
      <c r="IG27" s="23"/>
      <c r="IH27" s="23"/>
      <c r="II27" s="23"/>
    </row>
    <row r="28" spans="1:243" s="22" customFormat="1" ht="28.5">
      <c r="A28" s="59">
        <v>3.02</v>
      </c>
      <c r="B28" s="60" t="s">
        <v>70</v>
      </c>
      <c r="C28" s="39" t="s">
        <v>91</v>
      </c>
      <c r="D28" s="61">
        <v>90</v>
      </c>
      <c r="E28" s="62" t="s">
        <v>52</v>
      </c>
      <c r="F28" s="63">
        <v>81.32</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7319</v>
      </c>
      <c r="BB28" s="54">
        <f t="shared" si="2"/>
        <v>7319</v>
      </c>
      <c r="BC28" s="50" t="str">
        <f t="shared" si="3"/>
        <v>INR  Seven Thousand Three Hundred &amp; Nineteen  Only</v>
      </c>
      <c r="IA28" s="22">
        <v>3.02</v>
      </c>
      <c r="IB28" s="22" t="s">
        <v>70</v>
      </c>
      <c r="IC28" s="22" t="s">
        <v>91</v>
      </c>
      <c r="ID28" s="22">
        <v>90</v>
      </c>
      <c r="IE28" s="23" t="s">
        <v>52</v>
      </c>
      <c r="IF28" s="23"/>
      <c r="IG28" s="23"/>
      <c r="IH28" s="23"/>
      <c r="II28" s="23"/>
    </row>
    <row r="29" spans="1:243" s="22" customFormat="1" ht="76.5" customHeight="1">
      <c r="A29" s="59">
        <v>3.03</v>
      </c>
      <c r="B29" s="60" t="s">
        <v>74</v>
      </c>
      <c r="C29" s="39" t="s">
        <v>92</v>
      </c>
      <c r="D29" s="61">
        <v>90</v>
      </c>
      <c r="E29" s="62" t="s">
        <v>52</v>
      </c>
      <c r="F29" s="63">
        <v>108.59</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9773</v>
      </c>
      <c r="BB29" s="54">
        <f t="shared" si="2"/>
        <v>9773</v>
      </c>
      <c r="BC29" s="50" t="str">
        <f t="shared" si="3"/>
        <v>INR  Nine Thousand Seven Hundred &amp; Seventy Three  Only</v>
      </c>
      <c r="IA29" s="22">
        <v>3.03</v>
      </c>
      <c r="IB29" s="22" t="s">
        <v>74</v>
      </c>
      <c r="IC29" s="22" t="s">
        <v>92</v>
      </c>
      <c r="ID29" s="22">
        <v>90</v>
      </c>
      <c r="IE29" s="23" t="s">
        <v>52</v>
      </c>
      <c r="IF29" s="23"/>
      <c r="IG29" s="23"/>
      <c r="IH29" s="23"/>
      <c r="II29" s="23"/>
    </row>
    <row r="30" spans="1:243" s="22" customFormat="1" ht="28.5">
      <c r="A30" s="59">
        <v>3.04</v>
      </c>
      <c r="B30" s="60" t="s">
        <v>147</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3.04</v>
      </c>
      <c r="IB30" s="22" t="s">
        <v>147</v>
      </c>
      <c r="IC30" s="22" t="s">
        <v>61</v>
      </c>
      <c r="IE30" s="23"/>
      <c r="IF30" s="23"/>
      <c r="IG30" s="23"/>
      <c r="IH30" s="23"/>
      <c r="II30" s="23"/>
    </row>
    <row r="31" spans="1:243" s="22" customFormat="1" ht="28.5">
      <c r="A31" s="59">
        <v>3.05</v>
      </c>
      <c r="B31" s="60" t="s">
        <v>148</v>
      </c>
      <c r="C31" s="39" t="s">
        <v>93</v>
      </c>
      <c r="D31" s="61">
        <v>245</v>
      </c>
      <c r="E31" s="62" t="s">
        <v>52</v>
      </c>
      <c r="F31" s="63">
        <v>16.65</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4079</v>
      </c>
      <c r="BB31" s="54">
        <f t="shared" si="2"/>
        <v>4079</v>
      </c>
      <c r="BC31" s="50" t="str">
        <f t="shared" si="3"/>
        <v>INR  Four Thousand  &amp;Seventy Nine  Only</v>
      </c>
      <c r="IA31" s="22">
        <v>3.05</v>
      </c>
      <c r="IB31" s="22" t="s">
        <v>148</v>
      </c>
      <c r="IC31" s="22" t="s">
        <v>93</v>
      </c>
      <c r="ID31" s="22">
        <v>245</v>
      </c>
      <c r="IE31" s="23" t="s">
        <v>52</v>
      </c>
      <c r="IF31" s="23"/>
      <c r="IG31" s="23"/>
      <c r="IH31" s="23"/>
      <c r="II31" s="23"/>
    </row>
    <row r="32" spans="1:243" s="22" customFormat="1" ht="71.25">
      <c r="A32" s="59">
        <v>3.06</v>
      </c>
      <c r="B32" s="60" t="s">
        <v>124</v>
      </c>
      <c r="C32" s="39" t="s">
        <v>94</v>
      </c>
      <c r="D32" s="61">
        <v>245</v>
      </c>
      <c r="E32" s="62" t="s">
        <v>52</v>
      </c>
      <c r="F32" s="63">
        <v>14.33</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3511</v>
      </c>
      <c r="BB32" s="54">
        <f t="shared" si="2"/>
        <v>3511</v>
      </c>
      <c r="BC32" s="50" t="str">
        <f t="shared" si="3"/>
        <v>INR  Three Thousand Five Hundred &amp; Eleven  Only</v>
      </c>
      <c r="IA32" s="22">
        <v>3.06</v>
      </c>
      <c r="IB32" s="22" t="s">
        <v>124</v>
      </c>
      <c r="IC32" s="22" t="s">
        <v>94</v>
      </c>
      <c r="ID32" s="22">
        <v>245</v>
      </c>
      <c r="IE32" s="23" t="s">
        <v>52</v>
      </c>
      <c r="IF32" s="23"/>
      <c r="IG32" s="23"/>
      <c r="IH32" s="23"/>
      <c r="II32" s="23"/>
    </row>
    <row r="33" spans="1:243" s="22" customFormat="1" ht="71.25">
      <c r="A33" s="59">
        <v>3.07</v>
      </c>
      <c r="B33" s="60" t="s">
        <v>149</v>
      </c>
      <c r="C33" s="39" t="s">
        <v>95</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3.07</v>
      </c>
      <c r="IB33" s="22" t="s">
        <v>149</v>
      </c>
      <c r="IC33" s="22" t="s">
        <v>95</v>
      </c>
      <c r="IE33" s="23"/>
      <c r="IF33" s="23"/>
      <c r="IG33" s="23"/>
      <c r="IH33" s="23"/>
      <c r="II33" s="23"/>
    </row>
    <row r="34" spans="1:243" s="22" customFormat="1" ht="32.25" customHeight="1">
      <c r="A34" s="59">
        <v>3.08</v>
      </c>
      <c r="B34" s="60" t="s">
        <v>150</v>
      </c>
      <c r="C34" s="39" t="s">
        <v>96</v>
      </c>
      <c r="D34" s="61">
        <v>254</v>
      </c>
      <c r="E34" s="62" t="s">
        <v>52</v>
      </c>
      <c r="F34" s="63">
        <v>49.8</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12649</v>
      </c>
      <c r="BB34" s="54">
        <f t="shared" si="2"/>
        <v>12649</v>
      </c>
      <c r="BC34" s="50" t="str">
        <f t="shared" si="3"/>
        <v>INR  Twelve Thousand Six Hundred &amp; Forty Nine  Only</v>
      </c>
      <c r="IA34" s="22">
        <v>3.08</v>
      </c>
      <c r="IB34" s="22" t="s">
        <v>150</v>
      </c>
      <c r="IC34" s="22" t="s">
        <v>96</v>
      </c>
      <c r="ID34" s="22">
        <v>254</v>
      </c>
      <c r="IE34" s="23" t="s">
        <v>52</v>
      </c>
      <c r="IF34" s="23"/>
      <c r="IG34" s="23"/>
      <c r="IH34" s="23"/>
      <c r="II34" s="23"/>
    </row>
    <row r="35" spans="1:243" s="22" customFormat="1" ht="75" customHeight="1">
      <c r="A35" s="59">
        <v>3.09</v>
      </c>
      <c r="B35" s="60" t="s">
        <v>75</v>
      </c>
      <c r="C35" s="39" t="s">
        <v>97</v>
      </c>
      <c r="D35" s="61">
        <v>90</v>
      </c>
      <c r="E35" s="62" t="s">
        <v>52</v>
      </c>
      <c r="F35" s="63">
        <v>18.28</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1645</v>
      </c>
      <c r="BB35" s="54">
        <f t="shared" si="2"/>
        <v>1645</v>
      </c>
      <c r="BC35" s="50" t="str">
        <f t="shared" si="3"/>
        <v>INR  One Thousand Six Hundred &amp; Forty Five  Only</v>
      </c>
      <c r="IA35" s="22">
        <v>3.09</v>
      </c>
      <c r="IB35" s="22" t="s">
        <v>75</v>
      </c>
      <c r="IC35" s="22" t="s">
        <v>97</v>
      </c>
      <c r="ID35" s="22">
        <v>90</v>
      </c>
      <c r="IE35" s="23" t="s">
        <v>52</v>
      </c>
      <c r="IF35" s="23"/>
      <c r="IG35" s="23"/>
      <c r="IH35" s="23"/>
      <c r="II35" s="23"/>
    </row>
    <row r="36" spans="1:243" s="22" customFormat="1" ht="57">
      <c r="A36" s="59">
        <v>3.1</v>
      </c>
      <c r="B36" s="60" t="s">
        <v>73</v>
      </c>
      <c r="C36" s="39" t="s">
        <v>98</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2">
        <v>3.1</v>
      </c>
      <c r="IB36" s="22" t="s">
        <v>73</v>
      </c>
      <c r="IC36" s="22" t="s">
        <v>98</v>
      </c>
      <c r="IE36" s="23"/>
      <c r="IF36" s="23"/>
      <c r="IG36" s="23"/>
      <c r="IH36" s="23"/>
      <c r="II36" s="23"/>
    </row>
    <row r="37" spans="1:243" s="22" customFormat="1" ht="28.5">
      <c r="A37" s="59">
        <v>3.11</v>
      </c>
      <c r="B37" s="60" t="s">
        <v>76</v>
      </c>
      <c r="C37" s="39" t="s">
        <v>62</v>
      </c>
      <c r="D37" s="61">
        <v>195</v>
      </c>
      <c r="E37" s="62" t="s">
        <v>52</v>
      </c>
      <c r="F37" s="63">
        <v>75.88</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14797</v>
      </c>
      <c r="BB37" s="54">
        <f t="shared" si="2"/>
        <v>14797</v>
      </c>
      <c r="BC37" s="50" t="str">
        <f t="shared" si="3"/>
        <v>INR  Fourteen Thousand Seven Hundred &amp; Ninety Seven  Only</v>
      </c>
      <c r="IA37" s="22">
        <v>3.11</v>
      </c>
      <c r="IB37" s="22" t="s">
        <v>76</v>
      </c>
      <c r="IC37" s="22" t="s">
        <v>62</v>
      </c>
      <c r="ID37" s="22">
        <v>195</v>
      </c>
      <c r="IE37" s="23" t="s">
        <v>52</v>
      </c>
      <c r="IF37" s="23"/>
      <c r="IG37" s="23"/>
      <c r="IH37" s="23"/>
      <c r="II37" s="23"/>
    </row>
    <row r="38" spans="1:243" s="22" customFormat="1" ht="28.5">
      <c r="A38" s="63">
        <v>3.12</v>
      </c>
      <c r="B38" s="60" t="s">
        <v>151</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3.12</v>
      </c>
      <c r="IB38" s="22" t="s">
        <v>151</v>
      </c>
      <c r="IC38" s="22" t="s">
        <v>63</v>
      </c>
      <c r="IE38" s="23"/>
      <c r="IF38" s="23"/>
      <c r="IG38" s="23"/>
      <c r="IH38" s="23"/>
      <c r="II38" s="23"/>
    </row>
    <row r="39" spans="1:243" s="22" customFormat="1" ht="28.5">
      <c r="A39" s="59">
        <v>3.13</v>
      </c>
      <c r="B39" s="60" t="s">
        <v>152</v>
      </c>
      <c r="C39" s="39" t="s">
        <v>99</v>
      </c>
      <c r="D39" s="61">
        <v>9.95</v>
      </c>
      <c r="E39" s="62" t="s">
        <v>52</v>
      </c>
      <c r="F39" s="63">
        <v>65.54</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652</v>
      </c>
      <c r="BB39" s="54">
        <f t="shared" si="2"/>
        <v>652</v>
      </c>
      <c r="BC39" s="50" t="str">
        <f t="shared" si="3"/>
        <v>INR  Six Hundred &amp; Fifty Two  Only</v>
      </c>
      <c r="IA39" s="22">
        <v>3.13</v>
      </c>
      <c r="IB39" s="22" t="s">
        <v>152</v>
      </c>
      <c r="IC39" s="22" t="s">
        <v>99</v>
      </c>
      <c r="ID39" s="22">
        <v>9.95</v>
      </c>
      <c r="IE39" s="23" t="s">
        <v>52</v>
      </c>
      <c r="IF39" s="23"/>
      <c r="IG39" s="23"/>
      <c r="IH39" s="23"/>
      <c r="II39" s="23"/>
    </row>
    <row r="40" spans="1:243" s="22" customFormat="1" ht="15.75">
      <c r="A40" s="59">
        <v>4</v>
      </c>
      <c r="B40" s="60" t="s">
        <v>77</v>
      </c>
      <c r="C40" s="39" t="s">
        <v>100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4</v>
      </c>
      <c r="IB40" s="22" t="s">
        <v>77</v>
      </c>
      <c r="IC40" s="22" t="s">
        <v>100</v>
      </c>
      <c r="IE40" s="23"/>
      <c r="IF40" s="23"/>
      <c r="IG40" s="23"/>
      <c r="IH40" s="23"/>
      <c r="II40" s="23"/>
    </row>
    <row r="41" spans="1:243" s="22" customFormat="1" ht="142.5">
      <c r="A41" s="59">
        <v>4.01</v>
      </c>
      <c r="B41" s="60" t="s">
        <v>78</v>
      </c>
      <c r="C41" s="39" t="s">
        <v>101</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4.01</v>
      </c>
      <c r="IB41" s="22" t="s">
        <v>78</v>
      </c>
      <c r="IC41" s="22" t="s">
        <v>101</v>
      </c>
      <c r="IE41" s="23"/>
      <c r="IF41" s="23"/>
      <c r="IG41" s="23"/>
      <c r="IH41" s="23"/>
      <c r="II41" s="23"/>
    </row>
    <row r="42" spans="1:243" s="22" customFormat="1" ht="28.5">
      <c r="A42" s="59">
        <v>4.02</v>
      </c>
      <c r="B42" s="60" t="s">
        <v>79</v>
      </c>
      <c r="C42" s="39" t="s">
        <v>102</v>
      </c>
      <c r="D42" s="61">
        <v>13.5</v>
      </c>
      <c r="E42" s="62" t="s">
        <v>52</v>
      </c>
      <c r="F42" s="63">
        <v>419.11</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5658</v>
      </c>
      <c r="BB42" s="54">
        <f t="shared" si="2"/>
        <v>5658</v>
      </c>
      <c r="BC42" s="50" t="str">
        <f t="shared" si="3"/>
        <v>INR  Five Thousand Six Hundred &amp; Fifty Eight  Only</v>
      </c>
      <c r="IA42" s="22">
        <v>4.02</v>
      </c>
      <c r="IB42" s="22" t="s">
        <v>79</v>
      </c>
      <c r="IC42" s="22" t="s">
        <v>102</v>
      </c>
      <c r="ID42" s="22">
        <v>13.5</v>
      </c>
      <c r="IE42" s="23" t="s">
        <v>52</v>
      </c>
      <c r="IF42" s="23"/>
      <c r="IG42" s="23"/>
      <c r="IH42" s="23"/>
      <c r="II42" s="23"/>
    </row>
    <row r="43" spans="1:243" s="22" customFormat="1" ht="57">
      <c r="A43" s="59">
        <v>4.03</v>
      </c>
      <c r="B43" s="60" t="s">
        <v>153</v>
      </c>
      <c r="C43" s="39" t="s">
        <v>103</v>
      </c>
      <c r="D43" s="61">
        <v>161.46</v>
      </c>
      <c r="E43" s="62" t="s">
        <v>52</v>
      </c>
      <c r="F43" s="63">
        <v>2.49</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402</v>
      </c>
      <c r="BB43" s="54">
        <f t="shared" si="2"/>
        <v>402</v>
      </c>
      <c r="BC43" s="50" t="str">
        <f t="shared" si="3"/>
        <v>INR  Four Hundred &amp; Two  Only</v>
      </c>
      <c r="IA43" s="22">
        <v>4.03</v>
      </c>
      <c r="IB43" s="22" t="s">
        <v>153</v>
      </c>
      <c r="IC43" s="22" t="s">
        <v>103</v>
      </c>
      <c r="ID43" s="22">
        <v>161.46</v>
      </c>
      <c r="IE43" s="23" t="s">
        <v>52</v>
      </c>
      <c r="IF43" s="23"/>
      <c r="IG43" s="23"/>
      <c r="IH43" s="23"/>
      <c r="II43" s="23"/>
    </row>
    <row r="44" spans="1:243" s="22" customFormat="1" ht="114">
      <c r="A44" s="59">
        <v>4.04</v>
      </c>
      <c r="B44" s="60" t="s">
        <v>154</v>
      </c>
      <c r="C44" s="39" t="s">
        <v>104</v>
      </c>
      <c r="D44" s="61">
        <v>12</v>
      </c>
      <c r="E44" s="62" t="s">
        <v>65</v>
      </c>
      <c r="F44" s="63">
        <v>285.79</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3429</v>
      </c>
      <c r="BB44" s="54">
        <f t="shared" si="2"/>
        <v>3429</v>
      </c>
      <c r="BC44" s="50" t="str">
        <f t="shared" si="3"/>
        <v>INR  Three Thousand Four Hundred &amp; Twenty Nine  Only</v>
      </c>
      <c r="IA44" s="22">
        <v>4.04</v>
      </c>
      <c r="IB44" s="22" t="s">
        <v>154</v>
      </c>
      <c r="IC44" s="22" t="s">
        <v>104</v>
      </c>
      <c r="ID44" s="22">
        <v>12</v>
      </c>
      <c r="IE44" s="23" t="s">
        <v>65</v>
      </c>
      <c r="IF44" s="23"/>
      <c r="IG44" s="23"/>
      <c r="IH44" s="23"/>
      <c r="II44" s="23"/>
    </row>
    <row r="45" spans="1:243" s="22" customFormat="1" ht="15.75">
      <c r="A45" s="63">
        <v>5</v>
      </c>
      <c r="B45" s="60" t="s">
        <v>80</v>
      </c>
      <c r="C45" s="39" t="s">
        <v>105</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2">
        <v>5</v>
      </c>
      <c r="IB45" s="22" t="s">
        <v>80</v>
      </c>
      <c r="IC45" s="22" t="s">
        <v>105</v>
      </c>
      <c r="IE45" s="23"/>
      <c r="IF45" s="23"/>
      <c r="IG45" s="23"/>
      <c r="IH45" s="23"/>
      <c r="II45" s="23"/>
    </row>
    <row r="46" spans="1:243" s="22" customFormat="1" ht="71.25">
      <c r="A46" s="59">
        <v>5.01</v>
      </c>
      <c r="B46" s="60" t="s">
        <v>125</v>
      </c>
      <c r="C46" s="39" t="s">
        <v>106</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5.01</v>
      </c>
      <c r="IB46" s="22" t="s">
        <v>125</v>
      </c>
      <c r="IC46" s="22" t="s">
        <v>106</v>
      </c>
      <c r="IE46" s="23"/>
      <c r="IF46" s="23"/>
      <c r="IG46" s="23"/>
      <c r="IH46" s="23"/>
      <c r="II46" s="23"/>
    </row>
    <row r="47" spans="1:243" s="22" customFormat="1" ht="28.5">
      <c r="A47" s="59">
        <v>5.02</v>
      </c>
      <c r="B47" s="60" t="s">
        <v>126</v>
      </c>
      <c r="C47" s="39" t="s">
        <v>107</v>
      </c>
      <c r="D47" s="61">
        <v>0.73</v>
      </c>
      <c r="E47" s="62" t="s">
        <v>64</v>
      </c>
      <c r="F47" s="63">
        <v>1759.84</v>
      </c>
      <c r="G47" s="40"/>
      <c r="H47" s="24"/>
      <c r="I47" s="47" t="s">
        <v>38</v>
      </c>
      <c r="J47" s="48">
        <f aca="true" t="shared" si="4" ref="J46:J62">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6:BA62">ROUND(total_amount_ba($B$2,$D$2,D47,F47,J47,K47,M47),0)</f>
        <v>1285</v>
      </c>
      <c r="BB47" s="54">
        <f aca="true" t="shared" si="6" ref="BB46:BB62">BA47+SUM(N47:AZ47)</f>
        <v>1285</v>
      </c>
      <c r="BC47" s="50" t="str">
        <f aca="true" t="shared" si="7" ref="BC46:BC62">SpellNumber(L47,BB47)</f>
        <v>INR  One Thousand Two Hundred &amp; Eighty Five  Only</v>
      </c>
      <c r="IA47" s="22">
        <v>5.02</v>
      </c>
      <c r="IB47" s="22" t="s">
        <v>126</v>
      </c>
      <c r="IC47" s="22" t="s">
        <v>107</v>
      </c>
      <c r="ID47" s="22">
        <v>0.73</v>
      </c>
      <c r="IE47" s="23" t="s">
        <v>64</v>
      </c>
      <c r="IF47" s="23"/>
      <c r="IG47" s="23"/>
      <c r="IH47" s="23"/>
      <c r="II47" s="23"/>
    </row>
    <row r="48" spans="1:243" s="22" customFormat="1" ht="28.5">
      <c r="A48" s="59">
        <v>5.03</v>
      </c>
      <c r="B48" s="60" t="s">
        <v>127</v>
      </c>
      <c r="C48" s="39" t="s">
        <v>108</v>
      </c>
      <c r="D48" s="61">
        <v>1.34</v>
      </c>
      <c r="E48" s="62" t="s">
        <v>64</v>
      </c>
      <c r="F48" s="63">
        <v>1086.89</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t="shared" si="5"/>
        <v>1456</v>
      </c>
      <c r="BB48" s="54">
        <f t="shared" si="6"/>
        <v>1456</v>
      </c>
      <c r="BC48" s="50" t="str">
        <f t="shared" si="7"/>
        <v>INR  One Thousand Four Hundred &amp; Fifty Six  Only</v>
      </c>
      <c r="IA48" s="22">
        <v>5.03</v>
      </c>
      <c r="IB48" s="22" t="s">
        <v>127</v>
      </c>
      <c r="IC48" s="22" t="s">
        <v>108</v>
      </c>
      <c r="ID48" s="22">
        <v>1.34</v>
      </c>
      <c r="IE48" s="23" t="s">
        <v>64</v>
      </c>
      <c r="IF48" s="23"/>
      <c r="IG48" s="23"/>
      <c r="IH48" s="23"/>
      <c r="II48" s="23"/>
    </row>
    <row r="49" spans="1:243" s="22" customFormat="1" ht="71.25">
      <c r="A49" s="59">
        <v>5.04</v>
      </c>
      <c r="B49" s="60" t="s">
        <v>128</v>
      </c>
      <c r="C49" s="39" t="s">
        <v>109</v>
      </c>
      <c r="D49" s="61">
        <v>12</v>
      </c>
      <c r="E49" s="62" t="s">
        <v>52</v>
      </c>
      <c r="F49" s="63">
        <v>39.5</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474</v>
      </c>
      <c r="BB49" s="54">
        <f t="shared" si="6"/>
        <v>474</v>
      </c>
      <c r="BC49" s="50" t="str">
        <f t="shared" si="7"/>
        <v>INR  Four Hundred &amp; Seventy Four  Only</v>
      </c>
      <c r="IA49" s="22">
        <v>5.04</v>
      </c>
      <c r="IB49" s="22" t="s">
        <v>128</v>
      </c>
      <c r="IC49" s="22" t="s">
        <v>109</v>
      </c>
      <c r="ID49" s="22">
        <v>12</v>
      </c>
      <c r="IE49" s="23" t="s">
        <v>52</v>
      </c>
      <c r="IF49" s="23"/>
      <c r="IG49" s="23"/>
      <c r="IH49" s="23"/>
      <c r="II49" s="23"/>
    </row>
    <row r="50" spans="1:243" s="22" customFormat="1" ht="128.25">
      <c r="A50" s="59">
        <v>5.05</v>
      </c>
      <c r="B50" s="60" t="s">
        <v>155</v>
      </c>
      <c r="C50" s="39" t="s">
        <v>110</v>
      </c>
      <c r="D50" s="61">
        <v>3.81</v>
      </c>
      <c r="E50" s="62" t="s">
        <v>64</v>
      </c>
      <c r="F50" s="63">
        <v>192.32</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5"/>
        <v>733</v>
      </c>
      <c r="BB50" s="54">
        <f t="shared" si="6"/>
        <v>733</v>
      </c>
      <c r="BC50" s="50" t="str">
        <f t="shared" si="7"/>
        <v>INR  Seven Hundred &amp; Thirty Three  Only</v>
      </c>
      <c r="IA50" s="22">
        <v>5.05</v>
      </c>
      <c r="IB50" s="22" t="s">
        <v>155</v>
      </c>
      <c r="IC50" s="22" t="s">
        <v>110</v>
      </c>
      <c r="ID50" s="22">
        <v>3.81</v>
      </c>
      <c r="IE50" s="23" t="s">
        <v>64</v>
      </c>
      <c r="IF50" s="23"/>
      <c r="IG50" s="23"/>
      <c r="IH50" s="23"/>
      <c r="II50" s="23"/>
    </row>
    <row r="51" spans="1:243" s="22" customFormat="1" ht="15.75">
      <c r="A51" s="59">
        <v>6</v>
      </c>
      <c r="B51" s="60" t="s">
        <v>81</v>
      </c>
      <c r="C51" s="39" t="s">
        <v>111</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6</v>
      </c>
      <c r="IB51" s="22" t="s">
        <v>81</v>
      </c>
      <c r="IC51" s="22" t="s">
        <v>111</v>
      </c>
      <c r="IE51" s="23"/>
      <c r="IF51" s="23"/>
      <c r="IG51" s="23"/>
      <c r="IH51" s="23"/>
      <c r="II51" s="23"/>
    </row>
    <row r="52" spans="1:243" s="22" customFormat="1" ht="75" customHeight="1">
      <c r="A52" s="59">
        <v>6.01</v>
      </c>
      <c r="B52" s="60" t="s">
        <v>129</v>
      </c>
      <c r="C52" s="39" t="s">
        <v>112</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2">
        <v>6.01</v>
      </c>
      <c r="IB52" s="22" t="s">
        <v>129</v>
      </c>
      <c r="IC52" s="22" t="s">
        <v>112</v>
      </c>
      <c r="IE52" s="23"/>
      <c r="IF52" s="23"/>
      <c r="IG52" s="23"/>
      <c r="IH52" s="23"/>
      <c r="II52" s="23"/>
    </row>
    <row r="53" spans="1:243" s="22" customFormat="1" ht="42.75">
      <c r="A53" s="59">
        <v>6.02</v>
      </c>
      <c r="B53" s="60" t="s">
        <v>130</v>
      </c>
      <c r="C53" s="39" t="s">
        <v>113</v>
      </c>
      <c r="D53" s="61">
        <v>1</v>
      </c>
      <c r="E53" s="62" t="s">
        <v>65</v>
      </c>
      <c r="F53" s="63">
        <v>5069.13</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5"/>
        <v>5069</v>
      </c>
      <c r="BB53" s="54">
        <f t="shared" si="6"/>
        <v>5069</v>
      </c>
      <c r="BC53" s="50" t="str">
        <f t="shared" si="7"/>
        <v>INR  Five Thousand  &amp;Sixty Nine  Only</v>
      </c>
      <c r="IA53" s="22">
        <v>6.02</v>
      </c>
      <c r="IB53" s="22" t="s">
        <v>130</v>
      </c>
      <c r="IC53" s="22" t="s">
        <v>113</v>
      </c>
      <c r="ID53" s="22">
        <v>1</v>
      </c>
      <c r="IE53" s="23" t="s">
        <v>65</v>
      </c>
      <c r="IF53" s="23"/>
      <c r="IG53" s="23"/>
      <c r="IH53" s="23"/>
      <c r="II53" s="23"/>
    </row>
    <row r="54" spans="1:243" s="22" customFormat="1" ht="45.75" customHeight="1">
      <c r="A54" s="59">
        <v>6.03</v>
      </c>
      <c r="B54" s="60" t="s">
        <v>131</v>
      </c>
      <c r="C54" s="39" t="s">
        <v>114</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6.03</v>
      </c>
      <c r="IB54" s="22" t="s">
        <v>131</v>
      </c>
      <c r="IC54" s="22" t="s">
        <v>114</v>
      </c>
      <c r="IE54" s="23"/>
      <c r="IF54" s="23"/>
      <c r="IG54" s="23"/>
      <c r="IH54" s="23"/>
      <c r="II54" s="23"/>
    </row>
    <row r="55" spans="1:243" s="22" customFormat="1" ht="28.5">
      <c r="A55" s="59">
        <v>6.04</v>
      </c>
      <c r="B55" s="60" t="s">
        <v>132</v>
      </c>
      <c r="C55" s="39" t="s">
        <v>115</v>
      </c>
      <c r="D55" s="61">
        <v>1</v>
      </c>
      <c r="E55" s="62" t="s">
        <v>65</v>
      </c>
      <c r="F55" s="63">
        <v>4858</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5"/>
        <v>4858</v>
      </c>
      <c r="BB55" s="54">
        <f t="shared" si="6"/>
        <v>4858</v>
      </c>
      <c r="BC55" s="50" t="str">
        <f t="shared" si="7"/>
        <v>INR  Four Thousand Eight Hundred &amp; Fifty Eight  Only</v>
      </c>
      <c r="IA55" s="22">
        <v>6.04</v>
      </c>
      <c r="IB55" s="22" t="s">
        <v>132</v>
      </c>
      <c r="IC55" s="22" t="s">
        <v>115</v>
      </c>
      <c r="ID55" s="22">
        <v>1</v>
      </c>
      <c r="IE55" s="23" t="s">
        <v>65</v>
      </c>
      <c r="IF55" s="23"/>
      <c r="IG55" s="23"/>
      <c r="IH55" s="23"/>
      <c r="II55" s="23"/>
    </row>
    <row r="56" spans="1:243" s="22" customFormat="1" ht="30.75" customHeight="1">
      <c r="A56" s="59">
        <v>7</v>
      </c>
      <c r="B56" s="60" t="s">
        <v>133</v>
      </c>
      <c r="C56" s="39" t="s">
        <v>116</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7</v>
      </c>
      <c r="IB56" s="22" t="s">
        <v>133</v>
      </c>
      <c r="IC56" s="22" t="s">
        <v>116</v>
      </c>
      <c r="IE56" s="23"/>
      <c r="IF56" s="23"/>
      <c r="IG56" s="23"/>
      <c r="IH56" s="23"/>
      <c r="II56" s="23"/>
    </row>
    <row r="57" spans="1:243" s="22" customFormat="1" ht="299.25">
      <c r="A57" s="59">
        <v>7.01</v>
      </c>
      <c r="B57" s="64" t="s">
        <v>156</v>
      </c>
      <c r="C57" s="39" t="s">
        <v>117</v>
      </c>
      <c r="D57" s="61">
        <v>165</v>
      </c>
      <c r="E57" s="62" t="s">
        <v>52</v>
      </c>
      <c r="F57" s="63">
        <v>415.73</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5"/>
        <v>68595</v>
      </c>
      <c r="BB57" s="54">
        <f t="shared" si="6"/>
        <v>68595</v>
      </c>
      <c r="BC57" s="50" t="str">
        <f t="shared" si="7"/>
        <v>INR  Sixty Eight Thousand Five Hundred &amp; Ninety Five  Only</v>
      </c>
      <c r="IA57" s="22">
        <v>7.01</v>
      </c>
      <c r="IB57" s="22" t="s">
        <v>156</v>
      </c>
      <c r="IC57" s="22" t="s">
        <v>117</v>
      </c>
      <c r="ID57" s="22">
        <v>165</v>
      </c>
      <c r="IE57" s="23" t="s">
        <v>52</v>
      </c>
      <c r="IF57" s="23"/>
      <c r="IG57" s="23"/>
      <c r="IH57" s="23"/>
      <c r="II57" s="23"/>
    </row>
    <row r="58" spans="1:243" s="22" customFormat="1" ht="28.5">
      <c r="A58" s="59">
        <v>8</v>
      </c>
      <c r="B58" s="64" t="s">
        <v>157</v>
      </c>
      <c r="C58" s="39" t="s">
        <v>118</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8</v>
      </c>
      <c r="IB58" s="22" t="s">
        <v>157</v>
      </c>
      <c r="IC58" s="22" t="s">
        <v>118</v>
      </c>
      <c r="IE58" s="23"/>
      <c r="IF58" s="23"/>
      <c r="IG58" s="23"/>
      <c r="IH58" s="23"/>
      <c r="II58" s="23"/>
    </row>
    <row r="59" spans="1:243" s="22" customFormat="1" ht="76.5" customHeight="1">
      <c r="A59" s="63">
        <v>8.01</v>
      </c>
      <c r="B59" s="60" t="s">
        <v>158</v>
      </c>
      <c r="C59" s="39" t="s">
        <v>119</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A59" s="22">
        <v>8.01</v>
      </c>
      <c r="IB59" s="22" t="s">
        <v>158</v>
      </c>
      <c r="IC59" s="22" t="s">
        <v>119</v>
      </c>
      <c r="IE59" s="23"/>
      <c r="IF59" s="23"/>
      <c r="IG59" s="23"/>
      <c r="IH59" s="23"/>
      <c r="II59" s="23"/>
    </row>
    <row r="60" spans="1:243" s="22" customFormat="1" ht="38.25" customHeight="1">
      <c r="A60" s="59">
        <v>9</v>
      </c>
      <c r="B60" s="60" t="s">
        <v>159</v>
      </c>
      <c r="C60" s="39" t="s">
        <v>120</v>
      </c>
      <c r="D60" s="61">
        <v>0.8</v>
      </c>
      <c r="E60" s="62" t="s">
        <v>52</v>
      </c>
      <c r="F60" s="63">
        <v>342.36</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274</v>
      </c>
      <c r="BB60" s="54">
        <f t="shared" si="6"/>
        <v>274</v>
      </c>
      <c r="BC60" s="50" t="str">
        <f t="shared" si="7"/>
        <v>INR  Two Hundred &amp; Seventy Four  Only</v>
      </c>
      <c r="IA60" s="22">
        <v>9</v>
      </c>
      <c r="IB60" s="22" t="s">
        <v>159</v>
      </c>
      <c r="IC60" s="22" t="s">
        <v>120</v>
      </c>
      <c r="ID60" s="22">
        <v>0.8</v>
      </c>
      <c r="IE60" s="23" t="s">
        <v>52</v>
      </c>
      <c r="IF60" s="23"/>
      <c r="IG60" s="23"/>
      <c r="IH60" s="23"/>
      <c r="II60" s="23"/>
    </row>
    <row r="61" spans="1:243" s="22" customFormat="1" ht="20.25" customHeight="1">
      <c r="A61" s="59">
        <v>9.01</v>
      </c>
      <c r="B61" s="60" t="s">
        <v>71</v>
      </c>
      <c r="C61" s="39" t="s">
        <v>121</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2">
        <v>9.01</v>
      </c>
      <c r="IB61" s="22" t="s">
        <v>71</v>
      </c>
      <c r="IC61" s="22" t="s">
        <v>121</v>
      </c>
      <c r="IE61" s="23"/>
      <c r="IF61" s="23"/>
      <c r="IG61" s="23"/>
      <c r="IH61" s="23"/>
      <c r="II61" s="23"/>
    </row>
    <row r="62" spans="1:243" s="22" customFormat="1" ht="123.75" customHeight="1">
      <c r="A62" s="63">
        <v>9.02</v>
      </c>
      <c r="B62" s="60" t="s">
        <v>134</v>
      </c>
      <c r="C62" s="39" t="s">
        <v>122</v>
      </c>
      <c r="D62" s="61">
        <v>1.34</v>
      </c>
      <c r="E62" s="62" t="s">
        <v>135</v>
      </c>
      <c r="F62" s="63">
        <v>4985.92</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6681</v>
      </c>
      <c r="BB62" s="54">
        <f t="shared" si="6"/>
        <v>6681</v>
      </c>
      <c r="BC62" s="50" t="str">
        <f t="shared" si="7"/>
        <v>INR  Six Thousand Six Hundred &amp; Eighty One  Only</v>
      </c>
      <c r="IA62" s="22">
        <v>9.02</v>
      </c>
      <c r="IB62" s="65" t="s">
        <v>134</v>
      </c>
      <c r="IC62" s="22" t="s">
        <v>122</v>
      </c>
      <c r="ID62" s="22">
        <v>1.34</v>
      </c>
      <c r="IE62" s="23" t="s">
        <v>135</v>
      </c>
      <c r="IF62" s="23"/>
      <c r="IG62" s="23"/>
      <c r="IH62" s="23"/>
      <c r="II62" s="23"/>
    </row>
    <row r="63" spans="1:55" ht="28.5">
      <c r="A63" s="25" t="s">
        <v>46</v>
      </c>
      <c r="B63" s="26"/>
      <c r="C63" s="27"/>
      <c r="D63" s="43"/>
      <c r="E63" s="43"/>
      <c r="F63" s="43"/>
      <c r="G63" s="43"/>
      <c r="H63" s="55"/>
      <c r="I63" s="55"/>
      <c r="J63" s="55"/>
      <c r="K63" s="55"/>
      <c r="L63" s="56"/>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57">
        <f>SUM(BA13:BA62)</f>
        <v>339500</v>
      </c>
      <c r="BB63" s="58">
        <f>SUM(BB13:BB62)</f>
        <v>339500</v>
      </c>
      <c r="BC63" s="50" t="str">
        <f>SpellNumber(L63,BB63)</f>
        <v>  Three Lakh Thirty Nine Thousand Five Hundred    Only</v>
      </c>
    </row>
    <row r="64" spans="1:55" ht="18">
      <c r="A64" s="26" t="s">
        <v>47</v>
      </c>
      <c r="B64" s="28"/>
      <c r="C64" s="29"/>
      <c r="D64" s="30"/>
      <c r="E64" s="44" t="s">
        <v>54</v>
      </c>
      <c r="F64" s="45"/>
      <c r="G64" s="31"/>
      <c r="H64" s="32"/>
      <c r="I64" s="32"/>
      <c r="J64" s="32"/>
      <c r="K64" s="33"/>
      <c r="L64" s="34"/>
      <c r="M64" s="35"/>
      <c r="N64" s="36"/>
      <c r="O64" s="22"/>
      <c r="P64" s="22"/>
      <c r="Q64" s="22"/>
      <c r="R64" s="22"/>
      <c r="S64" s="22"/>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7">
        <f>IF(ISBLANK(F64),0,IF(E64="Excess (+)",ROUND(BA63+(BA63*F64),2),IF(E64="Less (-)",ROUND(BA63+(BA63*F64*(-1)),2),IF(E64="At Par",BA63,0))))</f>
        <v>0</v>
      </c>
      <c r="BB64" s="38">
        <f>ROUND(BA64,0)</f>
        <v>0</v>
      </c>
      <c r="BC64" s="21" t="str">
        <f>SpellNumber($E$2,BB64)</f>
        <v>INR Zero Only</v>
      </c>
    </row>
    <row r="65" spans="1:55" ht="18">
      <c r="A65" s="25" t="s">
        <v>48</v>
      </c>
      <c r="B65" s="25"/>
      <c r="C65" s="67" t="str">
        <f>SpellNumber($E$2,BB64)</f>
        <v>INR Zero Only</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row>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90" ht="15"/>
    <row r="191" ht="15"/>
    <row r="192" ht="15"/>
    <row r="193" ht="15"/>
    <row r="194" ht="15"/>
    <row r="195"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7" ht="15"/>
    <row r="228" ht="15"/>
    <row r="229" ht="15"/>
    <row r="230" ht="15"/>
    <row r="231" ht="15"/>
    <row r="232" ht="15"/>
    <row r="233" ht="15"/>
    <row r="234" ht="15"/>
    <row r="235" ht="15"/>
    <row r="236" ht="15"/>
    <row r="237" ht="15"/>
    <row r="238" ht="15"/>
    <row r="239" ht="15"/>
    <row r="240" ht="15"/>
    <row r="241" ht="15"/>
    <row r="242" ht="15"/>
    <row r="243" ht="15"/>
    <row r="245" ht="15"/>
    <row r="246" ht="15"/>
    <row r="247" ht="15"/>
    <row r="248" ht="15"/>
    <row r="249" ht="15"/>
    <row r="250" ht="15"/>
    <row r="251" ht="15"/>
    <row r="252" ht="15"/>
    <row r="253" ht="15"/>
    <row r="254" ht="15"/>
    <row r="255" ht="15"/>
    <row r="256" ht="15"/>
    <row r="257" ht="15"/>
    <row r="258" ht="15"/>
    <row r="259" ht="15"/>
    <row r="260" ht="15"/>
    <row r="261" ht="15"/>
    <row r="262" ht="15"/>
    <row r="264" ht="15"/>
    <row r="265" ht="15"/>
    <row r="266" ht="15"/>
    <row r="267" ht="15"/>
    <row r="268" ht="15"/>
    <row r="269" ht="15"/>
    <row r="270" ht="15"/>
    <row r="271" ht="15"/>
    <row r="272" ht="15"/>
    <row r="273" ht="15"/>
    <row r="275" ht="15"/>
    <row r="276" ht="15"/>
    <row r="277" ht="15"/>
    <row r="278" ht="15"/>
    <row r="280" ht="15"/>
    <row r="281" ht="15"/>
    <row r="282" ht="15"/>
    <row r="283" ht="15"/>
    <row r="284" ht="15"/>
    <row r="285" ht="15"/>
    <row r="286" ht="15"/>
    <row r="287" ht="15"/>
    <row r="288" ht="15"/>
    <row r="289" ht="15"/>
    <row r="290" ht="15"/>
    <row r="291" ht="15"/>
    <row r="293" ht="15"/>
    <row r="294" ht="15"/>
    <row r="295" ht="15"/>
    <row r="296" ht="15"/>
    <row r="297" ht="15"/>
    <row r="298" ht="15"/>
    <row r="299" ht="15"/>
    <row r="300" ht="15"/>
    <row r="301" ht="15"/>
    <row r="302" ht="15"/>
    <row r="304" ht="15"/>
    <row r="305" ht="15"/>
    <row r="306" ht="15"/>
    <row r="307" ht="15"/>
    <row r="309" ht="15"/>
    <row r="310" ht="15"/>
    <row r="311" ht="15"/>
    <row r="312" ht="15"/>
  </sheetData>
  <sheetProtection password="9E83" sheet="1"/>
  <autoFilter ref="A11:BC65"/>
  <mergeCells count="31">
    <mergeCell ref="D58:BC58"/>
    <mergeCell ref="D59:BC59"/>
    <mergeCell ref="D61:BC61"/>
    <mergeCell ref="D45:BC45"/>
    <mergeCell ref="D46:BC46"/>
    <mergeCell ref="D51:BC51"/>
    <mergeCell ref="D52:BC52"/>
    <mergeCell ref="D54:BC54"/>
    <mergeCell ref="D56:BC56"/>
    <mergeCell ref="D30:BC30"/>
    <mergeCell ref="D33:BC33"/>
    <mergeCell ref="D36:BC36"/>
    <mergeCell ref="D38:BC38"/>
    <mergeCell ref="D40:BC40"/>
    <mergeCell ref="D41:BC41"/>
    <mergeCell ref="D16:BC16"/>
    <mergeCell ref="D17:BC17"/>
    <mergeCell ref="D19:BC19"/>
    <mergeCell ref="D22:BC22"/>
    <mergeCell ref="D26:BC26"/>
    <mergeCell ref="D27:BC27"/>
    <mergeCell ref="A9:BC9"/>
    <mergeCell ref="C65:BC65"/>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4">
      <formula1>IF(E64="Select",-1,IF(E64="At Par",0,0))</formula1>
      <formula2>IF(E64="Select",-1,IF(E64="At Par",0,0.99))</formula2>
    </dataValidation>
    <dataValidation type="list" allowBlank="1" showErrorMessage="1" sqref="E6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4">
      <formula1>0</formula1>
      <formula2>99.9</formula2>
    </dataValidation>
    <dataValidation type="list" allowBlank="1" showErrorMessage="1" sqref="D13:D14 K15 D16:D17 K18 D19 K20:K21 D22 K23:K25 D26:D27 K28:K29 D30 K31:K32 D33 K34:K35 D36 K37 D38 K39 D40:D41 K42:K44 D45:D46 K47:K50 D51:D52 K53 D54 K55 D56 K57 D58:D59 K60 K62 D6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3:H25 G28:H29 G31:H32 G34:H35 G37:H37 G39:H39 G42:H44 G47:H50 G53:H53 G55:H55 G57:H57 G60:H60 G62:H62">
      <formula1>0</formula1>
      <formula2>999999999999999</formula2>
    </dataValidation>
    <dataValidation allowBlank="1" showInputMessage="1" showErrorMessage="1" promptTitle="Addition / Deduction" prompt="Please Choose the correct One" sqref="J15 J18 J20:J21 J23:J25 J28:J29 J31:J32 J34:J35 J37 J39 J42:J44 J47:J50 J53 J55 J57 J60 J62">
      <formula1>0</formula1>
      <formula2>0</formula2>
    </dataValidation>
    <dataValidation type="list" showErrorMessage="1" sqref="I15 I18 I20:I21 I23:I25 I28:I29 I31:I32 I34:I35 I37 I39 I42:I44 I47:I50 I53 I55 I57 I60 I6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3:O25 N28:O29 N31:O32 N34:O35 N37:O37 N39:O39 N42:O44 N47:O50 N53:O53 N55:O55 N57:O57 N60:O60 N62:O6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3:R25 R28:R29 R31:R32 R34:R35 R37 R39 R42:R44 R47:R50 R53 R55 R57 R60 R6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3:Q25 Q28:Q29 Q31:Q32 Q34:Q35 Q37 Q39 Q42:Q44 Q47:Q50 Q53 Q55 Q57 Q60 Q6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3:M25 M28:M29 M31:M32 M34:M35 M37 M39 M42:M44 M47:M50 M53 M55 M57 M60 M62">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1 D23:D25 D28:D29 D31:D32 D34:D35 D37 D39 D42:D44 D47:D50 D53 D55 D57 D60 D6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1 F23:F25 F28:F29 F31:F32 F34:F35 F37 F39 F42:F44 F47:F50 F53 F55 F57 F60 F62">
      <formula1>0</formula1>
      <formula2>999999999999999</formula2>
    </dataValidation>
    <dataValidation type="list" allowBlank="1" showInputMessage="1" showErrorMessage="1" sqref="L59 L60 L13 L14 L15 L16 L17 L18 L19 L20 L21 L22 L23 L24 L25 L26 L27 L28 L29 L30 L31 L32 L33 L34 L35 L36 L37 L38 L39 L40 L41 L42 L43 L44 L45 L46 L47 L48 L49 L50 L51 L52 L53 L54 L55 L56 L57 L58 L62 L61">
      <formula1>"INR"</formula1>
    </dataValidation>
    <dataValidation allowBlank="1" showInputMessage="1" showErrorMessage="1" promptTitle="Itemcode/Make" prompt="Please enter text" sqref="C13:C62">
      <formula1>0</formula1>
      <formula2>0</formula2>
    </dataValidation>
    <dataValidation type="decimal" allowBlank="1" showInputMessage="1" showErrorMessage="1" errorTitle="Invalid Entry" error="Only Numeric Values are allowed. " sqref="A13:A62">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2022-04-30T07:06:26Z</cp:lastPrinted>
  <dcterms:created xsi:type="dcterms:W3CDTF">2009-01-30T06:42:42Z</dcterms:created>
  <dcterms:modified xsi:type="dcterms:W3CDTF">2022-04-30T07:09:20Z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