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'BoQ1'!$A$1:$BC$141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<sst xmlns="http://schemas.openxmlformats.org/spreadsheetml/2006/main" count="666" uniqueCount="170">
  <si>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</si>
  <si>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</si>
  <si>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</si>
  <si>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</si>
  <si>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</si>
  <si>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</si>
  <si>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</si>
  <si>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</si>
  <si>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</si>
  <si>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</si>
  <si>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</si>
  <si>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</si>
  <si>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</si>
  <si>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</si>
  <si>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</si>
  <si>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</si>
  <si>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</si>
  <si>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</si>
  <si>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</si>
  <si>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</si>
  <si>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</si>
  <si>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</si>
  <si>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</si>
  <si>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</si>
  <si>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</si>
  <si>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</si>
  <si>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</si>
  <si>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</si>
  <si>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</si>
  <si>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</si>
  <si>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</si>
  <si>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</si>
  <si>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</si>
  <si>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</si>
  <si>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</si>
  <si>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</si>
  <si>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</si>
  <si>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</si>
  <si>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</si>
  <si>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</si>
  <si>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</si>
  <si>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</si>
  <si>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</si>
  <si>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</si>
  <si>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</si>
  <si>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</si>
  <si>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</si>
  <si>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</si>
  <si>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</si>
  <si>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</si>
  <si>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</si>
  <si>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</si>
  <si>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Thermo-Mechanically Treated bars of grade Fe-500D or more.</t>
  </si>
  <si>
    <t>Two or more coats on new work</t>
  </si>
  <si>
    <t>Nominal concrete 1:3:6 or richer mix (i/c equivalent design mix)</t>
  </si>
  <si>
    <t>kg</t>
  </si>
  <si>
    <t>Cement mortar 1:6 (1 cement : 6 coarse sand)</t>
  </si>
  <si>
    <t>Fixed to openings /wooden frames with rawl plugs screws etc.</t>
  </si>
  <si>
    <t>150x10 mm</t>
  </si>
  <si>
    <t>100 mm</t>
  </si>
  <si>
    <t>Size of Tile 600x600 mm</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</si>
  <si>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</si>
  <si>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</si>
  <si>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</si>
  <si>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</si>
  <si>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</si>
  <si>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Old work (Two or more coats applied @ 1.43 ltr/ 10 sqm) over existing cement paint surface</t>
  </si>
  <si>
    <t>With cement mortar 1:4 (1cement: 4 coarse sand)</t>
  </si>
  <si>
    <t>Of area 3 sq. metres and below</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</si>
  <si>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</si>
  <si>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</si>
  <si>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Contract No:  08/C/D1/2022-23</t>
  </si>
  <si>
    <t>Name of Work: Setting right of vacant house no. 1049, Type-I</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</si>
  <si>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</si>
  <si>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</si>
  <si>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</si>
  <si>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REINFORCED CEMENT CONCRETE</t>
  </si>
  <si>
    <t>Centering and shuttering including strutting, propping etc. and removal of form for</t>
  </si>
  <si>
    <t>Shelves (Cast in situ)</t>
  </si>
  <si>
    <t>Steel reinforcement for R.C.C. work including straightening, cutting, bending, placing in position and binding all complete above plinth level.</t>
  </si>
  <si>
    <t>MASONRY WORK</t>
  </si>
  <si>
    <t>Brick work with common burnt clay F.P.S. (non modular) bricks of class designation 7.5 in superstructure above plinth level up to floor V level in all shapes and sizes in :</t>
  </si>
  <si>
    <t>WOOD AND P. V. C. WORK</t>
  </si>
  <si>
    <t>Extra for providing frosted glass panes 4 mm thick instead of ordinary float glass panes 4 mm thick in doors, windows and clerestory window shutters. (Area of opening for glass panes excluding portion inside rebate shall be measured).</t>
  </si>
  <si>
    <t>Providing and fixing M.S. grills of required pattern in frames of windows etc. with M.S. flats, square or round bars etc. including priming coat with approved steel primer all complete.</t>
  </si>
  <si>
    <t>Providing and fixing ISI marked oxidised M.S. sliding door bolts with nuts and screws etc. complete :</t>
  </si>
  <si>
    <t>250x16 mm</t>
  </si>
  <si>
    <t>Providing and fixing ISI marked oxidised M.S. tower bolt black finish, (Barrel type) with necessary screws etc. complete :</t>
  </si>
  <si>
    <t>200x10 mm</t>
  </si>
  <si>
    <t>Providing and fixing ISI marked oxidised M.S. handles conforming to IS:4992 with necessary screws etc. complete :</t>
  </si>
  <si>
    <t>125 mm</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</si>
  <si>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</si>
  <si>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</si>
  <si>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</si>
  <si>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</si>
  <si>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</si>
  <si>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</si>
  <si>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</si>
  <si>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</si>
  <si>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</si>
  <si>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</si>
  <si>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STEEL WORK</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</si>
  <si>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</si>
  <si>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</si>
  <si>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</si>
  <si>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</si>
  <si>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&amp; fixing fly proof wire gauze to windows, clerestory windows &amp; doors with M.S. Flat 15x3 mm and nuts &amp; bolts complete.</t>
  </si>
  <si>
    <t>Stainless steel (grade 304) wire gauze of 0.5 mm dia wire and 1.4 mm aperture on both sides</t>
  </si>
  <si>
    <t>FLOORING</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</si>
  <si>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</si>
  <si>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</si>
  <si>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FINISHING</t>
  </si>
  <si>
    <t>12 mm cement plaster of mix :</t>
  </si>
  <si>
    <t>15 mm cement plaster on rough side of single or half brick wall of mix:</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</si>
  <si>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</si>
  <si>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to give an even shade :</t>
  </si>
  <si>
    <t>Painting with synthetic enamel paint of approved brand and manufacture of required colour to give an even shade :</t>
  </si>
  <si>
    <t>White washing with lime to give an even shade :</t>
  </si>
  <si>
    <t>Old work (two or more coats)</t>
  </si>
  <si>
    <t>Distempering with 1st quality acrylic distember (Ready mix) having VOC content less than 50 grams/ litre  of approved brand and manufacture to give an even shade :</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</si>
  <si>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</si>
  <si>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</si>
  <si>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</si>
  <si>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Hacking of CC flooring including cleaning for surface etc. complete as per direction of the Engineer-in-Charge.</t>
  </si>
  <si>
    <t>Dismantling and Demolishing</t>
  </si>
  <si>
    <t>Demolishing cement concrete manually/ by mechanical means including disposal of material within 50 metres lead as per direction of Engineer - in - charge.</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</si>
  <si>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</si>
  <si>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</si>
  <si>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Dismantling doors, windows and clerestory windows (steel or wood) shutter including chowkhats, architrave, holdfasts etc. complete and stacking within 50 metres lead :</t>
  </si>
  <si>
    <t>Taking out doors, windows and clerestory window shutters (steel or wood) including stacking within 50 metres lead :</t>
  </si>
  <si>
    <t>Dismantling barbed wire or flexible wire rope in fencing including making rolls and stacking within 50 metres lead.</t>
  </si>
  <si>
    <t>ROAD WORK</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</si>
  <si>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</si>
  <si>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With G.I. barbed wire</t>
  </si>
  <si>
    <t>Supplying at site Angle iron post &amp; strut of required size including bottom to be split and bent at right angle in opposite direction for 10 cm length and drilling holes upto 10 mm dia. etc. complete.</t>
  </si>
  <si>
    <t>SANITARY INSTALLATIONS</t>
  </si>
  <si>
    <t>Providing and fixing P.V.C. waste pipe for sink or wash basin including P.V.C. waste fittings complete.</t>
  </si>
  <si>
    <t>Flexible pipe</t>
  </si>
  <si>
    <t>32 mm dia</t>
  </si>
  <si>
    <t>Providing and fixing 600x450 mm beveled edge mirror of superior glass (of approved quality) complete with 6 mm thick hard board ground fixed to wooden cleats with C.P. brass screws and washers complete.</t>
  </si>
  <si>
    <t>WATER SUPPLY</t>
  </si>
  <si>
    <t>Providing and fixing G.I. pipes complete with G.I. fittings and clamps, i/c cutting and making good the walls etc.   Internal work - Exposed on wall</t>
  </si>
  <si>
    <t>15 mm dia nominal bore</t>
  </si>
  <si>
    <t>Providing and fixing uplasticised PVC connection pipe with brass unions :</t>
  </si>
  <si>
    <t>45 cm length</t>
  </si>
  <si>
    <t>15 mm nominal bore</t>
  </si>
  <si>
    <t>Providing and fixing G.I. Union in G.I. pipe including cutting and threading the pipe and making long screws etc. complete (New work)  :</t>
  </si>
  <si>
    <t>Making chases up to 7.5x7.5 cm in walls including making good and finishing with matching surface after housing G.I. pipe etc.</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</si>
  <si>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</si>
  <si>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</si>
  <si>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</si>
  <si>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</si>
  <si>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</si>
  <si>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</si>
  <si>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4.0 mm thickness (weight not less than 10kg/sqm)</t>
  </si>
  <si>
    <t>Providing and fixing stainless steel (SS 304 grade) adjustable friction windows stays of approved quality with necessary stainless steel screws etc. to the side hung windows as per direction of Engineer- in-charge complete.</t>
  </si>
  <si>
    <t>255 X 19 mm</t>
  </si>
  <si>
    <t>Providing and fixing anodised aluminium grill (anodised transparent or dyed to required shade according to IS: 1868 with minimum anodic coating of grade AC 15) of approved design/pattern, with approved standard section and fixed to the existing window frame with C.P. brass/ stainless steel screws @ 200 mm centre to centre, including cutting the grill to proper opening size for fixing and operation of handles and fixing approved anodised aluminium standard section around the opening, all complete as per requirement and direction of Engineer-in-charge. (Only weight of grill to be measured for payment).</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</si>
  <si>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</si>
  <si>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</si>
  <si>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</si>
  <si>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</si>
  <si>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</si>
  <si>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MINOR CIVIL MAINTENANCE WORK:</t>
  </si>
  <si>
    <t>"Providing and fixing gun metal gate valve with C.I. wheel of approved quality (screwed end) :    (a) 15mm nominal bore.</t>
  </si>
  <si>
    <t>"Providing and fixing C.P. grating with or without hole for waste pipe for floor/ nahani trap 100 mm dia. weight not less than 100 grams.</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</si>
  <si>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</si>
  <si>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Providing &amp; fiixing Ebco male Aluminium Hanlde and hook for window etc. power coated in required colour with necessary stainless steel screws etc. to the side hung window as per directions of the Engineer-ib-charge complete.</t>
  </si>
  <si>
    <t>Each</t>
  </si>
  <si>
    <t>Sqm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</si>
</sst>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8"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8" fillId="0" borderId="15" xfId="0" applyFont="1" applyFill="1" applyBorder="1" applyAlignment="1">
      <alignment horizontal="left" vertical="top"/>
    </xf>
    <xf numFmtId="0" fontId="58" fillId="0" borderId="15" xfId="0" applyFont="1" applyFill="1" applyBorder="1" applyAlignment="1">
      <alignment horizontal="justify" vertical="top" wrapText="1"/>
    </xf>
    <xf numFmtId="0" fontId="58" fillId="0" borderId="15" xfId="0" applyFont="1" applyFill="1" applyBorder="1" applyAlignment="1">
      <alignment horizontal="center" vertical="top" wrapText="1"/>
    </xf>
    <xf numFmtId="2" fontId="58" fillId="0" borderId="15" xfId="0" applyNumberFormat="1" applyFont="1" applyFill="1" applyBorder="1" applyAlignment="1">
      <alignment horizontal="left" vertical="top"/>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2" fontId="58" fillId="0" borderId="15" xfId="0" applyNumberFormat="1" applyFont="1" applyFill="1" applyBorder="1" applyAlignment="1">
      <alignment horizontal="right" vertical="top"/>
    </xf>
    <xf numFmtId="0" fontId="4" fillId="0" borderId="0" xfId="56" applyNumberFormat="1" applyFont="1" applyFill="1" applyAlignment="1">
      <alignment vertical="top"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41"/>
  <sheetViews>
    <sheetView showGridLines="0" view="pageBreakPreview" zoomScale="55" zoomScaleNormal="85" zoomScaleSheetLayoutView="55" zoomScalePageLayoutView="0" workbookViewId="0" topLeftCell="A1">
      <selection activeCell="D14" sqref="D14:BC14"/>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0" t="str">
        <f>B2&amp;" BoQ"</f>
        <v>Percentage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1" t="s">
        <v>42</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75" customHeight="1">
      <c r="A5" s="71" t="s">
        <v>72</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75" customHeight="1">
      <c r="A6" s="71" t="s">
        <v>71</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72" customHeight="1">
      <c r="A8" s="11" t="s">
        <v>39</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73" t="s">
        <v>50</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8</v>
      </c>
      <c r="B10" s="16" t="s">
        <v>9</v>
      </c>
      <c r="C10" s="16" t="s">
        <v>9</v>
      </c>
      <c r="D10" s="16" t="s">
        <v>8</v>
      </c>
      <c r="E10" s="16" t="s">
        <v>51</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58" t="s">
        <v>73</v>
      </c>
      <c r="C13" s="33"/>
      <c r="D13" s="67"/>
      <c r="E13" s="67"/>
      <c r="F13" s="67"/>
      <c r="G13" s="67"/>
      <c r="H13" s="67"/>
      <c r="I13" s="67"/>
      <c r="J13" s="67"/>
      <c r="K13" s="67"/>
      <c r="L13" s="67"/>
      <c r="M13" s="67"/>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IA13" s="21">
        <v>1</v>
      </c>
      <c r="IB13" s="21" t="s">
        <v>73</v>
      </c>
      <c r="IE13" s="22"/>
      <c r="IF13" s="22"/>
      <c r="IG13" s="22"/>
      <c r="IH13" s="22"/>
      <c r="II13" s="22"/>
    </row>
    <row r="14" spans="1:243" s="21" customFormat="1" ht="48" customHeight="1">
      <c r="A14" s="57">
        <v>1.01</v>
      </c>
      <c r="B14" s="58" t="s">
        <v>74</v>
      </c>
      <c r="C14" s="33"/>
      <c r="D14" s="67"/>
      <c r="E14" s="67"/>
      <c r="F14" s="67"/>
      <c r="G14" s="67"/>
      <c r="H14" s="67"/>
      <c r="I14" s="67"/>
      <c r="J14" s="67"/>
      <c r="K14" s="67"/>
      <c r="L14" s="67"/>
      <c r="M14" s="67"/>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IA14" s="21">
        <v>1.01</v>
      </c>
      <c r="IB14" s="21" t="s">
        <v>74</v>
      </c>
      <c r="IE14" s="22"/>
      <c r="IF14" s="22"/>
      <c r="IG14" s="22"/>
      <c r="IH14" s="22"/>
      <c r="II14" s="22"/>
    </row>
    <row r="15" spans="1:243" s="21" customFormat="1" ht="78.75">
      <c r="A15" s="57">
        <v>1.02</v>
      </c>
      <c r="B15" s="58" t="s">
        <v>75</v>
      </c>
      <c r="C15" s="33"/>
      <c r="D15" s="33">
        <v>0.4</v>
      </c>
      <c r="E15" s="59" t="s">
        <v>46</v>
      </c>
      <c r="F15" s="65">
        <v>6457.83</v>
      </c>
      <c r="G15" s="43"/>
      <c r="H15" s="37"/>
      <c r="I15" s="38" t="s">
        <v>33</v>
      </c>
      <c r="J15" s="39">
        <f>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f>
        <v>2583.13</v>
      </c>
      <c r="BB15" s="51">
        <f>BA15+SUM(N15:AZ15)</f>
        <v>2583.13</v>
      </c>
      <c r="BC15" s="56" t="str">
        <f>SpellNumber(L15,BB15)</f>
        <v>INR  Two Thousand Five Hundred &amp; Eighty Three  and Paise Thirteen Only</v>
      </c>
      <c r="IA15" s="21">
        <v>1.02</v>
      </c>
      <c r="IB15" s="21" t="s">
        <v>75</v>
      </c>
      <c r="ID15" s="21">
        <v>0.4</v>
      </c>
      <c r="IE15" s="22" t="s">
        <v>46</v>
      </c>
      <c r="IF15" s="22"/>
      <c r="IG15" s="22"/>
      <c r="IH15" s="22"/>
      <c r="II15" s="22"/>
    </row>
    <row r="16" spans="1:243" s="21" customFormat="1" ht="15.75">
      <c r="A16" s="57">
        <v>2</v>
      </c>
      <c r="B16" s="58" t="s">
        <v>76</v>
      </c>
      <c r="C16" s="33"/>
      <c r="D16" s="67"/>
      <c r="E16" s="67"/>
      <c r="F16" s="67"/>
      <c r="G16" s="67"/>
      <c r="H16" s="67"/>
      <c r="I16" s="67"/>
      <c r="J16" s="67"/>
      <c r="K16" s="67"/>
      <c r="L16" s="67"/>
      <c r="M16" s="67"/>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IA16" s="21">
        <v>2</v>
      </c>
      <c r="IB16" s="21" t="s">
        <v>76</v>
      </c>
      <c r="IE16" s="22"/>
      <c r="IF16" s="22"/>
      <c r="IG16" s="22"/>
      <c r="IH16" s="22"/>
      <c r="II16" s="22"/>
    </row>
    <row r="17" spans="1:243" s="21" customFormat="1" ht="47.25">
      <c r="A17" s="57">
        <v>2.01</v>
      </c>
      <c r="B17" s="58" t="s">
        <v>77</v>
      </c>
      <c r="C17" s="33"/>
      <c r="D17" s="67"/>
      <c r="E17" s="67"/>
      <c r="F17" s="67"/>
      <c r="G17" s="67"/>
      <c r="H17" s="67"/>
      <c r="I17" s="67"/>
      <c r="J17" s="67"/>
      <c r="K17" s="67"/>
      <c r="L17" s="67"/>
      <c r="M17" s="67"/>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IA17" s="21">
        <v>2.01</v>
      </c>
      <c r="IB17" s="21" t="s">
        <v>77</v>
      </c>
      <c r="IE17" s="22"/>
      <c r="IF17" s="22"/>
      <c r="IG17" s="22"/>
      <c r="IH17" s="22"/>
      <c r="II17" s="22"/>
    </row>
    <row r="18" spans="1:243" s="21" customFormat="1" ht="30" customHeight="1">
      <c r="A18" s="57">
        <v>2.02</v>
      </c>
      <c r="B18" s="58" t="s">
        <v>78</v>
      </c>
      <c r="C18" s="33"/>
      <c r="D18" s="33">
        <v>1.2</v>
      </c>
      <c r="E18" s="59" t="s">
        <v>43</v>
      </c>
      <c r="F18" s="65">
        <v>672.12</v>
      </c>
      <c r="G18" s="43"/>
      <c r="H18" s="37"/>
      <c r="I18" s="38" t="s">
        <v>33</v>
      </c>
      <c r="J18" s="39">
        <f>IF(I18="Less(-)",-1,1)</f>
        <v>1</v>
      </c>
      <c r="K18" s="37" t="s">
        <v>34</v>
      </c>
      <c r="L18" s="37" t="s">
        <v>4</v>
      </c>
      <c r="M18" s="40"/>
      <c r="N18" s="49"/>
      <c r="O18" s="49"/>
      <c r="P18" s="50"/>
      <c r="Q18" s="49"/>
      <c r="R18" s="49"/>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2">
        <f>total_amount_ba($B$2,$D$2,D18,F18,J18,K18,M18)</f>
        <v>806.54</v>
      </c>
      <c r="BB18" s="51">
        <f>BA18+SUM(N18:AZ18)</f>
        <v>806.54</v>
      </c>
      <c r="BC18" s="56" t="str">
        <f>SpellNumber(L18,BB18)</f>
        <v>INR  Eight Hundred &amp; Six  and Paise Fifty Four Only</v>
      </c>
      <c r="IA18" s="21">
        <v>2.02</v>
      </c>
      <c r="IB18" s="21" t="s">
        <v>78</v>
      </c>
      <c r="ID18" s="21">
        <v>1.2</v>
      </c>
      <c r="IE18" s="22" t="s">
        <v>43</v>
      </c>
      <c r="IF18" s="22"/>
      <c r="IG18" s="22"/>
      <c r="IH18" s="22"/>
      <c r="II18" s="22"/>
    </row>
    <row r="19" spans="1:243" s="21" customFormat="1" ht="29.25" customHeight="1">
      <c r="A19" s="57">
        <v>2.03</v>
      </c>
      <c r="B19" s="58" t="s">
        <v>79</v>
      </c>
      <c r="C19" s="33"/>
      <c r="D19" s="67"/>
      <c r="E19" s="67"/>
      <c r="F19" s="67"/>
      <c r="G19" s="67"/>
      <c r="H19" s="67"/>
      <c r="I19" s="67"/>
      <c r="J19" s="67"/>
      <c r="K19" s="67"/>
      <c r="L19" s="67"/>
      <c r="M19" s="67"/>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IA19" s="21">
        <v>2.03</v>
      </c>
      <c r="IB19" s="21" t="s">
        <v>79</v>
      </c>
      <c r="IE19" s="22"/>
      <c r="IF19" s="22"/>
      <c r="IG19" s="22"/>
      <c r="IH19" s="22"/>
      <c r="II19" s="22"/>
    </row>
    <row r="20" spans="1:243" s="21" customFormat="1" ht="33" customHeight="1">
      <c r="A20" s="57">
        <v>2.04</v>
      </c>
      <c r="B20" s="58" t="s">
        <v>52</v>
      </c>
      <c r="C20" s="33"/>
      <c r="D20" s="33">
        <v>7.5</v>
      </c>
      <c r="E20" s="59" t="s">
        <v>55</v>
      </c>
      <c r="F20" s="65">
        <v>78.61</v>
      </c>
      <c r="G20" s="43"/>
      <c r="H20" s="37"/>
      <c r="I20" s="38" t="s">
        <v>33</v>
      </c>
      <c r="J20" s="39">
        <f>IF(I20="Less(-)",-1,1)</f>
        <v>1</v>
      </c>
      <c r="K20" s="37" t="s">
        <v>34</v>
      </c>
      <c r="L20" s="37" t="s">
        <v>4</v>
      </c>
      <c r="M20" s="40"/>
      <c r="N20" s="49"/>
      <c r="O20" s="49"/>
      <c r="P20" s="50"/>
      <c r="Q20" s="49"/>
      <c r="R20" s="49"/>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2">
        <f>total_amount_ba($B$2,$D$2,D20,F20,J20,K20,M20)</f>
        <v>589.58</v>
      </c>
      <c r="BB20" s="51">
        <f>BA20+SUM(N20:AZ20)</f>
        <v>589.58</v>
      </c>
      <c r="BC20" s="56" t="str">
        <f>SpellNumber(L20,BB20)</f>
        <v>INR  Five Hundred &amp; Eighty Nine  and Paise Fifty Eight Only</v>
      </c>
      <c r="IA20" s="21">
        <v>2.04</v>
      </c>
      <c r="IB20" s="21" t="s">
        <v>52</v>
      </c>
      <c r="ID20" s="21">
        <v>7.5</v>
      </c>
      <c r="IE20" s="22" t="s">
        <v>55</v>
      </c>
      <c r="IF20" s="22"/>
      <c r="IG20" s="22"/>
      <c r="IH20" s="22"/>
      <c r="II20" s="22"/>
    </row>
    <row r="21" spans="1:243" s="21" customFormat="1" ht="18" customHeight="1">
      <c r="A21" s="57">
        <v>3</v>
      </c>
      <c r="B21" s="58" t="s">
        <v>80</v>
      </c>
      <c r="C21" s="33"/>
      <c r="D21" s="67"/>
      <c r="E21" s="67"/>
      <c r="F21" s="67"/>
      <c r="G21" s="67"/>
      <c r="H21" s="67"/>
      <c r="I21" s="67"/>
      <c r="J21" s="67"/>
      <c r="K21" s="67"/>
      <c r="L21" s="67"/>
      <c r="M21" s="67"/>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IA21" s="21">
        <v>3</v>
      </c>
      <c r="IB21" s="21" t="s">
        <v>80</v>
      </c>
      <c r="IE21" s="22"/>
      <c r="IF21" s="22"/>
      <c r="IG21" s="22"/>
      <c r="IH21" s="22"/>
      <c r="II21" s="22"/>
    </row>
    <row r="22" spans="1:243" s="21" customFormat="1" ht="18" customHeight="1">
      <c r="A22" s="57">
        <v>3.01</v>
      </c>
      <c r="B22" s="58" t="s">
        <v>81</v>
      </c>
      <c r="C22" s="33"/>
      <c r="D22" s="67"/>
      <c r="E22" s="67"/>
      <c r="F22" s="67"/>
      <c r="G22" s="67"/>
      <c r="H22" s="67"/>
      <c r="I22" s="67"/>
      <c r="J22" s="67"/>
      <c r="K22" s="67"/>
      <c r="L22" s="67"/>
      <c r="M22" s="67"/>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IA22" s="21">
        <v>3.01</v>
      </c>
      <c r="IB22" s="21" t="s">
        <v>81</v>
      </c>
      <c r="IE22" s="22"/>
      <c r="IF22" s="22"/>
      <c r="IG22" s="22"/>
      <c r="IH22" s="22"/>
      <c r="II22" s="22"/>
    </row>
    <row r="23" spans="1:243" s="21" customFormat="1" ht="30.75" customHeight="1">
      <c r="A23" s="57">
        <v>3.02</v>
      </c>
      <c r="B23" s="58" t="s">
        <v>56</v>
      </c>
      <c r="C23" s="33"/>
      <c r="D23" s="33">
        <v>0.8</v>
      </c>
      <c r="E23" s="59" t="s">
        <v>46</v>
      </c>
      <c r="F23" s="65">
        <v>7267.3</v>
      </c>
      <c r="G23" s="43"/>
      <c r="H23" s="37"/>
      <c r="I23" s="38" t="s">
        <v>33</v>
      </c>
      <c r="J23" s="39">
        <f>IF(I23="Less(-)",-1,1)</f>
        <v>1</v>
      </c>
      <c r="K23" s="37" t="s">
        <v>34</v>
      </c>
      <c r="L23" s="37" t="s">
        <v>4</v>
      </c>
      <c r="M23" s="40"/>
      <c r="N23" s="49"/>
      <c r="O23" s="49"/>
      <c r="P23" s="50"/>
      <c r="Q23" s="49"/>
      <c r="R23" s="49"/>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2">
        <f>total_amount_ba($B$2,$D$2,D23,F23,J23,K23,M23)</f>
        <v>5813.84</v>
      </c>
      <c r="BB23" s="51">
        <f>BA23+SUM(N23:AZ23)</f>
        <v>5813.84</v>
      </c>
      <c r="BC23" s="56" t="str">
        <f>SpellNumber(L23,BB23)</f>
        <v>INR  Five Thousand Eight Hundred &amp; Thirteen  and Paise Eighty Four Only</v>
      </c>
      <c r="IA23" s="21">
        <v>3.02</v>
      </c>
      <c r="IB23" s="21" t="s">
        <v>56</v>
      </c>
      <c r="ID23" s="21">
        <v>0.8</v>
      </c>
      <c r="IE23" s="22" t="s">
        <v>46</v>
      </c>
      <c r="IF23" s="22"/>
      <c r="IG23" s="22"/>
      <c r="IH23" s="22"/>
      <c r="II23" s="22"/>
    </row>
    <row r="24" spans="1:243" s="21" customFormat="1" ht="17.25" customHeight="1">
      <c r="A24" s="57">
        <v>4</v>
      </c>
      <c r="B24" s="58" t="s">
        <v>82</v>
      </c>
      <c r="C24" s="33"/>
      <c r="D24" s="67"/>
      <c r="E24" s="67"/>
      <c r="F24" s="67"/>
      <c r="G24" s="67"/>
      <c r="H24" s="67"/>
      <c r="I24" s="67"/>
      <c r="J24" s="67"/>
      <c r="K24" s="67"/>
      <c r="L24" s="67"/>
      <c r="M24" s="67"/>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IA24" s="21">
        <v>4</v>
      </c>
      <c r="IB24" s="21" t="s">
        <v>82</v>
      </c>
      <c r="IE24" s="22"/>
      <c r="IF24" s="22"/>
      <c r="IG24" s="22"/>
      <c r="IH24" s="22"/>
      <c r="II24" s="22"/>
    </row>
    <row r="25" spans="1:243" s="21" customFormat="1" ht="31.5" customHeight="1">
      <c r="A25" s="57">
        <v>4.01</v>
      </c>
      <c r="B25" s="58" t="s">
        <v>83</v>
      </c>
      <c r="C25" s="33"/>
      <c r="D25" s="33">
        <v>0.5</v>
      </c>
      <c r="E25" s="59" t="s">
        <v>43</v>
      </c>
      <c r="F25" s="65">
        <v>130.21</v>
      </c>
      <c r="G25" s="43"/>
      <c r="H25" s="37"/>
      <c r="I25" s="38" t="s">
        <v>33</v>
      </c>
      <c r="J25" s="39">
        <f aca="true" t="shared" si="0" ref="J25:J86">IF(I25="Less(-)",-1,1)</f>
        <v>1</v>
      </c>
      <c r="K25" s="37" t="s">
        <v>34</v>
      </c>
      <c r="L25" s="37" t="s">
        <v>4</v>
      </c>
      <c r="M25" s="40"/>
      <c r="N25" s="49"/>
      <c r="O25" s="49"/>
      <c r="P25" s="50"/>
      <c r="Q25" s="49"/>
      <c r="R25" s="49"/>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2">
        <f aca="true" t="shared" si="1" ref="BA25:BA86">total_amount_ba($B$2,$D$2,D25,F25,J25,K25,M25)</f>
        <v>65.11</v>
      </c>
      <c r="BB25" s="51">
        <f aca="true" t="shared" si="2" ref="BB25:BB86">BA25+SUM(N25:AZ25)</f>
        <v>65.11</v>
      </c>
      <c r="BC25" s="56" t="str">
        <f aca="true" t="shared" si="3" ref="BC25:BC86">SpellNumber(L25,BB25)</f>
        <v>INR  Sixty Five and Paise Eleven Only</v>
      </c>
      <c r="IA25" s="21">
        <v>4.01</v>
      </c>
      <c r="IB25" s="21" t="s">
        <v>83</v>
      </c>
      <c r="ID25" s="21">
        <v>0.5</v>
      </c>
      <c r="IE25" s="22" t="s">
        <v>43</v>
      </c>
      <c r="IF25" s="22"/>
      <c r="IG25" s="22"/>
      <c r="IH25" s="22"/>
      <c r="II25" s="22"/>
    </row>
    <row r="26" spans="1:243" s="21" customFormat="1" ht="31.5" customHeight="1">
      <c r="A26" s="57">
        <v>4.02</v>
      </c>
      <c r="B26" s="58" t="s">
        <v>84</v>
      </c>
      <c r="C26" s="33"/>
      <c r="D26" s="67"/>
      <c r="E26" s="67"/>
      <c r="F26" s="67"/>
      <c r="G26" s="67"/>
      <c r="H26" s="67"/>
      <c r="I26" s="67"/>
      <c r="J26" s="67"/>
      <c r="K26" s="67"/>
      <c r="L26" s="67"/>
      <c r="M26" s="67"/>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IA26" s="21">
        <v>4.02</v>
      </c>
      <c r="IB26" s="21" t="s">
        <v>84</v>
      </c>
      <c r="IE26" s="22"/>
      <c r="IF26" s="22"/>
      <c r="IG26" s="22"/>
      <c r="IH26" s="22"/>
      <c r="II26" s="22"/>
    </row>
    <row r="27" spans="1:243" s="21" customFormat="1" ht="31.5" customHeight="1">
      <c r="A27" s="57">
        <v>4.03</v>
      </c>
      <c r="B27" s="58" t="s">
        <v>57</v>
      </c>
      <c r="C27" s="33"/>
      <c r="D27" s="33">
        <v>45</v>
      </c>
      <c r="E27" s="59" t="s">
        <v>55</v>
      </c>
      <c r="F27" s="65">
        <v>173.35</v>
      </c>
      <c r="G27" s="43"/>
      <c r="H27" s="37"/>
      <c r="I27" s="38" t="s">
        <v>33</v>
      </c>
      <c r="J27" s="39">
        <f t="shared" si="0"/>
        <v>1</v>
      </c>
      <c r="K27" s="37" t="s">
        <v>34</v>
      </c>
      <c r="L27" s="37" t="s">
        <v>4</v>
      </c>
      <c r="M27" s="40"/>
      <c r="N27" s="49"/>
      <c r="O27" s="49"/>
      <c r="P27" s="50"/>
      <c r="Q27" s="49"/>
      <c r="R27" s="49"/>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2">
        <f t="shared" si="1"/>
        <v>7800.75</v>
      </c>
      <c r="BB27" s="51">
        <f t="shared" si="2"/>
        <v>7800.75</v>
      </c>
      <c r="BC27" s="56" t="str">
        <f t="shared" si="3"/>
        <v>INR  Seven Thousand Eight Hundred    and Paise Seventy Five Only</v>
      </c>
      <c r="IA27" s="21">
        <v>4.03</v>
      </c>
      <c r="IB27" s="21" t="s">
        <v>57</v>
      </c>
      <c r="ID27" s="21">
        <v>45</v>
      </c>
      <c r="IE27" s="22" t="s">
        <v>55</v>
      </c>
      <c r="IF27" s="22"/>
      <c r="IG27" s="22"/>
      <c r="IH27" s="22"/>
      <c r="II27" s="22"/>
    </row>
    <row r="28" spans="1:243" s="21" customFormat="1" ht="49.5" customHeight="1">
      <c r="A28" s="57">
        <v>4.04</v>
      </c>
      <c r="B28" s="58" t="s">
        <v>85</v>
      </c>
      <c r="C28" s="33"/>
      <c r="D28" s="67"/>
      <c r="E28" s="67"/>
      <c r="F28" s="67"/>
      <c r="G28" s="67"/>
      <c r="H28" s="67"/>
      <c r="I28" s="67"/>
      <c r="J28" s="67"/>
      <c r="K28" s="67"/>
      <c r="L28" s="67"/>
      <c r="M28" s="67"/>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IA28" s="21">
        <v>4.04</v>
      </c>
      <c r="IB28" s="21" t="s">
        <v>85</v>
      </c>
      <c r="IE28" s="22"/>
      <c r="IF28" s="22"/>
      <c r="IG28" s="22"/>
      <c r="IH28" s="22"/>
      <c r="II28" s="22"/>
    </row>
    <row r="29" spans="1:243" s="21" customFormat="1" ht="31.5" customHeight="1">
      <c r="A29" s="60">
        <v>4.05</v>
      </c>
      <c r="B29" s="58" t="s">
        <v>86</v>
      </c>
      <c r="C29" s="33"/>
      <c r="D29" s="33">
        <v>3</v>
      </c>
      <c r="E29" s="59" t="s">
        <v>47</v>
      </c>
      <c r="F29" s="65">
        <v>145.46</v>
      </c>
      <c r="G29" s="43"/>
      <c r="H29" s="37"/>
      <c r="I29" s="38" t="s">
        <v>33</v>
      </c>
      <c r="J29" s="39">
        <f t="shared" si="0"/>
        <v>1</v>
      </c>
      <c r="K29" s="37" t="s">
        <v>34</v>
      </c>
      <c r="L29" s="37" t="s">
        <v>4</v>
      </c>
      <c r="M29" s="40"/>
      <c r="N29" s="49"/>
      <c r="O29" s="49"/>
      <c r="P29" s="50"/>
      <c r="Q29" s="49"/>
      <c r="R29" s="49"/>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2">
        <f t="shared" si="1"/>
        <v>436.38</v>
      </c>
      <c r="BB29" s="51">
        <f t="shared" si="2"/>
        <v>436.38</v>
      </c>
      <c r="BC29" s="56" t="str">
        <f t="shared" si="3"/>
        <v>INR  Four Hundred &amp; Thirty Six  and Paise Thirty Eight Only</v>
      </c>
      <c r="IA29" s="21">
        <v>4.05</v>
      </c>
      <c r="IB29" s="21" t="s">
        <v>86</v>
      </c>
      <c r="ID29" s="21">
        <v>3</v>
      </c>
      <c r="IE29" s="22" t="s">
        <v>47</v>
      </c>
      <c r="IF29" s="22"/>
      <c r="IG29" s="22"/>
      <c r="IH29" s="22"/>
      <c r="II29" s="22"/>
    </row>
    <row r="30" spans="1:243" s="21" customFormat="1" ht="31.5" customHeight="1">
      <c r="A30" s="57">
        <v>4.06</v>
      </c>
      <c r="B30" s="58" t="s">
        <v>87</v>
      </c>
      <c r="C30" s="33"/>
      <c r="D30" s="67"/>
      <c r="E30" s="67"/>
      <c r="F30" s="67"/>
      <c r="G30" s="67"/>
      <c r="H30" s="67"/>
      <c r="I30" s="67"/>
      <c r="J30" s="67"/>
      <c r="K30" s="67"/>
      <c r="L30" s="67"/>
      <c r="M30" s="67"/>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IA30" s="21">
        <v>4.06</v>
      </c>
      <c r="IB30" s="21" t="s">
        <v>87</v>
      </c>
      <c r="IE30" s="22"/>
      <c r="IF30" s="22"/>
      <c r="IG30" s="22"/>
      <c r="IH30" s="22"/>
      <c r="II30" s="22"/>
    </row>
    <row r="31" spans="1:243" s="21" customFormat="1" ht="31.5" customHeight="1">
      <c r="A31" s="57">
        <v>4.07</v>
      </c>
      <c r="B31" s="58" t="s">
        <v>88</v>
      </c>
      <c r="C31" s="33"/>
      <c r="D31" s="33">
        <v>2</v>
      </c>
      <c r="E31" s="59" t="s">
        <v>47</v>
      </c>
      <c r="F31" s="65">
        <v>53.53</v>
      </c>
      <c r="G31" s="43"/>
      <c r="H31" s="37"/>
      <c r="I31" s="38" t="s">
        <v>33</v>
      </c>
      <c r="J31" s="39">
        <f t="shared" si="0"/>
        <v>1</v>
      </c>
      <c r="K31" s="37" t="s">
        <v>34</v>
      </c>
      <c r="L31" s="37" t="s">
        <v>4</v>
      </c>
      <c r="M31" s="40"/>
      <c r="N31" s="49"/>
      <c r="O31" s="49"/>
      <c r="P31" s="50"/>
      <c r="Q31" s="49"/>
      <c r="R31" s="49"/>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2">
        <f t="shared" si="1"/>
        <v>107.06</v>
      </c>
      <c r="BB31" s="51">
        <f t="shared" si="2"/>
        <v>107.06</v>
      </c>
      <c r="BC31" s="56" t="str">
        <f t="shared" si="3"/>
        <v>INR  One Hundred &amp; Seven  and Paise Six Only</v>
      </c>
      <c r="IA31" s="21">
        <v>4.07</v>
      </c>
      <c r="IB31" s="21" t="s">
        <v>88</v>
      </c>
      <c r="ID31" s="21">
        <v>2</v>
      </c>
      <c r="IE31" s="22" t="s">
        <v>47</v>
      </c>
      <c r="IF31" s="22"/>
      <c r="IG31" s="22"/>
      <c r="IH31" s="22"/>
      <c r="II31" s="22"/>
    </row>
    <row r="32" spans="1:243" s="21" customFormat="1" ht="31.5" customHeight="1">
      <c r="A32" s="57">
        <v>4.08</v>
      </c>
      <c r="B32" s="58" t="s">
        <v>58</v>
      </c>
      <c r="C32" s="33"/>
      <c r="D32" s="33">
        <v>2</v>
      </c>
      <c r="E32" s="59" t="s">
        <v>47</v>
      </c>
      <c r="F32" s="65">
        <v>46.51</v>
      </c>
      <c r="G32" s="43"/>
      <c r="H32" s="37"/>
      <c r="I32" s="38" t="s">
        <v>33</v>
      </c>
      <c r="J32" s="39">
        <f t="shared" si="0"/>
        <v>1</v>
      </c>
      <c r="K32" s="37" t="s">
        <v>34</v>
      </c>
      <c r="L32" s="37" t="s">
        <v>4</v>
      </c>
      <c r="M32" s="40"/>
      <c r="N32" s="49"/>
      <c r="O32" s="49"/>
      <c r="P32" s="50"/>
      <c r="Q32" s="49"/>
      <c r="R32" s="49"/>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2">
        <f t="shared" si="1"/>
        <v>93.02</v>
      </c>
      <c r="BB32" s="51">
        <f t="shared" si="2"/>
        <v>93.02</v>
      </c>
      <c r="BC32" s="56" t="str">
        <f t="shared" si="3"/>
        <v>INR  Ninety Three and Paise Two Only</v>
      </c>
      <c r="IA32" s="21">
        <v>4.08</v>
      </c>
      <c r="IB32" s="21" t="s">
        <v>58</v>
      </c>
      <c r="ID32" s="21">
        <v>2</v>
      </c>
      <c r="IE32" s="22" t="s">
        <v>47</v>
      </c>
      <c r="IF32" s="22"/>
      <c r="IG32" s="22"/>
      <c r="IH32" s="22"/>
      <c r="II32" s="22"/>
    </row>
    <row r="33" spans="1:243" s="21" customFormat="1" ht="52.5" customHeight="1">
      <c r="A33" s="57">
        <v>4.09</v>
      </c>
      <c r="B33" s="58" t="s">
        <v>89</v>
      </c>
      <c r="C33" s="33"/>
      <c r="D33" s="67"/>
      <c r="E33" s="67"/>
      <c r="F33" s="67"/>
      <c r="G33" s="67"/>
      <c r="H33" s="67"/>
      <c r="I33" s="67"/>
      <c r="J33" s="67"/>
      <c r="K33" s="67"/>
      <c r="L33" s="67"/>
      <c r="M33" s="67"/>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IA33" s="21">
        <v>4.09</v>
      </c>
      <c r="IB33" s="21" t="s">
        <v>89</v>
      </c>
      <c r="IE33" s="22"/>
      <c r="IF33" s="22"/>
      <c r="IG33" s="22"/>
      <c r="IH33" s="22"/>
      <c r="II33" s="22"/>
    </row>
    <row r="34" spans="1:243" s="21" customFormat="1" ht="31.5" customHeight="1">
      <c r="A34" s="60">
        <v>4.1</v>
      </c>
      <c r="B34" s="58" t="s">
        <v>90</v>
      </c>
      <c r="C34" s="33"/>
      <c r="D34" s="33">
        <v>2</v>
      </c>
      <c r="E34" s="59" t="s">
        <v>47</v>
      </c>
      <c r="F34" s="65">
        <v>30.86</v>
      </c>
      <c r="G34" s="43"/>
      <c r="H34" s="37"/>
      <c r="I34" s="38" t="s">
        <v>33</v>
      </c>
      <c r="J34" s="39">
        <f t="shared" si="0"/>
        <v>1</v>
      </c>
      <c r="K34" s="37" t="s">
        <v>34</v>
      </c>
      <c r="L34" s="37" t="s">
        <v>4</v>
      </c>
      <c r="M34" s="40"/>
      <c r="N34" s="49"/>
      <c r="O34" s="49"/>
      <c r="P34" s="50"/>
      <c r="Q34" s="49"/>
      <c r="R34" s="49"/>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2">
        <f t="shared" si="1"/>
        <v>61.72</v>
      </c>
      <c r="BB34" s="51">
        <f t="shared" si="2"/>
        <v>61.72</v>
      </c>
      <c r="BC34" s="56" t="str">
        <f t="shared" si="3"/>
        <v>INR  Sixty One and Paise Seventy Two Only</v>
      </c>
      <c r="IA34" s="21">
        <v>4.1</v>
      </c>
      <c r="IB34" s="21" t="s">
        <v>90</v>
      </c>
      <c r="ID34" s="21">
        <v>2</v>
      </c>
      <c r="IE34" s="22" t="s">
        <v>47</v>
      </c>
      <c r="IF34" s="22"/>
      <c r="IG34" s="22"/>
      <c r="IH34" s="22"/>
      <c r="II34" s="22"/>
    </row>
    <row r="35" spans="1:243" s="21" customFormat="1" ht="31.5" customHeight="1">
      <c r="A35" s="57">
        <v>4.11</v>
      </c>
      <c r="B35" s="58" t="s">
        <v>91</v>
      </c>
      <c r="C35" s="33"/>
      <c r="D35" s="33">
        <v>2</v>
      </c>
      <c r="E35" s="59" t="s">
        <v>47</v>
      </c>
      <c r="F35" s="65">
        <v>899.3</v>
      </c>
      <c r="G35" s="43"/>
      <c r="H35" s="37"/>
      <c r="I35" s="38" t="s">
        <v>33</v>
      </c>
      <c r="J35" s="39">
        <f t="shared" si="0"/>
        <v>1</v>
      </c>
      <c r="K35" s="37" t="s">
        <v>34</v>
      </c>
      <c r="L35" s="37" t="s">
        <v>4</v>
      </c>
      <c r="M35" s="40"/>
      <c r="N35" s="49"/>
      <c r="O35" s="49"/>
      <c r="P35" s="50"/>
      <c r="Q35" s="49"/>
      <c r="R35" s="49"/>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2">
        <f t="shared" si="1"/>
        <v>1798.6</v>
      </c>
      <c r="BB35" s="51">
        <f t="shared" si="2"/>
        <v>1798.6</v>
      </c>
      <c r="BC35" s="56" t="str">
        <f t="shared" si="3"/>
        <v>INR  One Thousand Seven Hundred &amp; Ninety Eight  and Paise Sixty Only</v>
      </c>
      <c r="IA35" s="21">
        <v>4.11</v>
      </c>
      <c r="IB35" s="21" t="s">
        <v>91</v>
      </c>
      <c r="ID35" s="21">
        <v>2</v>
      </c>
      <c r="IE35" s="22" t="s">
        <v>47</v>
      </c>
      <c r="IF35" s="22"/>
      <c r="IG35" s="22"/>
      <c r="IH35" s="22"/>
      <c r="II35" s="22"/>
    </row>
    <row r="36" spans="1:243" s="21" customFormat="1" ht="94.5">
      <c r="A36" s="57">
        <v>4.12</v>
      </c>
      <c r="B36" s="58" t="s">
        <v>92</v>
      </c>
      <c r="C36" s="33"/>
      <c r="D36" s="67"/>
      <c r="E36" s="67"/>
      <c r="F36" s="67"/>
      <c r="G36" s="67"/>
      <c r="H36" s="67"/>
      <c r="I36" s="67"/>
      <c r="J36" s="67"/>
      <c r="K36" s="67"/>
      <c r="L36" s="67"/>
      <c r="M36" s="67"/>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IA36" s="21">
        <v>4.12</v>
      </c>
      <c r="IB36" s="21" t="s">
        <v>92</v>
      </c>
      <c r="IE36" s="22"/>
      <c r="IF36" s="22"/>
      <c r="IG36" s="22"/>
      <c r="IH36" s="22"/>
      <c r="II36" s="22"/>
    </row>
    <row r="37" spans="1:243" s="21" customFormat="1" ht="31.5" customHeight="1">
      <c r="A37" s="57">
        <v>4.13</v>
      </c>
      <c r="B37" s="58" t="s">
        <v>86</v>
      </c>
      <c r="C37" s="33"/>
      <c r="D37" s="33">
        <v>2</v>
      </c>
      <c r="E37" s="59" t="s">
        <v>47</v>
      </c>
      <c r="F37" s="65">
        <v>205.96</v>
      </c>
      <c r="G37" s="43"/>
      <c r="H37" s="37"/>
      <c r="I37" s="38" t="s">
        <v>33</v>
      </c>
      <c r="J37" s="39">
        <f t="shared" si="0"/>
        <v>1</v>
      </c>
      <c r="K37" s="37" t="s">
        <v>34</v>
      </c>
      <c r="L37" s="37" t="s">
        <v>4</v>
      </c>
      <c r="M37" s="40"/>
      <c r="N37" s="49"/>
      <c r="O37" s="49"/>
      <c r="P37" s="50"/>
      <c r="Q37" s="49"/>
      <c r="R37" s="49"/>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2">
        <f t="shared" si="1"/>
        <v>411.92</v>
      </c>
      <c r="BB37" s="51">
        <f t="shared" si="2"/>
        <v>411.92</v>
      </c>
      <c r="BC37" s="56" t="str">
        <f t="shared" si="3"/>
        <v>INR  Four Hundred &amp; Eleven  and Paise Ninety Two Only</v>
      </c>
      <c r="IA37" s="21">
        <v>4.13</v>
      </c>
      <c r="IB37" s="21" t="s">
        <v>86</v>
      </c>
      <c r="ID37" s="21">
        <v>2</v>
      </c>
      <c r="IE37" s="22" t="s">
        <v>47</v>
      </c>
      <c r="IF37" s="22"/>
      <c r="IG37" s="22"/>
      <c r="IH37" s="22"/>
      <c r="II37" s="22"/>
    </row>
    <row r="38" spans="1:243" s="21" customFormat="1" ht="31.5" customHeight="1">
      <c r="A38" s="57">
        <v>4.14</v>
      </c>
      <c r="B38" s="58" t="s">
        <v>93</v>
      </c>
      <c r="C38" s="33"/>
      <c r="D38" s="67"/>
      <c r="E38" s="67"/>
      <c r="F38" s="67"/>
      <c r="G38" s="67"/>
      <c r="H38" s="67"/>
      <c r="I38" s="67"/>
      <c r="J38" s="67"/>
      <c r="K38" s="67"/>
      <c r="L38" s="67"/>
      <c r="M38" s="67"/>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IA38" s="21">
        <v>4.14</v>
      </c>
      <c r="IB38" s="21" t="s">
        <v>93</v>
      </c>
      <c r="IE38" s="22"/>
      <c r="IF38" s="22"/>
      <c r="IG38" s="22"/>
      <c r="IH38" s="22"/>
      <c r="II38" s="22"/>
    </row>
    <row r="39" spans="1:243" s="21" customFormat="1" ht="31.5" customHeight="1">
      <c r="A39" s="57">
        <v>4.15</v>
      </c>
      <c r="B39" s="58" t="s">
        <v>88</v>
      </c>
      <c r="C39" s="33"/>
      <c r="D39" s="33">
        <v>2</v>
      </c>
      <c r="E39" s="59" t="s">
        <v>47</v>
      </c>
      <c r="F39" s="65">
        <v>79.61</v>
      </c>
      <c r="G39" s="43"/>
      <c r="H39" s="37"/>
      <c r="I39" s="38" t="s">
        <v>33</v>
      </c>
      <c r="J39" s="39">
        <f t="shared" si="0"/>
        <v>1</v>
      </c>
      <c r="K39" s="37" t="s">
        <v>34</v>
      </c>
      <c r="L39" s="37" t="s">
        <v>4</v>
      </c>
      <c r="M39" s="40"/>
      <c r="N39" s="49"/>
      <c r="O39" s="49"/>
      <c r="P39" s="50"/>
      <c r="Q39" s="49"/>
      <c r="R39" s="49"/>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2">
        <f t="shared" si="1"/>
        <v>159.22</v>
      </c>
      <c r="BB39" s="51">
        <f t="shared" si="2"/>
        <v>159.22</v>
      </c>
      <c r="BC39" s="56" t="str">
        <f t="shared" si="3"/>
        <v>INR  One Hundred &amp; Fifty Nine  and Paise Twenty Two Only</v>
      </c>
      <c r="IA39" s="21">
        <v>4.15</v>
      </c>
      <c r="IB39" s="21" t="s">
        <v>88</v>
      </c>
      <c r="ID39" s="21">
        <v>2</v>
      </c>
      <c r="IE39" s="22" t="s">
        <v>47</v>
      </c>
      <c r="IF39" s="22"/>
      <c r="IG39" s="22"/>
      <c r="IH39" s="22"/>
      <c r="II39" s="22"/>
    </row>
    <row r="40" spans="1:243" s="21" customFormat="1" ht="31.5" customHeight="1">
      <c r="A40" s="60">
        <v>4.16</v>
      </c>
      <c r="B40" s="58" t="s">
        <v>58</v>
      </c>
      <c r="C40" s="33"/>
      <c r="D40" s="33">
        <v>6</v>
      </c>
      <c r="E40" s="59" t="s">
        <v>47</v>
      </c>
      <c r="F40" s="65">
        <v>66.24</v>
      </c>
      <c r="G40" s="43"/>
      <c r="H40" s="37"/>
      <c r="I40" s="38" t="s">
        <v>33</v>
      </c>
      <c r="J40" s="39">
        <f t="shared" si="0"/>
        <v>1</v>
      </c>
      <c r="K40" s="37" t="s">
        <v>34</v>
      </c>
      <c r="L40" s="37" t="s">
        <v>4</v>
      </c>
      <c r="M40" s="40"/>
      <c r="N40" s="49"/>
      <c r="O40" s="49"/>
      <c r="P40" s="50"/>
      <c r="Q40" s="49"/>
      <c r="R40" s="49"/>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2">
        <f t="shared" si="1"/>
        <v>397.44</v>
      </c>
      <c r="BB40" s="51">
        <f t="shared" si="2"/>
        <v>397.44</v>
      </c>
      <c r="BC40" s="56" t="str">
        <f t="shared" si="3"/>
        <v>INR  Three Hundred &amp; Ninety Seven  and Paise Forty Four Only</v>
      </c>
      <c r="IA40" s="21">
        <v>4.16</v>
      </c>
      <c r="IB40" s="21" t="s">
        <v>58</v>
      </c>
      <c r="ID40" s="21">
        <v>6</v>
      </c>
      <c r="IE40" s="22" t="s">
        <v>47</v>
      </c>
      <c r="IF40" s="22"/>
      <c r="IG40" s="22"/>
      <c r="IH40" s="22"/>
      <c r="II40" s="22"/>
    </row>
    <row r="41" spans="1:243" s="21" customFormat="1" ht="31.5" customHeight="1">
      <c r="A41" s="57">
        <v>4.17</v>
      </c>
      <c r="B41" s="58" t="s">
        <v>94</v>
      </c>
      <c r="C41" s="33"/>
      <c r="D41" s="67"/>
      <c r="E41" s="67"/>
      <c r="F41" s="67"/>
      <c r="G41" s="67"/>
      <c r="H41" s="67"/>
      <c r="I41" s="67"/>
      <c r="J41" s="67"/>
      <c r="K41" s="67"/>
      <c r="L41" s="67"/>
      <c r="M41" s="67"/>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IA41" s="21">
        <v>4.17</v>
      </c>
      <c r="IB41" s="21" t="s">
        <v>94</v>
      </c>
      <c r="IE41" s="22"/>
      <c r="IF41" s="22"/>
      <c r="IG41" s="22"/>
      <c r="IH41" s="22"/>
      <c r="II41" s="22"/>
    </row>
    <row r="42" spans="1:243" s="21" customFormat="1" ht="31.5" customHeight="1">
      <c r="A42" s="57">
        <v>4.18</v>
      </c>
      <c r="B42" s="58" t="s">
        <v>90</v>
      </c>
      <c r="C42" s="33"/>
      <c r="D42" s="33">
        <v>4</v>
      </c>
      <c r="E42" s="59" t="s">
        <v>47</v>
      </c>
      <c r="F42" s="65">
        <v>52.65</v>
      </c>
      <c r="G42" s="43"/>
      <c r="H42" s="37"/>
      <c r="I42" s="38" t="s">
        <v>33</v>
      </c>
      <c r="J42" s="39">
        <f t="shared" si="0"/>
        <v>1</v>
      </c>
      <c r="K42" s="37" t="s">
        <v>34</v>
      </c>
      <c r="L42" s="37" t="s">
        <v>4</v>
      </c>
      <c r="M42" s="40"/>
      <c r="N42" s="49"/>
      <c r="O42" s="49"/>
      <c r="P42" s="50"/>
      <c r="Q42" s="49"/>
      <c r="R42" s="49"/>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2">
        <f t="shared" si="1"/>
        <v>210.6</v>
      </c>
      <c r="BB42" s="51">
        <f t="shared" si="2"/>
        <v>210.6</v>
      </c>
      <c r="BC42" s="56" t="str">
        <f t="shared" si="3"/>
        <v>INR  Two Hundred &amp; Ten  and Paise Sixty Only</v>
      </c>
      <c r="IA42" s="21">
        <v>4.18</v>
      </c>
      <c r="IB42" s="21" t="s">
        <v>90</v>
      </c>
      <c r="ID42" s="21">
        <v>4</v>
      </c>
      <c r="IE42" s="22" t="s">
        <v>47</v>
      </c>
      <c r="IF42" s="22"/>
      <c r="IG42" s="22"/>
      <c r="IH42" s="22"/>
      <c r="II42" s="22"/>
    </row>
    <row r="43" spans="1:243" s="21" customFormat="1" ht="31.5" customHeight="1">
      <c r="A43" s="60">
        <v>4.19</v>
      </c>
      <c r="B43" s="58" t="s">
        <v>59</v>
      </c>
      <c r="C43" s="33"/>
      <c r="D43" s="33">
        <v>4</v>
      </c>
      <c r="E43" s="59" t="s">
        <v>47</v>
      </c>
      <c r="F43" s="65">
        <v>46.69</v>
      </c>
      <c r="G43" s="43"/>
      <c r="H43" s="37"/>
      <c r="I43" s="38" t="s">
        <v>33</v>
      </c>
      <c r="J43" s="39">
        <f t="shared" si="0"/>
        <v>1</v>
      </c>
      <c r="K43" s="37" t="s">
        <v>34</v>
      </c>
      <c r="L43" s="37" t="s">
        <v>4</v>
      </c>
      <c r="M43" s="40"/>
      <c r="N43" s="49"/>
      <c r="O43" s="49"/>
      <c r="P43" s="50"/>
      <c r="Q43" s="49"/>
      <c r="R43" s="49"/>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2">
        <f t="shared" si="1"/>
        <v>186.76</v>
      </c>
      <c r="BB43" s="51">
        <f t="shared" si="2"/>
        <v>186.76</v>
      </c>
      <c r="BC43" s="56" t="str">
        <f t="shared" si="3"/>
        <v>INR  One Hundred &amp; Eighty Six  and Paise Seventy Six Only</v>
      </c>
      <c r="IA43" s="21">
        <v>4.19</v>
      </c>
      <c r="IB43" s="21" t="s">
        <v>59</v>
      </c>
      <c r="ID43" s="21">
        <v>4</v>
      </c>
      <c r="IE43" s="22" t="s">
        <v>47</v>
      </c>
      <c r="IF43" s="22"/>
      <c r="IG43" s="22"/>
      <c r="IH43" s="22"/>
      <c r="II43" s="22"/>
    </row>
    <row r="44" spans="1:243" s="21" customFormat="1" ht="31.5" customHeight="1">
      <c r="A44" s="57">
        <v>4.2</v>
      </c>
      <c r="B44" s="58" t="s">
        <v>95</v>
      </c>
      <c r="C44" s="33"/>
      <c r="D44" s="67"/>
      <c r="E44" s="67"/>
      <c r="F44" s="67"/>
      <c r="G44" s="67"/>
      <c r="H44" s="67"/>
      <c r="I44" s="67"/>
      <c r="J44" s="67"/>
      <c r="K44" s="67"/>
      <c r="L44" s="67"/>
      <c r="M44" s="67"/>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IA44" s="21">
        <v>4.2</v>
      </c>
      <c r="IB44" s="21" t="s">
        <v>95</v>
      </c>
      <c r="IE44" s="22"/>
      <c r="IF44" s="22"/>
      <c r="IG44" s="22"/>
      <c r="IH44" s="22"/>
      <c r="II44" s="22"/>
    </row>
    <row r="45" spans="1:243" s="21" customFormat="1" ht="31.5" customHeight="1">
      <c r="A45" s="57">
        <v>4.21</v>
      </c>
      <c r="B45" s="58" t="s">
        <v>96</v>
      </c>
      <c r="C45" s="33"/>
      <c r="D45" s="33">
        <v>8</v>
      </c>
      <c r="E45" s="59" t="s">
        <v>47</v>
      </c>
      <c r="F45" s="65">
        <v>54.58</v>
      </c>
      <c r="G45" s="43"/>
      <c r="H45" s="37"/>
      <c r="I45" s="38" t="s">
        <v>33</v>
      </c>
      <c r="J45" s="39">
        <f t="shared" si="0"/>
        <v>1</v>
      </c>
      <c r="K45" s="37" t="s">
        <v>34</v>
      </c>
      <c r="L45" s="37" t="s">
        <v>4</v>
      </c>
      <c r="M45" s="40"/>
      <c r="N45" s="49"/>
      <c r="O45" s="49"/>
      <c r="P45" s="50"/>
      <c r="Q45" s="49"/>
      <c r="R45" s="49"/>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2">
        <f t="shared" si="1"/>
        <v>436.64</v>
      </c>
      <c r="BB45" s="51">
        <f t="shared" si="2"/>
        <v>436.64</v>
      </c>
      <c r="BC45" s="56" t="str">
        <f t="shared" si="3"/>
        <v>INR  Four Hundred &amp; Thirty Six  and Paise Sixty Four Only</v>
      </c>
      <c r="IA45" s="21">
        <v>4.21</v>
      </c>
      <c r="IB45" s="21" t="s">
        <v>96</v>
      </c>
      <c r="ID45" s="21">
        <v>8</v>
      </c>
      <c r="IE45" s="22" t="s">
        <v>47</v>
      </c>
      <c r="IF45" s="22"/>
      <c r="IG45" s="22"/>
      <c r="IH45" s="22"/>
      <c r="II45" s="22"/>
    </row>
    <row r="46" spans="1:243" s="21" customFormat="1" ht="31.5" customHeight="1">
      <c r="A46" s="60">
        <v>4.22000000000001</v>
      </c>
      <c r="B46" s="58" t="s">
        <v>97</v>
      </c>
      <c r="C46" s="33"/>
      <c r="D46" s="67"/>
      <c r="E46" s="67"/>
      <c r="F46" s="67"/>
      <c r="G46" s="67"/>
      <c r="H46" s="67"/>
      <c r="I46" s="67"/>
      <c r="J46" s="67"/>
      <c r="K46" s="67"/>
      <c r="L46" s="67"/>
      <c r="M46" s="67"/>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IA46" s="21">
        <v>4.22000000000001</v>
      </c>
      <c r="IB46" s="21" t="s">
        <v>97</v>
      </c>
      <c r="IE46" s="22"/>
      <c r="IF46" s="22"/>
      <c r="IG46" s="22"/>
      <c r="IH46" s="22"/>
      <c r="II46" s="22"/>
    </row>
    <row r="47" spans="1:243" s="21" customFormat="1" ht="30" customHeight="1">
      <c r="A47" s="57">
        <v>4.23000000000001</v>
      </c>
      <c r="B47" s="58" t="s">
        <v>98</v>
      </c>
      <c r="C47" s="33"/>
      <c r="D47" s="33">
        <v>10</v>
      </c>
      <c r="E47" s="59" t="s">
        <v>44</v>
      </c>
      <c r="F47" s="65">
        <v>203.9</v>
      </c>
      <c r="G47" s="43"/>
      <c r="H47" s="37"/>
      <c r="I47" s="38" t="s">
        <v>33</v>
      </c>
      <c r="J47" s="39">
        <f t="shared" si="0"/>
        <v>1</v>
      </c>
      <c r="K47" s="37" t="s">
        <v>34</v>
      </c>
      <c r="L47" s="37" t="s">
        <v>4</v>
      </c>
      <c r="M47" s="40"/>
      <c r="N47" s="49"/>
      <c r="O47" s="49"/>
      <c r="P47" s="50"/>
      <c r="Q47" s="49"/>
      <c r="R47" s="49"/>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2">
        <f t="shared" si="1"/>
        <v>2039</v>
      </c>
      <c r="BB47" s="51">
        <f t="shared" si="2"/>
        <v>2039</v>
      </c>
      <c r="BC47" s="56" t="str">
        <f t="shared" si="3"/>
        <v>INR  Two Thousand  &amp;Thirty Nine  Only</v>
      </c>
      <c r="IA47" s="21">
        <v>4.23000000000001</v>
      </c>
      <c r="IB47" s="21" t="s">
        <v>98</v>
      </c>
      <c r="ID47" s="21">
        <v>10</v>
      </c>
      <c r="IE47" s="22" t="s">
        <v>44</v>
      </c>
      <c r="IF47" s="22"/>
      <c r="IG47" s="22"/>
      <c r="IH47" s="22"/>
      <c r="II47" s="22"/>
    </row>
    <row r="48" spans="1:243" s="21" customFormat="1" ht="31.5">
      <c r="A48" s="57">
        <v>4.24</v>
      </c>
      <c r="B48" s="58" t="s">
        <v>99</v>
      </c>
      <c r="C48" s="33"/>
      <c r="D48" s="67"/>
      <c r="E48" s="67"/>
      <c r="F48" s="67"/>
      <c r="G48" s="67"/>
      <c r="H48" s="67"/>
      <c r="I48" s="67"/>
      <c r="J48" s="67"/>
      <c r="K48" s="67"/>
      <c r="L48" s="67"/>
      <c r="M48" s="67"/>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IA48" s="21">
        <v>4.24</v>
      </c>
      <c r="IB48" s="21" t="s">
        <v>99</v>
      </c>
      <c r="IE48" s="22"/>
      <c r="IF48" s="22"/>
      <c r="IG48" s="22"/>
      <c r="IH48" s="22"/>
      <c r="II48" s="22"/>
    </row>
    <row r="49" spans="1:243" s="21" customFormat="1" ht="409.5">
      <c r="A49" s="57">
        <v>4.25</v>
      </c>
      <c r="B49" s="58" t="s">
        <v>100</v>
      </c>
      <c r="C49" s="33"/>
      <c r="D49" s="33">
        <v>3</v>
      </c>
      <c r="E49" s="59" t="s">
        <v>43</v>
      </c>
      <c r="F49" s="65">
        <v>1570.06</v>
      </c>
      <c r="G49" s="43"/>
      <c r="H49" s="37"/>
      <c r="I49" s="38" t="s">
        <v>33</v>
      </c>
      <c r="J49" s="39">
        <f t="shared" si="0"/>
        <v>1</v>
      </c>
      <c r="K49" s="37" t="s">
        <v>34</v>
      </c>
      <c r="L49" s="37" t="s">
        <v>4</v>
      </c>
      <c r="M49" s="40"/>
      <c r="N49" s="49"/>
      <c r="O49" s="49"/>
      <c r="P49" s="50"/>
      <c r="Q49" s="49"/>
      <c r="R49" s="49"/>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2">
        <f t="shared" si="1"/>
        <v>4710.18</v>
      </c>
      <c r="BB49" s="51">
        <f t="shared" si="2"/>
        <v>4710.18</v>
      </c>
      <c r="BC49" s="56" t="str">
        <f t="shared" si="3"/>
        <v>INR  Four Thousand Seven Hundred &amp; Ten  and Paise Eighteen Only</v>
      </c>
      <c r="IA49" s="21">
        <v>4.25</v>
      </c>
      <c r="IB49" s="21" t="s">
        <v>100</v>
      </c>
      <c r="ID49" s="21">
        <v>3</v>
      </c>
      <c r="IE49" s="22" t="s">
        <v>43</v>
      </c>
      <c r="IF49" s="22"/>
      <c r="IG49" s="22"/>
      <c r="IH49" s="22"/>
      <c r="II49" s="22"/>
    </row>
    <row r="50" spans="1:243" s="21" customFormat="1" ht="15.75">
      <c r="A50" s="57">
        <v>5</v>
      </c>
      <c r="B50" s="58" t="s">
        <v>101</v>
      </c>
      <c r="C50" s="33"/>
      <c r="D50" s="67"/>
      <c r="E50" s="67"/>
      <c r="F50" s="67"/>
      <c r="G50" s="67"/>
      <c r="H50" s="67"/>
      <c r="I50" s="67"/>
      <c r="J50" s="67"/>
      <c r="K50" s="67"/>
      <c r="L50" s="67"/>
      <c r="M50" s="67"/>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IA50" s="21">
        <v>5</v>
      </c>
      <c r="IB50" s="21" t="s">
        <v>101</v>
      </c>
      <c r="IE50" s="22"/>
      <c r="IF50" s="22"/>
      <c r="IG50" s="22"/>
      <c r="IH50" s="22"/>
      <c r="II50" s="22"/>
    </row>
    <row r="51" spans="1:243" s="21" customFormat="1" ht="51" customHeight="1">
      <c r="A51" s="57">
        <v>5.01</v>
      </c>
      <c r="B51" s="58" t="s">
        <v>102</v>
      </c>
      <c r="C51" s="33"/>
      <c r="D51" s="67"/>
      <c r="E51" s="67"/>
      <c r="F51" s="67"/>
      <c r="G51" s="67"/>
      <c r="H51" s="67"/>
      <c r="I51" s="67"/>
      <c r="J51" s="67"/>
      <c r="K51" s="67"/>
      <c r="L51" s="67"/>
      <c r="M51" s="67"/>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IA51" s="21">
        <v>5.01</v>
      </c>
      <c r="IB51" s="21" t="s">
        <v>102</v>
      </c>
      <c r="IE51" s="22"/>
      <c r="IF51" s="22"/>
      <c r="IG51" s="22"/>
      <c r="IH51" s="22"/>
      <c r="II51" s="22"/>
    </row>
    <row r="52" spans="1:243" s="21" customFormat="1" ht="42.75">
      <c r="A52" s="57">
        <v>5.02</v>
      </c>
      <c r="B52" s="58" t="s">
        <v>103</v>
      </c>
      <c r="C52" s="33"/>
      <c r="D52" s="33">
        <v>1</v>
      </c>
      <c r="E52" s="59" t="s">
        <v>43</v>
      </c>
      <c r="F52" s="65">
        <v>4192.15</v>
      </c>
      <c r="G52" s="43"/>
      <c r="H52" s="37"/>
      <c r="I52" s="38" t="s">
        <v>33</v>
      </c>
      <c r="J52" s="39">
        <f t="shared" si="0"/>
        <v>1</v>
      </c>
      <c r="K52" s="37" t="s">
        <v>34</v>
      </c>
      <c r="L52" s="37" t="s">
        <v>4</v>
      </c>
      <c r="M52" s="40"/>
      <c r="N52" s="49"/>
      <c r="O52" s="49"/>
      <c r="P52" s="50"/>
      <c r="Q52" s="49"/>
      <c r="R52" s="49"/>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2">
        <f t="shared" si="1"/>
        <v>4192.15</v>
      </c>
      <c r="BB52" s="51">
        <f t="shared" si="2"/>
        <v>4192.15</v>
      </c>
      <c r="BC52" s="56" t="str">
        <f t="shared" si="3"/>
        <v>INR  Four Thousand One Hundred &amp; Ninety Two  and Paise Fifteen Only</v>
      </c>
      <c r="IA52" s="21">
        <v>5.02</v>
      </c>
      <c r="IB52" s="21" t="s">
        <v>103</v>
      </c>
      <c r="ID52" s="21">
        <v>1</v>
      </c>
      <c r="IE52" s="22" t="s">
        <v>43</v>
      </c>
      <c r="IF52" s="22"/>
      <c r="IG52" s="22"/>
      <c r="IH52" s="22"/>
      <c r="II52" s="22"/>
    </row>
    <row r="53" spans="1:243" s="21" customFormat="1" ht="33" customHeight="1">
      <c r="A53" s="57">
        <v>5.03</v>
      </c>
      <c r="B53" s="58" t="s">
        <v>104</v>
      </c>
      <c r="C53" s="33"/>
      <c r="D53" s="67"/>
      <c r="E53" s="67"/>
      <c r="F53" s="67"/>
      <c r="G53" s="67"/>
      <c r="H53" s="67"/>
      <c r="I53" s="67"/>
      <c r="J53" s="67"/>
      <c r="K53" s="67"/>
      <c r="L53" s="67"/>
      <c r="M53" s="67"/>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IA53" s="21">
        <v>5.03</v>
      </c>
      <c r="IB53" s="21" t="s">
        <v>104</v>
      </c>
      <c r="IE53" s="22"/>
      <c r="IF53" s="22"/>
      <c r="IG53" s="22"/>
      <c r="IH53" s="22"/>
      <c r="II53" s="22"/>
    </row>
    <row r="54" spans="1:243" s="21" customFormat="1" ht="47.25">
      <c r="A54" s="57">
        <v>5.04</v>
      </c>
      <c r="B54" s="58" t="s">
        <v>105</v>
      </c>
      <c r="C54" s="33"/>
      <c r="D54" s="33">
        <v>55</v>
      </c>
      <c r="E54" s="59" t="s">
        <v>55</v>
      </c>
      <c r="F54" s="65">
        <v>124.77</v>
      </c>
      <c r="G54" s="43"/>
      <c r="H54" s="37"/>
      <c r="I54" s="38" t="s">
        <v>33</v>
      </c>
      <c r="J54" s="39">
        <f t="shared" si="0"/>
        <v>1</v>
      </c>
      <c r="K54" s="37" t="s">
        <v>34</v>
      </c>
      <c r="L54" s="37" t="s">
        <v>4</v>
      </c>
      <c r="M54" s="40"/>
      <c r="N54" s="49"/>
      <c r="O54" s="49"/>
      <c r="P54" s="50"/>
      <c r="Q54" s="49"/>
      <c r="R54" s="49"/>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2">
        <f t="shared" si="1"/>
        <v>6862.35</v>
      </c>
      <c r="BB54" s="51">
        <f t="shared" si="2"/>
        <v>6862.35</v>
      </c>
      <c r="BC54" s="56" t="str">
        <f t="shared" si="3"/>
        <v>INR  Six Thousand Eight Hundred &amp; Sixty Two  and Paise Thirty Five Only</v>
      </c>
      <c r="IA54" s="21">
        <v>5.04</v>
      </c>
      <c r="IB54" s="21" t="s">
        <v>105</v>
      </c>
      <c r="ID54" s="21">
        <v>55</v>
      </c>
      <c r="IE54" s="22" t="s">
        <v>55</v>
      </c>
      <c r="IF54" s="22"/>
      <c r="IG54" s="22"/>
      <c r="IH54" s="22"/>
      <c r="II54" s="22"/>
    </row>
    <row r="55" spans="1:243" s="21" customFormat="1" ht="63">
      <c r="A55" s="57">
        <v>5.05</v>
      </c>
      <c r="B55" s="58" t="s">
        <v>106</v>
      </c>
      <c r="C55" s="33"/>
      <c r="D55" s="67"/>
      <c r="E55" s="67"/>
      <c r="F55" s="67"/>
      <c r="G55" s="67"/>
      <c r="H55" s="67"/>
      <c r="I55" s="67"/>
      <c r="J55" s="67"/>
      <c r="K55" s="67"/>
      <c r="L55" s="67"/>
      <c r="M55" s="67"/>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IA55" s="21">
        <v>5.05</v>
      </c>
      <c r="IB55" s="21" t="s">
        <v>106</v>
      </c>
      <c r="IE55" s="22"/>
      <c r="IF55" s="22"/>
      <c r="IG55" s="22"/>
      <c r="IH55" s="22"/>
      <c r="II55" s="22"/>
    </row>
    <row r="56" spans="1:243" s="21" customFormat="1" ht="33" customHeight="1">
      <c r="A56" s="57">
        <v>5.06</v>
      </c>
      <c r="B56" s="58" t="s">
        <v>107</v>
      </c>
      <c r="C56" s="33"/>
      <c r="D56" s="33">
        <v>8.5</v>
      </c>
      <c r="E56" s="59" t="s">
        <v>43</v>
      </c>
      <c r="F56" s="65">
        <v>851.86</v>
      </c>
      <c r="G56" s="43"/>
      <c r="H56" s="37"/>
      <c r="I56" s="38" t="s">
        <v>33</v>
      </c>
      <c r="J56" s="39">
        <f t="shared" si="0"/>
        <v>1</v>
      </c>
      <c r="K56" s="37" t="s">
        <v>34</v>
      </c>
      <c r="L56" s="37" t="s">
        <v>4</v>
      </c>
      <c r="M56" s="40"/>
      <c r="N56" s="49"/>
      <c r="O56" s="49"/>
      <c r="P56" s="50"/>
      <c r="Q56" s="49"/>
      <c r="R56" s="49"/>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2">
        <f t="shared" si="1"/>
        <v>7240.81</v>
      </c>
      <c r="BB56" s="51">
        <f t="shared" si="2"/>
        <v>7240.81</v>
      </c>
      <c r="BC56" s="56" t="str">
        <f t="shared" si="3"/>
        <v>INR  Seven Thousand Two Hundred &amp; Forty  and Paise Eighty One Only</v>
      </c>
      <c r="IA56" s="21">
        <v>5.06</v>
      </c>
      <c r="IB56" s="21" t="s">
        <v>107</v>
      </c>
      <c r="ID56" s="21">
        <v>8.5</v>
      </c>
      <c r="IE56" s="22" t="s">
        <v>43</v>
      </c>
      <c r="IF56" s="22"/>
      <c r="IG56" s="22"/>
      <c r="IH56" s="22"/>
      <c r="II56" s="22"/>
    </row>
    <row r="57" spans="1:243" s="21" customFormat="1" ht="15.75">
      <c r="A57" s="57">
        <v>6</v>
      </c>
      <c r="B57" s="58" t="s">
        <v>108</v>
      </c>
      <c r="C57" s="33"/>
      <c r="D57" s="67"/>
      <c r="E57" s="67"/>
      <c r="F57" s="67"/>
      <c r="G57" s="67"/>
      <c r="H57" s="67"/>
      <c r="I57" s="67"/>
      <c r="J57" s="67"/>
      <c r="K57" s="67"/>
      <c r="L57" s="67"/>
      <c r="M57" s="67"/>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IA57" s="21">
        <v>6</v>
      </c>
      <c r="IB57" s="21" t="s">
        <v>108</v>
      </c>
      <c r="IE57" s="22"/>
      <c r="IF57" s="22"/>
      <c r="IG57" s="22"/>
      <c r="IH57" s="22"/>
      <c r="II57" s="22"/>
    </row>
    <row r="58" spans="1:243" s="21" customFormat="1" ht="204.75">
      <c r="A58" s="57">
        <v>6.01</v>
      </c>
      <c r="B58" s="58" t="s">
        <v>109</v>
      </c>
      <c r="C58" s="33"/>
      <c r="D58" s="67"/>
      <c r="E58" s="67"/>
      <c r="F58" s="67"/>
      <c r="G58" s="67"/>
      <c r="H58" s="67"/>
      <c r="I58" s="67"/>
      <c r="J58" s="67"/>
      <c r="K58" s="67"/>
      <c r="L58" s="67"/>
      <c r="M58" s="67"/>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IA58" s="21">
        <v>6.01</v>
      </c>
      <c r="IB58" s="21" t="s">
        <v>109</v>
      </c>
      <c r="IE58" s="22"/>
      <c r="IF58" s="22"/>
      <c r="IG58" s="22"/>
      <c r="IH58" s="22"/>
      <c r="II58" s="22"/>
    </row>
    <row r="59" spans="1:243" s="21" customFormat="1" ht="42.75">
      <c r="A59" s="57">
        <v>6.02</v>
      </c>
      <c r="B59" s="58" t="s">
        <v>60</v>
      </c>
      <c r="C59" s="33"/>
      <c r="D59" s="33">
        <v>5</v>
      </c>
      <c r="E59" s="59" t="s">
        <v>43</v>
      </c>
      <c r="F59" s="65">
        <v>1285.84</v>
      </c>
      <c r="G59" s="43"/>
      <c r="H59" s="37"/>
      <c r="I59" s="38" t="s">
        <v>33</v>
      </c>
      <c r="J59" s="39">
        <f t="shared" si="0"/>
        <v>1</v>
      </c>
      <c r="K59" s="37" t="s">
        <v>34</v>
      </c>
      <c r="L59" s="37" t="s">
        <v>4</v>
      </c>
      <c r="M59" s="40"/>
      <c r="N59" s="49"/>
      <c r="O59" s="49"/>
      <c r="P59" s="50"/>
      <c r="Q59" s="49"/>
      <c r="R59" s="49"/>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2">
        <f t="shared" si="1"/>
        <v>6429.2</v>
      </c>
      <c r="BB59" s="51">
        <f t="shared" si="2"/>
        <v>6429.2</v>
      </c>
      <c r="BC59" s="56" t="str">
        <f t="shared" si="3"/>
        <v>INR  Six Thousand Four Hundred &amp; Twenty Nine  and Paise Twenty Only</v>
      </c>
      <c r="IA59" s="21">
        <v>6.02</v>
      </c>
      <c r="IB59" s="21" t="s">
        <v>60</v>
      </c>
      <c r="ID59" s="21">
        <v>5</v>
      </c>
      <c r="IE59" s="22" t="s">
        <v>43</v>
      </c>
      <c r="IF59" s="22"/>
      <c r="IG59" s="22"/>
      <c r="IH59" s="22"/>
      <c r="II59" s="22"/>
    </row>
    <row r="60" spans="1:243" s="21" customFormat="1" ht="204.75">
      <c r="A60" s="57">
        <v>6.03</v>
      </c>
      <c r="B60" s="58" t="s">
        <v>110</v>
      </c>
      <c r="C60" s="33"/>
      <c r="D60" s="67"/>
      <c r="E60" s="67"/>
      <c r="F60" s="67"/>
      <c r="G60" s="67"/>
      <c r="H60" s="67"/>
      <c r="I60" s="67"/>
      <c r="J60" s="67"/>
      <c r="K60" s="67"/>
      <c r="L60" s="67"/>
      <c r="M60" s="67"/>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IA60" s="21">
        <v>6.03</v>
      </c>
      <c r="IB60" s="21" t="s">
        <v>110</v>
      </c>
      <c r="IE60" s="22"/>
      <c r="IF60" s="22"/>
      <c r="IG60" s="22"/>
      <c r="IH60" s="22"/>
      <c r="II60" s="22"/>
    </row>
    <row r="61" spans="1:243" s="21" customFormat="1" ht="42.75">
      <c r="A61" s="57">
        <v>6.04</v>
      </c>
      <c r="B61" s="58" t="s">
        <v>60</v>
      </c>
      <c r="C61" s="33"/>
      <c r="D61" s="33">
        <v>40</v>
      </c>
      <c r="E61" s="59" t="s">
        <v>43</v>
      </c>
      <c r="F61" s="65">
        <v>1348.01</v>
      </c>
      <c r="G61" s="43"/>
      <c r="H61" s="37"/>
      <c r="I61" s="38" t="s">
        <v>33</v>
      </c>
      <c r="J61" s="39">
        <f t="shared" si="0"/>
        <v>1</v>
      </c>
      <c r="K61" s="37" t="s">
        <v>34</v>
      </c>
      <c r="L61" s="37" t="s">
        <v>4</v>
      </c>
      <c r="M61" s="40"/>
      <c r="N61" s="49"/>
      <c r="O61" s="49"/>
      <c r="P61" s="50"/>
      <c r="Q61" s="49"/>
      <c r="R61" s="49"/>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2">
        <f t="shared" si="1"/>
        <v>53920.4</v>
      </c>
      <c r="BB61" s="51">
        <f t="shared" si="2"/>
        <v>53920.4</v>
      </c>
      <c r="BC61" s="56" t="str">
        <f t="shared" si="3"/>
        <v>INR  Fifty Three Thousand Nine Hundred &amp; Twenty  and Paise Forty Only</v>
      </c>
      <c r="IA61" s="21">
        <v>6.04</v>
      </c>
      <c r="IB61" s="21" t="s">
        <v>60</v>
      </c>
      <c r="ID61" s="21">
        <v>40</v>
      </c>
      <c r="IE61" s="22" t="s">
        <v>43</v>
      </c>
      <c r="IF61" s="22"/>
      <c r="IG61" s="22"/>
      <c r="IH61" s="22"/>
      <c r="II61" s="22"/>
    </row>
    <row r="62" spans="1:243" s="21" customFormat="1" ht="15.75">
      <c r="A62" s="57">
        <v>7</v>
      </c>
      <c r="B62" s="58" t="s">
        <v>111</v>
      </c>
      <c r="C62" s="33"/>
      <c r="D62" s="67"/>
      <c r="E62" s="67"/>
      <c r="F62" s="67"/>
      <c r="G62" s="67"/>
      <c r="H62" s="67"/>
      <c r="I62" s="67"/>
      <c r="J62" s="67"/>
      <c r="K62" s="67"/>
      <c r="L62" s="67"/>
      <c r="M62" s="67"/>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IA62" s="21">
        <v>7</v>
      </c>
      <c r="IB62" s="21" t="s">
        <v>111</v>
      </c>
      <c r="IE62" s="22"/>
      <c r="IF62" s="22"/>
      <c r="IG62" s="22"/>
      <c r="IH62" s="22"/>
      <c r="II62" s="22"/>
    </row>
    <row r="63" spans="1:243" s="21" customFormat="1" ht="15.75">
      <c r="A63" s="57">
        <v>7.01</v>
      </c>
      <c r="B63" s="58" t="s">
        <v>112</v>
      </c>
      <c r="C63" s="33"/>
      <c r="D63" s="67"/>
      <c r="E63" s="67"/>
      <c r="F63" s="67"/>
      <c r="G63" s="67"/>
      <c r="H63" s="67"/>
      <c r="I63" s="67"/>
      <c r="J63" s="67"/>
      <c r="K63" s="67"/>
      <c r="L63" s="67"/>
      <c r="M63" s="67"/>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IA63" s="21">
        <v>7.01</v>
      </c>
      <c r="IB63" s="21" t="s">
        <v>112</v>
      </c>
      <c r="IE63" s="22"/>
      <c r="IF63" s="22"/>
      <c r="IG63" s="22"/>
      <c r="IH63" s="22"/>
      <c r="II63" s="22"/>
    </row>
    <row r="64" spans="1:243" s="21" customFormat="1" ht="28.5">
      <c r="A64" s="57">
        <v>7.02</v>
      </c>
      <c r="B64" s="58" t="s">
        <v>48</v>
      </c>
      <c r="C64" s="33"/>
      <c r="D64" s="33">
        <v>10</v>
      </c>
      <c r="E64" s="59" t="s">
        <v>43</v>
      </c>
      <c r="F64" s="65">
        <v>258.09</v>
      </c>
      <c r="G64" s="43"/>
      <c r="H64" s="37"/>
      <c r="I64" s="38" t="s">
        <v>33</v>
      </c>
      <c r="J64" s="39">
        <f t="shared" si="0"/>
        <v>1</v>
      </c>
      <c r="K64" s="37" t="s">
        <v>34</v>
      </c>
      <c r="L64" s="37" t="s">
        <v>4</v>
      </c>
      <c r="M64" s="40"/>
      <c r="N64" s="49"/>
      <c r="O64" s="49"/>
      <c r="P64" s="50"/>
      <c r="Q64" s="49"/>
      <c r="R64" s="49"/>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2">
        <f t="shared" si="1"/>
        <v>2580.9</v>
      </c>
      <c r="BB64" s="51">
        <f t="shared" si="2"/>
        <v>2580.9</v>
      </c>
      <c r="BC64" s="56" t="str">
        <f t="shared" si="3"/>
        <v>INR  Two Thousand Five Hundred &amp; Eighty  and Paise Ninety Only</v>
      </c>
      <c r="IA64" s="21">
        <v>7.02</v>
      </c>
      <c r="IB64" s="21" t="s">
        <v>48</v>
      </c>
      <c r="ID64" s="21">
        <v>10</v>
      </c>
      <c r="IE64" s="22" t="s">
        <v>43</v>
      </c>
      <c r="IF64" s="22"/>
      <c r="IG64" s="22"/>
      <c r="IH64" s="22"/>
      <c r="II64" s="22"/>
    </row>
    <row r="65" spans="1:243" s="21" customFormat="1" ht="31.5">
      <c r="A65" s="57">
        <v>7.03</v>
      </c>
      <c r="B65" s="58" t="s">
        <v>113</v>
      </c>
      <c r="C65" s="33"/>
      <c r="D65" s="67"/>
      <c r="E65" s="67"/>
      <c r="F65" s="67"/>
      <c r="G65" s="67"/>
      <c r="H65" s="67"/>
      <c r="I65" s="67"/>
      <c r="J65" s="67"/>
      <c r="K65" s="67"/>
      <c r="L65" s="67"/>
      <c r="M65" s="67"/>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IA65" s="21">
        <v>7.03</v>
      </c>
      <c r="IB65" s="21" t="s">
        <v>113</v>
      </c>
      <c r="IE65" s="22"/>
      <c r="IF65" s="22"/>
      <c r="IG65" s="22"/>
      <c r="IH65" s="22"/>
      <c r="II65" s="22"/>
    </row>
    <row r="66" spans="1:243" s="21" customFormat="1" ht="30.75" customHeight="1">
      <c r="A66" s="57">
        <v>7.04</v>
      </c>
      <c r="B66" s="58" t="s">
        <v>48</v>
      </c>
      <c r="C66" s="33"/>
      <c r="D66" s="33">
        <v>8</v>
      </c>
      <c r="E66" s="59" t="s">
        <v>43</v>
      </c>
      <c r="F66" s="65">
        <v>297.33</v>
      </c>
      <c r="G66" s="43"/>
      <c r="H66" s="37"/>
      <c r="I66" s="38" t="s">
        <v>33</v>
      </c>
      <c r="J66" s="39">
        <f t="shared" si="0"/>
        <v>1</v>
      </c>
      <c r="K66" s="37" t="s">
        <v>34</v>
      </c>
      <c r="L66" s="37" t="s">
        <v>4</v>
      </c>
      <c r="M66" s="40"/>
      <c r="N66" s="49"/>
      <c r="O66" s="49"/>
      <c r="P66" s="50"/>
      <c r="Q66" s="49"/>
      <c r="R66" s="49"/>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2">
        <f t="shared" si="1"/>
        <v>2378.64</v>
      </c>
      <c r="BB66" s="51">
        <f t="shared" si="2"/>
        <v>2378.64</v>
      </c>
      <c r="BC66" s="56" t="str">
        <f t="shared" si="3"/>
        <v>INR  Two Thousand Three Hundred &amp; Seventy Eight  and Paise Sixty Four Only</v>
      </c>
      <c r="IA66" s="21">
        <v>7.04</v>
      </c>
      <c r="IB66" s="21" t="s">
        <v>48</v>
      </c>
      <c r="ID66" s="21">
        <v>8</v>
      </c>
      <c r="IE66" s="22" t="s">
        <v>43</v>
      </c>
      <c r="IF66" s="22"/>
      <c r="IG66" s="22"/>
      <c r="IH66" s="22"/>
      <c r="II66" s="22"/>
    </row>
    <row r="67" spans="1:243" s="21" customFormat="1" ht="94.5">
      <c r="A67" s="57">
        <v>7.05</v>
      </c>
      <c r="B67" s="58" t="s">
        <v>114</v>
      </c>
      <c r="C67" s="33"/>
      <c r="D67" s="67"/>
      <c r="E67" s="67"/>
      <c r="F67" s="67"/>
      <c r="G67" s="67"/>
      <c r="H67" s="67"/>
      <c r="I67" s="67"/>
      <c r="J67" s="67"/>
      <c r="K67" s="67"/>
      <c r="L67" s="67"/>
      <c r="M67" s="67"/>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IA67" s="21">
        <v>7.05</v>
      </c>
      <c r="IB67" s="21" t="s">
        <v>114</v>
      </c>
      <c r="IE67" s="22"/>
      <c r="IF67" s="22"/>
      <c r="IG67" s="22"/>
      <c r="IH67" s="22"/>
      <c r="II67" s="22"/>
    </row>
    <row r="68" spans="1:243" s="21" customFormat="1" ht="42.75">
      <c r="A68" s="57">
        <v>7.06</v>
      </c>
      <c r="B68" s="58" t="s">
        <v>53</v>
      </c>
      <c r="C68" s="33"/>
      <c r="D68" s="33">
        <v>60</v>
      </c>
      <c r="E68" s="59" t="s">
        <v>43</v>
      </c>
      <c r="F68" s="65">
        <v>81.32</v>
      </c>
      <c r="G68" s="43"/>
      <c r="H68" s="37"/>
      <c r="I68" s="38" t="s">
        <v>33</v>
      </c>
      <c r="J68" s="39">
        <f t="shared" si="0"/>
        <v>1</v>
      </c>
      <c r="K68" s="37" t="s">
        <v>34</v>
      </c>
      <c r="L68" s="37" t="s">
        <v>4</v>
      </c>
      <c r="M68" s="40"/>
      <c r="N68" s="49"/>
      <c r="O68" s="49"/>
      <c r="P68" s="50"/>
      <c r="Q68" s="49"/>
      <c r="R68" s="49"/>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2">
        <f t="shared" si="1"/>
        <v>4879.2</v>
      </c>
      <c r="BB68" s="51">
        <f t="shared" si="2"/>
        <v>4879.2</v>
      </c>
      <c r="BC68" s="56" t="str">
        <f t="shared" si="3"/>
        <v>INR  Four Thousand Eight Hundred &amp; Seventy Nine  and Paise Twenty Only</v>
      </c>
      <c r="IA68" s="21">
        <v>7.06</v>
      </c>
      <c r="IB68" s="21" t="s">
        <v>53</v>
      </c>
      <c r="ID68" s="21">
        <v>60</v>
      </c>
      <c r="IE68" s="22" t="s">
        <v>43</v>
      </c>
      <c r="IF68" s="22"/>
      <c r="IG68" s="22"/>
      <c r="IH68" s="22"/>
      <c r="II68" s="22"/>
    </row>
    <row r="69" spans="1:243" s="21" customFormat="1" ht="47.25">
      <c r="A69" s="57">
        <v>7.07</v>
      </c>
      <c r="B69" s="58" t="s">
        <v>115</v>
      </c>
      <c r="C69" s="33"/>
      <c r="D69" s="67"/>
      <c r="E69" s="67"/>
      <c r="F69" s="67"/>
      <c r="G69" s="67"/>
      <c r="H69" s="67"/>
      <c r="I69" s="67"/>
      <c r="J69" s="67"/>
      <c r="K69" s="67"/>
      <c r="L69" s="67"/>
      <c r="M69" s="67"/>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IA69" s="21">
        <v>7.07</v>
      </c>
      <c r="IB69" s="21" t="s">
        <v>115</v>
      </c>
      <c r="IE69" s="22"/>
      <c r="IF69" s="22"/>
      <c r="IG69" s="22"/>
      <c r="IH69" s="22"/>
      <c r="II69" s="22"/>
    </row>
    <row r="70" spans="1:243" s="21" customFormat="1" ht="42.75">
      <c r="A70" s="57">
        <v>7.08</v>
      </c>
      <c r="B70" s="58" t="s">
        <v>53</v>
      </c>
      <c r="C70" s="33"/>
      <c r="D70" s="33">
        <v>10</v>
      </c>
      <c r="E70" s="59" t="s">
        <v>43</v>
      </c>
      <c r="F70" s="65">
        <v>115.26</v>
      </c>
      <c r="G70" s="43"/>
      <c r="H70" s="37"/>
      <c r="I70" s="38" t="s">
        <v>33</v>
      </c>
      <c r="J70" s="39">
        <f t="shared" si="0"/>
        <v>1</v>
      </c>
      <c r="K70" s="37" t="s">
        <v>34</v>
      </c>
      <c r="L70" s="37" t="s">
        <v>4</v>
      </c>
      <c r="M70" s="40"/>
      <c r="N70" s="49"/>
      <c r="O70" s="49"/>
      <c r="P70" s="50"/>
      <c r="Q70" s="49"/>
      <c r="R70" s="49"/>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2">
        <f t="shared" si="1"/>
        <v>1152.6</v>
      </c>
      <c r="BB70" s="51">
        <f t="shared" si="2"/>
        <v>1152.6</v>
      </c>
      <c r="BC70" s="56" t="str">
        <f t="shared" si="3"/>
        <v>INR  One Thousand One Hundred &amp; Fifty Two  and Paise Sixty Only</v>
      </c>
      <c r="IA70" s="21">
        <v>7.08</v>
      </c>
      <c r="IB70" s="21" t="s">
        <v>53</v>
      </c>
      <c r="ID70" s="21">
        <v>10</v>
      </c>
      <c r="IE70" s="22" t="s">
        <v>43</v>
      </c>
      <c r="IF70" s="22"/>
      <c r="IG70" s="22"/>
      <c r="IH70" s="22"/>
      <c r="II70" s="22"/>
    </row>
    <row r="71" spans="1:243" s="21" customFormat="1" ht="63">
      <c r="A71" s="57">
        <v>7.09</v>
      </c>
      <c r="B71" s="58" t="s">
        <v>116</v>
      </c>
      <c r="C71" s="33"/>
      <c r="D71" s="67"/>
      <c r="E71" s="67"/>
      <c r="F71" s="67"/>
      <c r="G71" s="67"/>
      <c r="H71" s="67"/>
      <c r="I71" s="67"/>
      <c r="J71" s="67"/>
      <c r="K71" s="67"/>
      <c r="L71" s="67"/>
      <c r="M71" s="67"/>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IA71" s="21">
        <v>7.09</v>
      </c>
      <c r="IB71" s="21" t="s">
        <v>116</v>
      </c>
      <c r="IE71" s="22"/>
      <c r="IF71" s="22"/>
      <c r="IG71" s="22"/>
      <c r="IH71" s="22"/>
      <c r="II71" s="22"/>
    </row>
    <row r="72" spans="1:243" s="21" customFormat="1" ht="63">
      <c r="A72" s="60">
        <v>7.1</v>
      </c>
      <c r="B72" s="58" t="s">
        <v>61</v>
      </c>
      <c r="C72" s="33"/>
      <c r="D72" s="33">
        <v>5</v>
      </c>
      <c r="E72" s="59" t="s">
        <v>43</v>
      </c>
      <c r="F72" s="65">
        <v>167.82</v>
      </c>
      <c r="G72" s="43"/>
      <c r="H72" s="37"/>
      <c r="I72" s="38" t="s">
        <v>33</v>
      </c>
      <c r="J72" s="39">
        <f t="shared" si="0"/>
        <v>1</v>
      </c>
      <c r="K72" s="37" t="s">
        <v>34</v>
      </c>
      <c r="L72" s="37" t="s">
        <v>4</v>
      </c>
      <c r="M72" s="40"/>
      <c r="N72" s="49"/>
      <c r="O72" s="49"/>
      <c r="P72" s="50"/>
      <c r="Q72" s="49"/>
      <c r="R72" s="49"/>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2">
        <f t="shared" si="1"/>
        <v>839.1</v>
      </c>
      <c r="BB72" s="51">
        <f t="shared" si="2"/>
        <v>839.1</v>
      </c>
      <c r="BC72" s="56" t="str">
        <f t="shared" si="3"/>
        <v>INR  Eight Hundred &amp; Thirty Nine  and Paise Ten Only</v>
      </c>
      <c r="IA72" s="21">
        <v>7.1</v>
      </c>
      <c r="IB72" s="21" t="s">
        <v>61</v>
      </c>
      <c r="ID72" s="21">
        <v>5</v>
      </c>
      <c r="IE72" s="22" t="s">
        <v>43</v>
      </c>
      <c r="IF72" s="22"/>
      <c r="IG72" s="22"/>
      <c r="IH72" s="22"/>
      <c r="II72" s="22"/>
    </row>
    <row r="73" spans="1:243" s="21" customFormat="1" ht="94.5">
      <c r="A73" s="57">
        <v>7.11</v>
      </c>
      <c r="B73" s="58" t="s">
        <v>62</v>
      </c>
      <c r="C73" s="33"/>
      <c r="D73" s="33">
        <v>60</v>
      </c>
      <c r="E73" s="59" t="s">
        <v>43</v>
      </c>
      <c r="F73" s="65">
        <v>108.59</v>
      </c>
      <c r="G73" s="43"/>
      <c r="H73" s="37"/>
      <c r="I73" s="38" t="s">
        <v>33</v>
      </c>
      <c r="J73" s="39">
        <f t="shared" si="0"/>
        <v>1</v>
      </c>
      <c r="K73" s="37" t="s">
        <v>34</v>
      </c>
      <c r="L73" s="37" t="s">
        <v>4</v>
      </c>
      <c r="M73" s="40"/>
      <c r="N73" s="49"/>
      <c r="O73" s="49"/>
      <c r="P73" s="50"/>
      <c r="Q73" s="49"/>
      <c r="R73" s="49"/>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2">
        <f t="shared" si="1"/>
        <v>6515.4</v>
      </c>
      <c r="BB73" s="51">
        <f t="shared" si="2"/>
        <v>6515.4</v>
      </c>
      <c r="BC73" s="56" t="str">
        <f t="shared" si="3"/>
        <v>INR  Six Thousand Five Hundred &amp; Fifteen  and Paise Forty Only</v>
      </c>
      <c r="IA73" s="21">
        <v>7.11</v>
      </c>
      <c r="IB73" s="21" t="s">
        <v>62</v>
      </c>
      <c r="ID73" s="21">
        <v>60</v>
      </c>
      <c r="IE73" s="22" t="s">
        <v>43</v>
      </c>
      <c r="IF73" s="22"/>
      <c r="IG73" s="22"/>
      <c r="IH73" s="22"/>
      <c r="II73" s="22"/>
    </row>
    <row r="74" spans="1:243" s="21" customFormat="1" ht="31.5">
      <c r="A74" s="57">
        <v>7.12</v>
      </c>
      <c r="B74" s="58" t="s">
        <v>117</v>
      </c>
      <c r="C74" s="33"/>
      <c r="D74" s="67"/>
      <c r="E74" s="67"/>
      <c r="F74" s="67"/>
      <c r="G74" s="67"/>
      <c r="H74" s="67"/>
      <c r="I74" s="67"/>
      <c r="J74" s="67"/>
      <c r="K74" s="67"/>
      <c r="L74" s="67"/>
      <c r="M74" s="67"/>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IA74" s="21">
        <v>7.12</v>
      </c>
      <c r="IB74" s="21" t="s">
        <v>117</v>
      </c>
      <c r="IE74" s="22"/>
      <c r="IF74" s="22"/>
      <c r="IG74" s="22"/>
      <c r="IH74" s="22"/>
      <c r="II74" s="22"/>
    </row>
    <row r="75" spans="1:243" s="21" customFormat="1" ht="28.5">
      <c r="A75" s="57">
        <v>7.13</v>
      </c>
      <c r="B75" s="58" t="s">
        <v>118</v>
      </c>
      <c r="C75" s="33"/>
      <c r="D75" s="33">
        <v>45</v>
      </c>
      <c r="E75" s="59" t="s">
        <v>43</v>
      </c>
      <c r="F75" s="65">
        <v>16.66</v>
      </c>
      <c r="G75" s="43"/>
      <c r="H75" s="37"/>
      <c r="I75" s="38" t="s">
        <v>33</v>
      </c>
      <c r="J75" s="39">
        <f t="shared" si="0"/>
        <v>1</v>
      </c>
      <c r="K75" s="37" t="s">
        <v>34</v>
      </c>
      <c r="L75" s="37" t="s">
        <v>4</v>
      </c>
      <c r="M75" s="40"/>
      <c r="N75" s="49"/>
      <c r="O75" s="49"/>
      <c r="P75" s="50"/>
      <c r="Q75" s="49"/>
      <c r="R75" s="49"/>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2">
        <f t="shared" si="1"/>
        <v>749.7</v>
      </c>
      <c r="BB75" s="51">
        <f t="shared" si="2"/>
        <v>749.7</v>
      </c>
      <c r="BC75" s="56" t="str">
        <f t="shared" si="3"/>
        <v>INR  Seven Hundred &amp; Forty Nine  and Paise Seventy Only</v>
      </c>
      <c r="IA75" s="21">
        <v>7.13</v>
      </c>
      <c r="IB75" s="21" t="s">
        <v>118</v>
      </c>
      <c r="ID75" s="21">
        <v>45</v>
      </c>
      <c r="IE75" s="22" t="s">
        <v>43</v>
      </c>
      <c r="IF75" s="22"/>
      <c r="IG75" s="22"/>
      <c r="IH75" s="22"/>
      <c r="II75" s="22"/>
    </row>
    <row r="76" spans="1:243" s="21" customFormat="1" ht="78.75">
      <c r="A76" s="57">
        <v>7.14</v>
      </c>
      <c r="B76" s="58" t="s">
        <v>119</v>
      </c>
      <c r="C76" s="33"/>
      <c r="D76" s="67"/>
      <c r="E76" s="67"/>
      <c r="F76" s="67"/>
      <c r="G76" s="67"/>
      <c r="H76" s="67"/>
      <c r="I76" s="67"/>
      <c r="J76" s="67"/>
      <c r="K76" s="67"/>
      <c r="L76" s="67"/>
      <c r="M76" s="67"/>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IA76" s="21">
        <v>7.14</v>
      </c>
      <c r="IB76" s="21" t="s">
        <v>119</v>
      </c>
      <c r="IE76" s="22"/>
      <c r="IF76" s="22"/>
      <c r="IG76" s="22"/>
      <c r="IH76" s="22"/>
      <c r="II76" s="22"/>
    </row>
    <row r="77" spans="1:243" s="21" customFormat="1" ht="30.75" customHeight="1">
      <c r="A77" s="57">
        <v>7.15</v>
      </c>
      <c r="B77" s="58" t="s">
        <v>63</v>
      </c>
      <c r="C77" s="33"/>
      <c r="D77" s="33">
        <v>115</v>
      </c>
      <c r="E77" s="59" t="s">
        <v>43</v>
      </c>
      <c r="F77" s="65">
        <v>49.8</v>
      </c>
      <c r="G77" s="43"/>
      <c r="H77" s="37"/>
      <c r="I77" s="38" t="s">
        <v>33</v>
      </c>
      <c r="J77" s="39">
        <f t="shared" si="0"/>
        <v>1</v>
      </c>
      <c r="K77" s="37" t="s">
        <v>34</v>
      </c>
      <c r="L77" s="37" t="s">
        <v>4</v>
      </c>
      <c r="M77" s="40"/>
      <c r="N77" s="49"/>
      <c r="O77" s="49"/>
      <c r="P77" s="50"/>
      <c r="Q77" s="49"/>
      <c r="R77" s="49"/>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2">
        <f t="shared" si="1"/>
        <v>5727</v>
      </c>
      <c r="BB77" s="51">
        <f t="shared" si="2"/>
        <v>5727</v>
      </c>
      <c r="BC77" s="56" t="str">
        <f t="shared" si="3"/>
        <v>INR  Five Thousand Seven Hundred &amp; Twenty Seven  Only</v>
      </c>
      <c r="IA77" s="21">
        <v>7.15</v>
      </c>
      <c r="IB77" s="21" t="s">
        <v>63</v>
      </c>
      <c r="ID77" s="21">
        <v>115</v>
      </c>
      <c r="IE77" s="22" t="s">
        <v>43</v>
      </c>
      <c r="IF77" s="22"/>
      <c r="IG77" s="22"/>
      <c r="IH77" s="22"/>
      <c r="II77" s="22"/>
    </row>
    <row r="78" spans="1:243" s="21" customFormat="1" ht="94.5">
      <c r="A78" s="57">
        <v>7.16</v>
      </c>
      <c r="B78" s="58" t="s">
        <v>64</v>
      </c>
      <c r="C78" s="33"/>
      <c r="D78" s="33">
        <v>25</v>
      </c>
      <c r="E78" s="59" t="s">
        <v>43</v>
      </c>
      <c r="F78" s="65">
        <v>18.28</v>
      </c>
      <c r="G78" s="43"/>
      <c r="H78" s="37"/>
      <c r="I78" s="38" t="s">
        <v>33</v>
      </c>
      <c r="J78" s="39">
        <f t="shared" si="0"/>
        <v>1</v>
      </c>
      <c r="K78" s="37" t="s">
        <v>34</v>
      </c>
      <c r="L78" s="37" t="s">
        <v>4</v>
      </c>
      <c r="M78" s="40"/>
      <c r="N78" s="49"/>
      <c r="O78" s="49"/>
      <c r="P78" s="50"/>
      <c r="Q78" s="49"/>
      <c r="R78" s="49"/>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2">
        <f t="shared" si="1"/>
        <v>457</v>
      </c>
      <c r="BB78" s="51">
        <f t="shared" si="2"/>
        <v>457</v>
      </c>
      <c r="BC78" s="56" t="str">
        <f t="shared" si="3"/>
        <v>INR  Four Hundred &amp; Fifty Seven  Only</v>
      </c>
      <c r="IA78" s="21">
        <v>7.16</v>
      </c>
      <c r="IB78" s="21" t="s">
        <v>64</v>
      </c>
      <c r="ID78" s="21">
        <v>25</v>
      </c>
      <c r="IE78" s="22" t="s">
        <v>43</v>
      </c>
      <c r="IF78" s="22"/>
      <c r="IG78" s="22"/>
      <c r="IH78" s="22"/>
      <c r="II78" s="22"/>
    </row>
    <row r="79" spans="1:243" s="21" customFormat="1" ht="63">
      <c r="A79" s="57">
        <v>7.17</v>
      </c>
      <c r="B79" s="58" t="s">
        <v>116</v>
      </c>
      <c r="C79" s="33"/>
      <c r="D79" s="67"/>
      <c r="E79" s="67"/>
      <c r="F79" s="67"/>
      <c r="G79" s="67"/>
      <c r="H79" s="67"/>
      <c r="I79" s="67"/>
      <c r="J79" s="67"/>
      <c r="K79" s="67"/>
      <c r="L79" s="67"/>
      <c r="M79" s="67"/>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IA79" s="21">
        <v>7.17</v>
      </c>
      <c r="IB79" s="21" t="s">
        <v>116</v>
      </c>
      <c r="IE79" s="22"/>
      <c r="IF79" s="22"/>
      <c r="IG79" s="22"/>
      <c r="IH79" s="22"/>
      <c r="II79" s="22"/>
    </row>
    <row r="80" spans="1:243" s="21" customFormat="1" ht="42.75">
      <c r="A80" s="57">
        <v>7.18</v>
      </c>
      <c r="B80" s="58" t="s">
        <v>65</v>
      </c>
      <c r="C80" s="33"/>
      <c r="D80" s="33">
        <v>25</v>
      </c>
      <c r="E80" s="59" t="s">
        <v>43</v>
      </c>
      <c r="F80" s="65">
        <v>75.89</v>
      </c>
      <c r="G80" s="43"/>
      <c r="H80" s="37"/>
      <c r="I80" s="38" t="s">
        <v>33</v>
      </c>
      <c r="J80" s="39">
        <f t="shared" si="0"/>
        <v>1</v>
      </c>
      <c r="K80" s="37" t="s">
        <v>34</v>
      </c>
      <c r="L80" s="37" t="s">
        <v>4</v>
      </c>
      <c r="M80" s="40"/>
      <c r="N80" s="49"/>
      <c r="O80" s="49"/>
      <c r="P80" s="50"/>
      <c r="Q80" s="49"/>
      <c r="R80" s="49"/>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2">
        <f t="shared" si="1"/>
        <v>1897.25</v>
      </c>
      <c r="BB80" s="51">
        <f t="shared" si="2"/>
        <v>1897.25</v>
      </c>
      <c r="BC80" s="56" t="str">
        <f t="shared" si="3"/>
        <v>INR  One Thousand Eight Hundred &amp; Ninety Seven  and Paise Twenty Five Only</v>
      </c>
      <c r="IA80" s="21">
        <v>7.18</v>
      </c>
      <c r="IB80" s="21" t="s">
        <v>65</v>
      </c>
      <c r="ID80" s="21">
        <v>25</v>
      </c>
      <c r="IE80" s="22" t="s">
        <v>43</v>
      </c>
      <c r="IF80" s="22"/>
      <c r="IG80" s="22"/>
      <c r="IH80" s="22"/>
      <c r="II80" s="22"/>
    </row>
    <row r="81" spans="1:243" s="21" customFormat="1" ht="47.25">
      <c r="A81" s="57">
        <v>7.19</v>
      </c>
      <c r="B81" s="58" t="s">
        <v>120</v>
      </c>
      <c r="C81" s="33"/>
      <c r="D81" s="67"/>
      <c r="E81" s="67"/>
      <c r="F81" s="67"/>
      <c r="G81" s="67"/>
      <c r="H81" s="67"/>
      <c r="I81" s="67"/>
      <c r="J81" s="67"/>
      <c r="K81" s="67"/>
      <c r="L81" s="67"/>
      <c r="M81" s="67"/>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IA81" s="21">
        <v>7.19</v>
      </c>
      <c r="IB81" s="21" t="s">
        <v>120</v>
      </c>
      <c r="IE81" s="22"/>
      <c r="IF81" s="22"/>
      <c r="IG81" s="22"/>
      <c r="IH81" s="22"/>
      <c r="II81" s="22"/>
    </row>
    <row r="82" spans="1:243" s="21" customFormat="1" ht="47.25">
      <c r="A82" s="60">
        <v>7.2</v>
      </c>
      <c r="B82" s="58" t="s">
        <v>66</v>
      </c>
      <c r="C82" s="33"/>
      <c r="D82" s="33">
        <v>80</v>
      </c>
      <c r="E82" s="59" t="s">
        <v>43</v>
      </c>
      <c r="F82" s="65">
        <v>95.22</v>
      </c>
      <c r="G82" s="43"/>
      <c r="H82" s="37"/>
      <c r="I82" s="38" t="s">
        <v>33</v>
      </c>
      <c r="J82" s="39">
        <f t="shared" si="0"/>
        <v>1</v>
      </c>
      <c r="K82" s="37" t="s">
        <v>34</v>
      </c>
      <c r="L82" s="37" t="s">
        <v>4</v>
      </c>
      <c r="M82" s="40"/>
      <c r="N82" s="49"/>
      <c r="O82" s="49"/>
      <c r="P82" s="50"/>
      <c r="Q82" s="49"/>
      <c r="R82" s="49"/>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2">
        <f t="shared" si="1"/>
        <v>7617.6</v>
      </c>
      <c r="BB82" s="51">
        <f t="shared" si="2"/>
        <v>7617.6</v>
      </c>
      <c r="BC82" s="56" t="str">
        <f t="shared" si="3"/>
        <v>INR  Seven Thousand Six Hundred &amp; Seventeen  and Paise Sixty Only</v>
      </c>
      <c r="IA82" s="21">
        <v>7.2</v>
      </c>
      <c r="IB82" s="21" t="s">
        <v>66</v>
      </c>
      <c r="ID82" s="21">
        <v>80</v>
      </c>
      <c r="IE82" s="22" t="s">
        <v>43</v>
      </c>
      <c r="IF82" s="22"/>
      <c r="IG82" s="22"/>
      <c r="IH82" s="22"/>
      <c r="II82" s="22"/>
    </row>
    <row r="83" spans="1:243" s="21" customFormat="1" ht="15.75">
      <c r="A83" s="57">
        <v>8</v>
      </c>
      <c r="B83" s="58" t="s">
        <v>121</v>
      </c>
      <c r="C83" s="33"/>
      <c r="D83" s="67"/>
      <c r="E83" s="67"/>
      <c r="F83" s="67"/>
      <c r="G83" s="67"/>
      <c r="H83" s="67"/>
      <c r="I83" s="67"/>
      <c r="J83" s="67"/>
      <c r="K83" s="67"/>
      <c r="L83" s="67"/>
      <c r="M83" s="67"/>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IA83" s="21">
        <v>8</v>
      </c>
      <c r="IB83" s="21" t="s">
        <v>121</v>
      </c>
      <c r="IE83" s="22"/>
      <c r="IF83" s="22"/>
      <c r="IG83" s="22"/>
      <c r="IH83" s="22"/>
      <c r="II83" s="22"/>
    </row>
    <row r="84" spans="1:243" s="21" customFormat="1" ht="111" customHeight="1">
      <c r="A84" s="57">
        <v>8.01</v>
      </c>
      <c r="B84" s="58" t="s">
        <v>122</v>
      </c>
      <c r="C84" s="33"/>
      <c r="D84" s="67"/>
      <c r="E84" s="67"/>
      <c r="F84" s="67"/>
      <c r="G84" s="67"/>
      <c r="H84" s="67"/>
      <c r="I84" s="67"/>
      <c r="J84" s="67"/>
      <c r="K84" s="67"/>
      <c r="L84" s="67"/>
      <c r="M84" s="67"/>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IA84" s="21">
        <v>8.01</v>
      </c>
      <c r="IB84" s="21" t="s">
        <v>122</v>
      </c>
      <c r="IE84" s="22"/>
      <c r="IF84" s="22"/>
      <c r="IG84" s="22"/>
      <c r="IH84" s="22"/>
      <c r="II84" s="22"/>
    </row>
    <row r="85" spans="1:243" s="21" customFormat="1" ht="42.75">
      <c r="A85" s="57">
        <v>8.02</v>
      </c>
      <c r="B85" s="58" t="s">
        <v>67</v>
      </c>
      <c r="C85" s="33"/>
      <c r="D85" s="33">
        <v>10</v>
      </c>
      <c r="E85" s="59" t="s">
        <v>43</v>
      </c>
      <c r="F85" s="65">
        <v>419.11</v>
      </c>
      <c r="G85" s="43"/>
      <c r="H85" s="37"/>
      <c r="I85" s="38" t="s">
        <v>33</v>
      </c>
      <c r="J85" s="39">
        <f t="shared" si="0"/>
        <v>1</v>
      </c>
      <c r="K85" s="37" t="s">
        <v>34</v>
      </c>
      <c r="L85" s="37" t="s">
        <v>4</v>
      </c>
      <c r="M85" s="40"/>
      <c r="N85" s="49"/>
      <c r="O85" s="49"/>
      <c r="P85" s="50"/>
      <c r="Q85" s="49"/>
      <c r="R85" s="49"/>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2">
        <f t="shared" si="1"/>
        <v>4191.1</v>
      </c>
      <c r="BB85" s="51">
        <f t="shared" si="2"/>
        <v>4191.1</v>
      </c>
      <c r="BC85" s="56" t="str">
        <f t="shared" si="3"/>
        <v>INR  Four Thousand One Hundred &amp; Ninety One  and Paise Ten Only</v>
      </c>
      <c r="IA85" s="21">
        <v>8.02</v>
      </c>
      <c r="IB85" s="21" t="s">
        <v>67</v>
      </c>
      <c r="ID85" s="21">
        <v>10</v>
      </c>
      <c r="IE85" s="22" t="s">
        <v>43</v>
      </c>
      <c r="IF85" s="22"/>
      <c r="IG85" s="22"/>
      <c r="IH85" s="22"/>
      <c r="II85" s="22"/>
    </row>
    <row r="86" spans="1:243" s="21" customFormat="1" ht="63">
      <c r="A86" s="57">
        <v>8.03</v>
      </c>
      <c r="B86" s="58" t="s">
        <v>123</v>
      </c>
      <c r="C86" s="33"/>
      <c r="D86" s="33">
        <v>45</v>
      </c>
      <c r="E86" s="59" t="s">
        <v>43</v>
      </c>
      <c r="F86" s="65">
        <v>2.5</v>
      </c>
      <c r="G86" s="43"/>
      <c r="H86" s="37"/>
      <c r="I86" s="38" t="s">
        <v>33</v>
      </c>
      <c r="J86" s="39">
        <f t="shared" si="0"/>
        <v>1</v>
      </c>
      <c r="K86" s="37" t="s">
        <v>34</v>
      </c>
      <c r="L86" s="37" t="s">
        <v>4</v>
      </c>
      <c r="M86" s="40"/>
      <c r="N86" s="49"/>
      <c r="O86" s="49"/>
      <c r="P86" s="50"/>
      <c r="Q86" s="49"/>
      <c r="R86" s="49"/>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2">
        <f t="shared" si="1"/>
        <v>112.5</v>
      </c>
      <c r="BB86" s="51">
        <f t="shared" si="2"/>
        <v>112.5</v>
      </c>
      <c r="BC86" s="56" t="str">
        <f t="shared" si="3"/>
        <v>INR  One Hundred &amp; Twelve  and Paise Fifty Only</v>
      </c>
      <c r="IA86" s="21">
        <v>8.03</v>
      </c>
      <c r="IB86" s="21" t="s">
        <v>123</v>
      </c>
      <c r="ID86" s="21">
        <v>45</v>
      </c>
      <c r="IE86" s="22" t="s">
        <v>43</v>
      </c>
      <c r="IF86" s="22"/>
      <c r="IG86" s="22"/>
      <c r="IH86" s="22"/>
      <c r="II86" s="22"/>
    </row>
    <row r="87" spans="1:243" s="21" customFormat="1" ht="15.75">
      <c r="A87" s="57">
        <v>8.04</v>
      </c>
      <c r="B87" s="58" t="s">
        <v>124</v>
      </c>
      <c r="C87" s="33"/>
      <c r="D87" s="67"/>
      <c r="E87" s="67"/>
      <c r="F87" s="67"/>
      <c r="G87" s="67"/>
      <c r="H87" s="67"/>
      <c r="I87" s="67"/>
      <c r="J87" s="67"/>
      <c r="K87" s="67"/>
      <c r="L87" s="67"/>
      <c r="M87" s="67"/>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IA87" s="21">
        <v>8.04</v>
      </c>
      <c r="IB87" s="21" t="s">
        <v>124</v>
      </c>
      <c r="IE87" s="22"/>
      <c r="IF87" s="22"/>
      <c r="IG87" s="22"/>
      <c r="IH87" s="22"/>
      <c r="II87" s="22"/>
    </row>
    <row r="88" spans="1:243" s="21" customFormat="1" ht="78.75">
      <c r="A88" s="57">
        <v>8.05</v>
      </c>
      <c r="B88" s="58" t="s">
        <v>125</v>
      </c>
      <c r="C88" s="33"/>
      <c r="D88" s="67"/>
      <c r="E88" s="67"/>
      <c r="F88" s="67"/>
      <c r="G88" s="67"/>
      <c r="H88" s="67"/>
      <c r="I88" s="67"/>
      <c r="J88" s="67"/>
      <c r="K88" s="67"/>
      <c r="L88" s="67"/>
      <c r="M88" s="67"/>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IA88" s="21">
        <v>8.05</v>
      </c>
      <c r="IB88" s="21" t="s">
        <v>125</v>
      </c>
      <c r="IE88" s="22"/>
      <c r="IF88" s="22"/>
      <c r="IG88" s="22"/>
      <c r="IH88" s="22"/>
      <c r="II88" s="22"/>
    </row>
    <row r="89" spans="1:243" s="21" customFormat="1" ht="31.5">
      <c r="A89" s="57">
        <v>8.06</v>
      </c>
      <c r="B89" s="58" t="s">
        <v>54</v>
      </c>
      <c r="C89" s="33"/>
      <c r="D89" s="33">
        <v>0.5</v>
      </c>
      <c r="E89" s="59" t="s">
        <v>46</v>
      </c>
      <c r="F89" s="65">
        <v>1759.84</v>
      </c>
      <c r="G89" s="43"/>
      <c r="H89" s="37"/>
      <c r="I89" s="38" t="s">
        <v>33</v>
      </c>
      <c r="J89" s="39">
        <f aca="true" t="shared" si="4" ref="J89:J138">IF(I89="Less(-)",-1,1)</f>
        <v>1</v>
      </c>
      <c r="K89" s="37" t="s">
        <v>34</v>
      </c>
      <c r="L89" s="37" t="s">
        <v>4</v>
      </c>
      <c r="M89" s="40"/>
      <c r="N89" s="49"/>
      <c r="O89" s="49"/>
      <c r="P89" s="50"/>
      <c r="Q89" s="49"/>
      <c r="R89" s="49"/>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2">
        <f aca="true" t="shared" si="5" ref="BA89:BA138">total_amount_ba($B$2,$D$2,D89,F89,J89,K89,M89)</f>
        <v>879.92</v>
      </c>
      <c r="BB89" s="51">
        <f aca="true" t="shared" si="6" ref="BB89:BB138">BA89+SUM(N89:AZ89)</f>
        <v>879.92</v>
      </c>
      <c r="BC89" s="56" t="str">
        <f aca="true" t="shared" si="7" ref="BC89:BC138">SpellNumber(L89,BB89)</f>
        <v>INR  Eight Hundred &amp; Seventy Nine  and Paise Ninety Two Only</v>
      </c>
      <c r="IA89" s="21">
        <v>8.06</v>
      </c>
      <c r="IB89" s="21" t="s">
        <v>54</v>
      </c>
      <c r="ID89" s="21">
        <v>0.5</v>
      </c>
      <c r="IE89" s="22" t="s">
        <v>46</v>
      </c>
      <c r="IF89" s="22"/>
      <c r="IG89" s="22"/>
      <c r="IH89" s="22"/>
      <c r="II89" s="22"/>
    </row>
    <row r="90" spans="1:243" s="21" customFormat="1" ht="94.5">
      <c r="A90" s="57">
        <v>8.07</v>
      </c>
      <c r="B90" s="58" t="s">
        <v>126</v>
      </c>
      <c r="C90" s="33"/>
      <c r="D90" s="33">
        <v>0.1</v>
      </c>
      <c r="E90" s="59" t="s">
        <v>46</v>
      </c>
      <c r="F90" s="65">
        <v>2567.38</v>
      </c>
      <c r="G90" s="43"/>
      <c r="H90" s="37"/>
      <c r="I90" s="38" t="s">
        <v>33</v>
      </c>
      <c r="J90" s="39">
        <f t="shared" si="4"/>
        <v>1</v>
      </c>
      <c r="K90" s="37" t="s">
        <v>34</v>
      </c>
      <c r="L90" s="37" t="s">
        <v>4</v>
      </c>
      <c r="M90" s="40"/>
      <c r="N90" s="49"/>
      <c r="O90" s="49"/>
      <c r="P90" s="50"/>
      <c r="Q90" s="49"/>
      <c r="R90" s="49"/>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2">
        <f t="shared" si="5"/>
        <v>256.74</v>
      </c>
      <c r="BB90" s="51">
        <f t="shared" si="6"/>
        <v>256.74</v>
      </c>
      <c r="BC90" s="56" t="str">
        <f t="shared" si="7"/>
        <v>INR  Two Hundred &amp; Fifty Six  and Paise Seventy Four Only</v>
      </c>
      <c r="IA90" s="21">
        <v>8.07</v>
      </c>
      <c r="IB90" s="21" t="s">
        <v>126</v>
      </c>
      <c r="ID90" s="21">
        <v>0.1</v>
      </c>
      <c r="IE90" s="22" t="s">
        <v>46</v>
      </c>
      <c r="IF90" s="22"/>
      <c r="IG90" s="22"/>
      <c r="IH90" s="22"/>
      <c r="II90" s="22"/>
    </row>
    <row r="91" spans="1:243" s="21" customFormat="1" ht="94.5">
      <c r="A91" s="57">
        <v>8.08</v>
      </c>
      <c r="B91" s="58" t="s">
        <v>127</v>
      </c>
      <c r="C91" s="33"/>
      <c r="D91" s="67"/>
      <c r="E91" s="67"/>
      <c r="F91" s="67"/>
      <c r="G91" s="67"/>
      <c r="H91" s="67"/>
      <c r="I91" s="67"/>
      <c r="J91" s="67"/>
      <c r="K91" s="67"/>
      <c r="L91" s="67"/>
      <c r="M91" s="67"/>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IA91" s="21">
        <v>8.08</v>
      </c>
      <c r="IB91" s="21" t="s">
        <v>127</v>
      </c>
      <c r="IE91" s="22"/>
      <c r="IF91" s="22"/>
      <c r="IG91" s="22"/>
      <c r="IH91" s="22"/>
      <c r="II91" s="22"/>
    </row>
    <row r="92" spans="1:243" s="21" customFormat="1" ht="42.75">
      <c r="A92" s="57">
        <v>8.09</v>
      </c>
      <c r="B92" s="58" t="s">
        <v>49</v>
      </c>
      <c r="C92" s="33"/>
      <c r="D92" s="33">
        <v>1.5</v>
      </c>
      <c r="E92" s="59" t="s">
        <v>46</v>
      </c>
      <c r="F92" s="65">
        <v>1489.22</v>
      </c>
      <c r="G92" s="43"/>
      <c r="H92" s="37"/>
      <c r="I92" s="38" t="s">
        <v>33</v>
      </c>
      <c r="J92" s="39">
        <f t="shared" si="4"/>
        <v>1</v>
      </c>
      <c r="K92" s="37" t="s">
        <v>34</v>
      </c>
      <c r="L92" s="37" t="s">
        <v>4</v>
      </c>
      <c r="M92" s="40"/>
      <c r="N92" s="49"/>
      <c r="O92" s="49"/>
      <c r="P92" s="50"/>
      <c r="Q92" s="49"/>
      <c r="R92" s="49"/>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2">
        <f t="shared" si="5"/>
        <v>2233.83</v>
      </c>
      <c r="BB92" s="51">
        <f t="shared" si="6"/>
        <v>2233.83</v>
      </c>
      <c r="BC92" s="56" t="str">
        <f t="shared" si="7"/>
        <v>INR  Two Thousand Two Hundred &amp; Thirty Three  and Paise Eighty Three Only</v>
      </c>
      <c r="IA92" s="21">
        <v>8.09</v>
      </c>
      <c r="IB92" s="21" t="s">
        <v>49</v>
      </c>
      <c r="ID92" s="21">
        <v>1.5</v>
      </c>
      <c r="IE92" s="22" t="s">
        <v>46</v>
      </c>
      <c r="IF92" s="22"/>
      <c r="IG92" s="22"/>
      <c r="IH92" s="22"/>
      <c r="II92" s="22"/>
    </row>
    <row r="93" spans="1:243" s="21" customFormat="1" ht="78.75">
      <c r="A93" s="60">
        <v>8.1</v>
      </c>
      <c r="B93" s="58" t="s">
        <v>128</v>
      </c>
      <c r="C93" s="33"/>
      <c r="D93" s="67"/>
      <c r="E93" s="67"/>
      <c r="F93" s="67"/>
      <c r="G93" s="67"/>
      <c r="H93" s="67"/>
      <c r="I93" s="67"/>
      <c r="J93" s="67"/>
      <c r="K93" s="67"/>
      <c r="L93" s="67"/>
      <c r="M93" s="67"/>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IA93" s="21">
        <v>8.1</v>
      </c>
      <c r="IB93" s="21" t="s">
        <v>128</v>
      </c>
      <c r="IE93" s="22"/>
      <c r="IF93" s="22"/>
      <c r="IG93" s="22"/>
      <c r="IH93" s="22"/>
      <c r="II93" s="22"/>
    </row>
    <row r="94" spans="1:243" s="21" customFormat="1" ht="42.75">
      <c r="A94" s="57">
        <v>8.11</v>
      </c>
      <c r="B94" s="58" t="s">
        <v>68</v>
      </c>
      <c r="C94" s="33"/>
      <c r="D94" s="33">
        <v>7</v>
      </c>
      <c r="E94" s="59" t="s">
        <v>47</v>
      </c>
      <c r="F94" s="65">
        <v>265.41</v>
      </c>
      <c r="G94" s="43"/>
      <c r="H94" s="37"/>
      <c r="I94" s="38" t="s">
        <v>33</v>
      </c>
      <c r="J94" s="39">
        <f t="shared" si="4"/>
        <v>1</v>
      </c>
      <c r="K94" s="37" t="s">
        <v>34</v>
      </c>
      <c r="L94" s="37" t="s">
        <v>4</v>
      </c>
      <c r="M94" s="40"/>
      <c r="N94" s="49"/>
      <c r="O94" s="49"/>
      <c r="P94" s="50"/>
      <c r="Q94" s="49"/>
      <c r="R94" s="49"/>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2">
        <f t="shared" si="5"/>
        <v>1857.87</v>
      </c>
      <c r="BB94" s="51">
        <f t="shared" si="6"/>
        <v>1857.87</v>
      </c>
      <c r="BC94" s="56" t="str">
        <f t="shared" si="7"/>
        <v>INR  One Thousand Eight Hundred &amp; Fifty Seven  and Paise Eighty Seven Only</v>
      </c>
      <c r="IA94" s="21">
        <v>8.11</v>
      </c>
      <c r="IB94" s="21" t="s">
        <v>68</v>
      </c>
      <c r="ID94" s="21">
        <v>7</v>
      </c>
      <c r="IE94" s="22" t="s">
        <v>47</v>
      </c>
      <c r="IF94" s="22"/>
      <c r="IG94" s="22"/>
      <c r="IH94" s="22"/>
      <c r="II94" s="22"/>
    </row>
    <row r="95" spans="1:243" s="21" customFormat="1" ht="63">
      <c r="A95" s="57">
        <v>8.12</v>
      </c>
      <c r="B95" s="58" t="s">
        <v>129</v>
      </c>
      <c r="C95" s="33"/>
      <c r="D95" s="67"/>
      <c r="E95" s="67"/>
      <c r="F95" s="67"/>
      <c r="G95" s="67"/>
      <c r="H95" s="67"/>
      <c r="I95" s="67"/>
      <c r="J95" s="67"/>
      <c r="K95" s="67"/>
      <c r="L95" s="67"/>
      <c r="M95" s="67"/>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IA95" s="21">
        <v>8.12</v>
      </c>
      <c r="IB95" s="21" t="s">
        <v>129</v>
      </c>
      <c r="IE95" s="22"/>
      <c r="IF95" s="22"/>
      <c r="IG95" s="22"/>
      <c r="IH95" s="22"/>
      <c r="II95" s="22"/>
    </row>
    <row r="96" spans="1:243" s="21" customFormat="1" ht="29.25" customHeight="1">
      <c r="A96" s="57">
        <v>8.13</v>
      </c>
      <c r="B96" s="58" t="s">
        <v>68</v>
      </c>
      <c r="C96" s="33"/>
      <c r="D96" s="33">
        <v>1</v>
      </c>
      <c r="E96" s="59" t="s">
        <v>47</v>
      </c>
      <c r="F96" s="65">
        <v>103.73</v>
      </c>
      <c r="G96" s="43"/>
      <c r="H96" s="37"/>
      <c r="I96" s="38" t="s">
        <v>33</v>
      </c>
      <c r="J96" s="39">
        <f t="shared" si="4"/>
        <v>1</v>
      </c>
      <c r="K96" s="37" t="s">
        <v>34</v>
      </c>
      <c r="L96" s="37" t="s">
        <v>4</v>
      </c>
      <c r="M96" s="40"/>
      <c r="N96" s="49"/>
      <c r="O96" s="49"/>
      <c r="P96" s="50"/>
      <c r="Q96" s="49"/>
      <c r="R96" s="49"/>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2">
        <f t="shared" si="5"/>
        <v>103.73</v>
      </c>
      <c r="BB96" s="51">
        <f t="shared" si="6"/>
        <v>103.73</v>
      </c>
      <c r="BC96" s="56" t="str">
        <f t="shared" si="7"/>
        <v>INR  One Hundred &amp; Three  and Paise Seventy Three Only</v>
      </c>
      <c r="IA96" s="21">
        <v>8.13</v>
      </c>
      <c r="IB96" s="21" t="s">
        <v>68</v>
      </c>
      <c r="ID96" s="21">
        <v>1</v>
      </c>
      <c r="IE96" s="22" t="s">
        <v>47</v>
      </c>
      <c r="IF96" s="22"/>
      <c r="IG96" s="22"/>
      <c r="IH96" s="22"/>
      <c r="II96" s="22"/>
    </row>
    <row r="97" spans="1:243" s="21" customFormat="1" ht="63">
      <c r="A97" s="57">
        <v>8.14</v>
      </c>
      <c r="B97" s="58" t="s">
        <v>130</v>
      </c>
      <c r="C97" s="33"/>
      <c r="D97" s="33">
        <v>5</v>
      </c>
      <c r="E97" s="59" t="s">
        <v>55</v>
      </c>
      <c r="F97" s="65">
        <v>26.61</v>
      </c>
      <c r="G97" s="43"/>
      <c r="H97" s="37"/>
      <c r="I97" s="38" t="s">
        <v>33</v>
      </c>
      <c r="J97" s="39">
        <f t="shared" si="4"/>
        <v>1</v>
      </c>
      <c r="K97" s="37" t="s">
        <v>34</v>
      </c>
      <c r="L97" s="37" t="s">
        <v>4</v>
      </c>
      <c r="M97" s="40"/>
      <c r="N97" s="49"/>
      <c r="O97" s="49"/>
      <c r="P97" s="50"/>
      <c r="Q97" s="49"/>
      <c r="R97" s="49"/>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2">
        <f t="shared" si="5"/>
        <v>133.05</v>
      </c>
      <c r="BB97" s="51">
        <f t="shared" si="6"/>
        <v>133.05</v>
      </c>
      <c r="BC97" s="56" t="str">
        <f t="shared" si="7"/>
        <v>INR  One Hundred &amp; Thirty Three  and Paise Five Only</v>
      </c>
      <c r="IA97" s="21">
        <v>8.14</v>
      </c>
      <c r="IB97" s="21" t="s">
        <v>130</v>
      </c>
      <c r="ID97" s="21">
        <v>5</v>
      </c>
      <c r="IE97" s="22" t="s">
        <v>55</v>
      </c>
      <c r="IF97" s="22"/>
      <c r="IG97" s="22"/>
      <c r="IH97" s="22"/>
      <c r="II97" s="22"/>
    </row>
    <row r="98" spans="1:243" s="21" customFormat="1" ht="78.75">
      <c r="A98" s="57">
        <v>8.15</v>
      </c>
      <c r="B98" s="58" t="s">
        <v>69</v>
      </c>
      <c r="C98" s="33"/>
      <c r="D98" s="33">
        <v>5</v>
      </c>
      <c r="E98" s="59" t="s">
        <v>43</v>
      </c>
      <c r="F98" s="65">
        <v>39.5</v>
      </c>
      <c r="G98" s="43"/>
      <c r="H98" s="37"/>
      <c r="I98" s="38" t="s">
        <v>33</v>
      </c>
      <c r="J98" s="39">
        <f t="shared" si="4"/>
        <v>1</v>
      </c>
      <c r="K98" s="37" t="s">
        <v>34</v>
      </c>
      <c r="L98" s="37" t="s">
        <v>4</v>
      </c>
      <c r="M98" s="40"/>
      <c r="N98" s="49"/>
      <c r="O98" s="49"/>
      <c r="P98" s="50"/>
      <c r="Q98" s="49"/>
      <c r="R98" s="49"/>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2">
        <f t="shared" si="5"/>
        <v>197.5</v>
      </c>
      <c r="BB98" s="51">
        <f t="shared" si="6"/>
        <v>197.5</v>
      </c>
      <c r="BC98" s="56" t="str">
        <f t="shared" si="7"/>
        <v>INR  One Hundred &amp; Ninety Seven  and Paise Fifty Only</v>
      </c>
      <c r="IA98" s="21">
        <v>8.15</v>
      </c>
      <c r="IB98" s="21" t="s">
        <v>69</v>
      </c>
      <c r="ID98" s="21">
        <v>5</v>
      </c>
      <c r="IE98" s="22" t="s">
        <v>43</v>
      </c>
      <c r="IF98" s="22"/>
      <c r="IG98" s="22"/>
      <c r="IH98" s="22"/>
      <c r="II98" s="22"/>
    </row>
    <row r="99" spans="1:243" s="21" customFormat="1" ht="141.75">
      <c r="A99" s="57">
        <v>8.16</v>
      </c>
      <c r="B99" s="58" t="s">
        <v>70</v>
      </c>
      <c r="C99" s="33"/>
      <c r="D99" s="33">
        <v>1</v>
      </c>
      <c r="E99" s="59" t="s">
        <v>46</v>
      </c>
      <c r="F99" s="65">
        <v>192.33</v>
      </c>
      <c r="G99" s="43"/>
      <c r="H99" s="37"/>
      <c r="I99" s="38" t="s">
        <v>33</v>
      </c>
      <c r="J99" s="39">
        <f t="shared" si="4"/>
        <v>1</v>
      </c>
      <c r="K99" s="37" t="s">
        <v>34</v>
      </c>
      <c r="L99" s="37" t="s">
        <v>4</v>
      </c>
      <c r="M99" s="40"/>
      <c r="N99" s="49"/>
      <c r="O99" s="49"/>
      <c r="P99" s="50"/>
      <c r="Q99" s="49"/>
      <c r="R99" s="49"/>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2">
        <f t="shared" si="5"/>
        <v>192.33</v>
      </c>
      <c r="BB99" s="51">
        <f t="shared" si="6"/>
        <v>192.33</v>
      </c>
      <c r="BC99" s="56" t="str">
        <f t="shared" si="7"/>
        <v>INR  One Hundred &amp; Ninety Two  and Paise Thirty Three Only</v>
      </c>
      <c r="IA99" s="21">
        <v>8.16</v>
      </c>
      <c r="IB99" s="21" t="s">
        <v>70</v>
      </c>
      <c r="ID99" s="21">
        <v>1</v>
      </c>
      <c r="IE99" s="22" t="s">
        <v>46</v>
      </c>
      <c r="IF99" s="22"/>
      <c r="IG99" s="22"/>
      <c r="IH99" s="22"/>
      <c r="II99" s="22"/>
    </row>
    <row r="100" spans="1:243" s="21" customFormat="1" ht="15.75">
      <c r="A100" s="57">
        <v>9</v>
      </c>
      <c r="B100" s="58" t="s">
        <v>131</v>
      </c>
      <c r="C100" s="33"/>
      <c r="D100" s="67"/>
      <c r="E100" s="67"/>
      <c r="F100" s="67"/>
      <c r="G100" s="67"/>
      <c r="H100" s="67"/>
      <c r="I100" s="67"/>
      <c r="J100" s="67"/>
      <c r="K100" s="67"/>
      <c r="L100" s="67"/>
      <c r="M100" s="67"/>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IA100" s="21">
        <v>9</v>
      </c>
      <c r="IB100" s="21" t="s">
        <v>131</v>
      </c>
      <c r="IE100" s="22"/>
      <c r="IF100" s="22"/>
      <c r="IG100" s="22"/>
      <c r="IH100" s="22"/>
      <c r="II100" s="22"/>
    </row>
    <row r="101" spans="1:243" s="21" customFormat="1" ht="267.75">
      <c r="A101" s="57">
        <v>9.01</v>
      </c>
      <c r="B101" s="58" t="s">
        <v>132</v>
      </c>
      <c r="C101" s="33"/>
      <c r="D101" s="67"/>
      <c r="E101" s="67"/>
      <c r="F101" s="67"/>
      <c r="G101" s="67"/>
      <c r="H101" s="67"/>
      <c r="I101" s="67"/>
      <c r="J101" s="67"/>
      <c r="K101" s="67"/>
      <c r="L101" s="67"/>
      <c r="M101" s="67"/>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IA101" s="21">
        <v>9.01</v>
      </c>
      <c r="IB101" s="21" t="s">
        <v>132</v>
      </c>
      <c r="IE101" s="22"/>
      <c r="IF101" s="22"/>
      <c r="IG101" s="22"/>
      <c r="IH101" s="22"/>
      <c r="II101" s="22"/>
    </row>
    <row r="102" spans="1:243" s="21" customFormat="1" ht="42.75">
      <c r="A102" s="57">
        <v>9.02</v>
      </c>
      <c r="B102" s="58" t="s">
        <v>133</v>
      </c>
      <c r="C102" s="33"/>
      <c r="D102" s="33">
        <v>90</v>
      </c>
      <c r="E102" s="59" t="s">
        <v>44</v>
      </c>
      <c r="F102" s="65">
        <v>17.19</v>
      </c>
      <c r="G102" s="43"/>
      <c r="H102" s="37"/>
      <c r="I102" s="38" t="s">
        <v>33</v>
      </c>
      <c r="J102" s="39">
        <f t="shared" si="4"/>
        <v>1</v>
      </c>
      <c r="K102" s="37" t="s">
        <v>34</v>
      </c>
      <c r="L102" s="37" t="s">
        <v>4</v>
      </c>
      <c r="M102" s="40"/>
      <c r="N102" s="49"/>
      <c r="O102" s="49"/>
      <c r="P102" s="50"/>
      <c r="Q102" s="49"/>
      <c r="R102" s="49"/>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2">
        <f t="shared" si="5"/>
        <v>1547.1</v>
      </c>
      <c r="BB102" s="51">
        <f t="shared" si="6"/>
        <v>1547.1</v>
      </c>
      <c r="BC102" s="56" t="str">
        <f t="shared" si="7"/>
        <v>INR  One Thousand Five Hundred &amp; Forty Seven  and Paise Ten Only</v>
      </c>
      <c r="IA102" s="21">
        <v>9.02</v>
      </c>
      <c r="IB102" s="21" t="s">
        <v>133</v>
      </c>
      <c r="ID102" s="21">
        <v>90</v>
      </c>
      <c r="IE102" s="22" t="s">
        <v>44</v>
      </c>
      <c r="IF102" s="22"/>
      <c r="IG102" s="22"/>
      <c r="IH102" s="22"/>
      <c r="II102" s="22"/>
    </row>
    <row r="103" spans="1:243" s="21" customFormat="1" ht="94.5">
      <c r="A103" s="57">
        <v>9.03</v>
      </c>
      <c r="B103" s="58" t="s">
        <v>134</v>
      </c>
      <c r="C103" s="33"/>
      <c r="D103" s="33">
        <v>20</v>
      </c>
      <c r="E103" s="59" t="s">
        <v>55</v>
      </c>
      <c r="F103" s="65">
        <v>87.64</v>
      </c>
      <c r="G103" s="43"/>
      <c r="H103" s="37"/>
      <c r="I103" s="38" t="s">
        <v>33</v>
      </c>
      <c r="J103" s="39">
        <f t="shared" si="4"/>
        <v>1</v>
      </c>
      <c r="K103" s="37" t="s">
        <v>34</v>
      </c>
      <c r="L103" s="37" t="s">
        <v>4</v>
      </c>
      <c r="M103" s="40"/>
      <c r="N103" s="49"/>
      <c r="O103" s="49"/>
      <c r="P103" s="50"/>
      <c r="Q103" s="49"/>
      <c r="R103" s="49"/>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2">
        <f t="shared" si="5"/>
        <v>1752.8</v>
      </c>
      <c r="BB103" s="51">
        <f t="shared" si="6"/>
        <v>1752.8</v>
      </c>
      <c r="BC103" s="56" t="str">
        <f t="shared" si="7"/>
        <v>INR  One Thousand Seven Hundred &amp; Fifty Two  and Paise Eighty Only</v>
      </c>
      <c r="IA103" s="21">
        <v>9.03</v>
      </c>
      <c r="IB103" s="21" t="s">
        <v>134</v>
      </c>
      <c r="ID103" s="21">
        <v>20</v>
      </c>
      <c r="IE103" s="22" t="s">
        <v>55</v>
      </c>
      <c r="IF103" s="22"/>
      <c r="IG103" s="22"/>
      <c r="IH103" s="22"/>
      <c r="II103" s="22"/>
    </row>
    <row r="104" spans="1:243" s="21" customFormat="1" ht="15.75">
      <c r="A104" s="57">
        <v>10</v>
      </c>
      <c r="B104" s="58" t="s">
        <v>135</v>
      </c>
      <c r="C104" s="33"/>
      <c r="D104" s="67"/>
      <c r="E104" s="67"/>
      <c r="F104" s="67"/>
      <c r="G104" s="67"/>
      <c r="H104" s="67"/>
      <c r="I104" s="67"/>
      <c r="J104" s="67"/>
      <c r="K104" s="67"/>
      <c r="L104" s="67"/>
      <c r="M104" s="67"/>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IA104" s="21">
        <v>10</v>
      </c>
      <c r="IB104" s="21" t="s">
        <v>135</v>
      </c>
      <c r="IE104" s="22"/>
      <c r="IF104" s="22"/>
      <c r="IG104" s="22"/>
      <c r="IH104" s="22"/>
      <c r="II104" s="22"/>
    </row>
    <row r="105" spans="1:243" s="21" customFormat="1" ht="47.25">
      <c r="A105" s="57">
        <v>10.01</v>
      </c>
      <c r="B105" s="58" t="s">
        <v>136</v>
      </c>
      <c r="C105" s="33"/>
      <c r="D105" s="67"/>
      <c r="E105" s="67"/>
      <c r="F105" s="67"/>
      <c r="G105" s="67"/>
      <c r="H105" s="67"/>
      <c r="I105" s="67"/>
      <c r="J105" s="67"/>
      <c r="K105" s="67"/>
      <c r="L105" s="67"/>
      <c r="M105" s="67"/>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IA105" s="21">
        <v>10.01</v>
      </c>
      <c r="IB105" s="21" t="s">
        <v>136</v>
      </c>
      <c r="IE105" s="22"/>
      <c r="IF105" s="22"/>
      <c r="IG105" s="22"/>
      <c r="IH105" s="22"/>
      <c r="II105" s="22"/>
    </row>
    <row r="106" spans="1:243" s="21" customFormat="1" ht="15.75">
      <c r="A106" s="57">
        <v>10.02</v>
      </c>
      <c r="B106" s="58" t="s">
        <v>137</v>
      </c>
      <c r="C106" s="33"/>
      <c r="D106" s="67"/>
      <c r="E106" s="67"/>
      <c r="F106" s="67"/>
      <c r="G106" s="67"/>
      <c r="H106" s="67"/>
      <c r="I106" s="67"/>
      <c r="J106" s="67"/>
      <c r="K106" s="67"/>
      <c r="L106" s="67"/>
      <c r="M106" s="67"/>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IA106" s="21">
        <v>10.02</v>
      </c>
      <c r="IB106" s="21" t="s">
        <v>137</v>
      </c>
      <c r="IE106" s="22"/>
      <c r="IF106" s="22"/>
      <c r="IG106" s="22"/>
      <c r="IH106" s="22"/>
      <c r="II106" s="22"/>
    </row>
    <row r="107" spans="1:243" s="21" customFormat="1" ht="28.5">
      <c r="A107" s="57">
        <v>10.03</v>
      </c>
      <c r="B107" s="58" t="s">
        <v>138</v>
      </c>
      <c r="C107" s="33"/>
      <c r="D107" s="33">
        <v>2</v>
      </c>
      <c r="E107" s="59" t="s">
        <v>47</v>
      </c>
      <c r="F107" s="65">
        <v>91.49</v>
      </c>
      <c r="G107" s="43"/>
      <c r="H107" s="37"/>
      <c r="I107" s="38" t="s">
        <v>33</v>
      </c>
      <c r="J107" s="39">
        <f t="shared" si="4"/>
        <v>1</v>
      </c>
      <c r="K107" s="37" t="s">
        <v>34</v>
      </c>
      <c r="L107" s="37" t="s">
        <v>4</v>
      </c>
      <c r="M107" s="40"/>
      <c r="N107" s="49"/>
      <c r="O107" s="49"/>
      <c r="P107" s="50"/>
      <c r="Q107" s="49"/>
      <c r="R107" s="49"/>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2">
        <f t="shared" si="5"/>
        <v>182.98</v>
      </c>
      <c r="BB107" s="51">
        <f t="shared" si="6"/>
        <v>182.98</v>
      </c>
      <c r="BC107" s="56" t="str">
        <f t="shared" si="7"/>
        <v>INR  One Hundred &amp; Eighty Two  and Paise Ninety Eight Only</v>
      </c>
      <c r="IA107" s="21">
        <v>10.03</v>
      </c>
      <c r="IB107" s="21" t="s">
        <v>138</v>
      </c>
      <c r="ID107" s="21">
        <v>2</v>
      </c>
      <c r="IE107" s="22" t="s">
        <v>47</v>
      </c>
      <c r="IF107" s="22"/>
      <c r="IG107" s="22"/>
      <c r="IH107" s="22"/>
      <c r="II107" s="22"/>
    </row>
    <row r="108" spans="1:243" s="21" customFormat="1" ht="94.5">
      <c r="A108" s="57">
        <v>10.04</v>
      </c>
      <c r="B108" s="58" t="s">
        <v>139</v>
      </c>
      <c r="C108" s="33"/>
      <c r="D108" s="33">
        <v>1</v>
      </c>
      <c r="E108" s="59" t="s">
        <v>47</v>
      </c>
      <c r="F108" s="65">
        <v>1237.31</v>
      </c>
      <c r="G108" s="43"/>
      <c r="H108" s="37"/>
      <c r="I108" s="38" t="s">
        <v>33</v>
      </c>
      <c r="J108" s="39">
        <f t="shared" si="4"/>
        <v>1</v>
      </c>
      <c r="K108" s="37" t="s">
        <v>34</v>
      </c>
      <c r="L108" s="37" t="s">
        <v>4</v>
      </c>
      <c r="M108" s="40"/>
      <c r="N108" s="49"/>
      <c r="O108" s="49"/>
      <c r="P108" s="50"/>
      <c r="Q108" s="49"/>
      <c r="R108" s="49"/>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2">
        <f t="shared" si="5"/>
        <v>1237.31</v>
      </c>
      <c r="BB108" s="51">
        <f t="shared" si="6"/>
        <v>1237.31</v>
      </c>
      <c r="BC108" s="56" t="str">
        <f t="shared" si="7"/>
        <v>INR  One Thousand Two Hundred &amp; Thirty Seven  and Paise Thirty One Only</v>
      </c>
      <c r="IA108" s="21">
        <v>10.04</v>
      </c>
      <c r="IB108" s="21" t="s">
        <v>139</v>
      </c>
      <c r="ID108" s="21">
        <v>1</v>
      </c>
      <c r="IE108" s="22" t="s">
        <v>47</v>
      </c>
      <c r="IF108" s="22"/>
      <c r="IG108" s="22"/>
      <c r="IH108" s="22"/>
      <c r="II108" s="22"/>
    </row>
    <row r="109" spans="1:243" s="21" customFormat="1" ht="15.75">
      <c r="A109" s="57">
        <v>11</v>
      </c>
      <c r="B109" s="58" t="s">
        <v>140</v>
      </c>
      <c r="C109" s="33"/>
      <c r="D109" s="67"/>
      <c r="E109" s="67"/>
      <c r="F109" s="67"/>
      <c r="G109" s="67"/>
      <c r="H109" s="67"/>
      <c r="I109" s="67"/>
      <c r="J109" s="67"/>
      <c r="K109" s="67"/>
      <c r="L109" s="67"/>
      <c r="M109" s="67"/>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IA109" s="21">
        <v>11</v>
      </c>
      <c r="IB109" s="21" t="s">
        <v>140</v>
      </c>
      <c r="IE109" s="22"/>
      <c r="IF109" s="22"/>
      <c r="IG109" s="22"/>
      <c r="IH109" s="22"/>
      <c r="II109" s="22"/>
    </row>
    <row r="110" spans="1:243" s="21" customFormat="1" ht="47.25" customHeight="1">
      <c r="A110" s="57">
        <v>11.01</v>
      </c>
      <c r="B110" s="58" t="s">
        <v>141</v>
      </c>
      <c r="C110" s="33"/>
      <c r="D110" s="67"/>
      <c r="E110" s="67"/>
      <c r="F110" s="67"/>
      <c r="G110" s="67"/>
      <c r="H110" s="67"/>
      <c r="I110" s="67"/>
      <c r="J110" s="67"/>
      <c r="K110" s="67"/>
      <c r="L110" s="67"/>
      <c r="M110" s="67"/>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IA110" s="21">
        <v>11.01</v>
      </c>
      <c r="IB110" s="21" t="s">
        <v>141</v>
      </c>
      <c r="IE110" s="22"/>
      <c r="IF110" s="22"/>
      <c r="IG110" s="22"/>
      <c r="IH110" s="22"/>
      <c r="II110" s="22"/>
    </row>
    <row r="111" spans="1:243" s="21" customFormat="1" ht="42.75">
      <c r="A111" s="57">
        <v>11.02</v>
      </c>
      <c r="B111" s="58" t="s">
        <v>142</v>
      </c>
      <c r="C111" s="33"/>
      <c r="D111" s="33">
        <v>5</v>
      </c>
      <c r="E111" s="59" t="s">
        <v>44</v>
      </c>
      <c r="F111" s="65">
        <v>266.68</v>
      </c>
      <c r="G111" s="43"/>
      <c r="H111" s="37"/>
      <c r="I111" s="38" t="s">
        <v>33</v>
      </c>
      <c r="J111" s="39">
        <f t="shared" si="4"/>
        <v>1</v>
      </c>
      <c r="K111" s="37" t="s">
        <v>34</v>
      </c>
      <c r="L111" s="37" t="s">
        <v>4</v>
      </c>
      <c r="M111" s="40"/>
      <c r="N111" s="49"/>
      <c r="O111" s="49"/>
      <c r="P111" s="50"/>
      <c r="Q111" s="49"/>
      <c r="R111" s="49"/>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2">
        <f t="shared" si="5"/>
        <v>1333.4</v>
      </c>
      <c r="BB111" s="51">
        <f t="shared" si="6"/>
        <v>1333.4</v>
      </c>
      <c r="BC111" s="56" t="str">
        <f t="shared" si="7"/>
        <v>INR  One Thousand Three Hundred &amp; Thirty Three  and Paise Forty Only</v>
      </c>
      <c r="IA111" s="21">
        <v>11.02</v>
      </c>
      <c r="IB111" s="21" t="s">
        <v>142</v>
      </c>
      <c r="ID111" s="21">
        <v>5</v>
      </c>
      <c r="IE111" s="22" t="s">
        <v>44</v>
      </c>
      <c r="IF111" s="22"/>
      <c r="IG111" s="22"/>
      <c r="IH111" s="22"/>
      <c r="II111" s="22"/>
    </row>
    <row r="112" spans="1:243" s="21" customFormat="1" ht="31.5">
      <c r="A112" s="57">
        <v>11.03</v>
      </c>
      <c r="B112" s="58" t="s">
        <v>143</v>
      </c>
      <c r="C112" s="33"/>
      <c r="D112" s="67"/>
      <c r="E112" s="67"/>
      <c r="F112" s="67"/>
      <c r="G112" s="67"/>
      <c r="H112" s="67"/>
      <c r="I112" s="67"/>
      <c r="J112" s="67"/>
      <c r="K112" s="67"/>
      <c r="L112" s="67"/>
      <c r="M112" s="67"/>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IA112" s="21">
        <v>11.03</v>
      </c>
      <c r="IB112" s="21" t="s">
        <v>143</v>
      </c>
      <c r="IE112" s="22"/>
      <c r="IF112" s="22"/>
      <c r="IG112" s="22"/>
      <c r="IH112" s="22"/>
      <c r="II112" s="22"/>
    </row>
    <row r="113" spans="1:243" s="21" customFormat="1" ht="15.75">
      <c r="A113" s="57">
        <v>11.04</v>
      </c>
      <c r="B113" s="58" t="s">
        <v>144</v>
      </c>
      <c r="C113" s="33"/>
      <c r="D113" s="67"/>
      <c r="E113" s="67"/>
      <c r="F113" s="67"/>
      <c r="G113" s="67"/>
      <c r="H113" s="67"/>
      <c r="I113" s="67"/>
      <c r="J113" s="67"/>
      <c r="K113" s="67"/>
      <c r="L113" s="67"/>
      <c r="M113" s="67"/>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IA113" s="21">
        <v>11.04</v>
      </c>
      <c r="IB113" s="21" t="s">
        <v>144</v>
      </c>
      <c r="IE113" s="22"/>
      <c r="IF113" s="22"/>
      <c r="IG113" s="22"/>
      <c r="IH113" s="22"/>
      <c r="II113" s="22"/>
    </row>
    <row r="114" spans="1:243" s="21" customFormat="1" ht="28.5">
      <c r="A114" s="57">
        <v>11.05</v>
      </c>
      <c r="B114" s="58" t="s">
        <v>145</v>
      </c>
      <c r="C114" s="33"/>
      <c r="D114" s="33">
        <v>2</v>
      </c>
      <c r="E114" s="59" t="s">
        <v>47</v>
      </c>
      <c r="F114" s="65">
        <v>74.7</v>
      </c>
      <c r="G114" s="43"/>
      <c r="H114" s="37"/>
      <c r="I114" s="38" t="s">
        <v>33</v>
      </c>
      <c r="J114" s="39">
        <f t="shared" si="4"/>
        <v>1</v>
      </c>
      <c r="K114" s="37" t="s">
        <v>34</v>
      </c>
      <c r="L114" s="37" t="s">
        <v>4</v>
      </c>
      <c r="M114" s="40"/>
      <c r="N114" s="49"/>
      <c r="O114" s="49"/>
      <c r="P114" s="50"/>
      <c r="Q114" s="49"/>
      <c r="R114" s="49"/>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2">
        <f t="shared" si="5"/>
        <v>149.4</v>
      </c>
      <c r="BB114" s="51">
        <f t="shared" si="6"/>
        <v>149.4</v>
      </c>
      <c r="BC114" s="56" t="str">
        <f t="shared" si="7"/>
        <v>INR  One Hundred &amp; Forty Nine  and Paise Forty Only</v>
      </c>
      <c r="IA114" s="21">
        <v>11.05</v>
      </c>
      <c r="IB114" s="21" t="s">
        <v>145</v>
      </c>
      <c r="ID114" s="21">
        <v>2</v>
      </c>
      <c r="IE114" s="22" t="s">
        <v>47</v>
      </c>
      <c r="IF114" s="22"/>
      <c r="IG114" s="22"/>
      <c r="IH114" s="22"/>
      <c r="II114" s="22"/>
    </row>
    <row r="115" spans="1:243" s="21" customFormat="1" ht="63">
      <c r="A115" s="57">
        <v>11.06</v>
      </c>
      <c r="B115" s="58" t="s">
        <v>146</v>
      </c>
      <c r="C115" s="33"/>
      <c r="D115" s="67"/>
      <c r="E115" s="67"/>
      <c r="F115" s="67"/>
      <c r="G115" s="67"/>
      <c r="H115" s="67"/>
      <c r="I115" s="67"/>
      <c r="J115" s="67"/>
      <c r="K115" s="67"/>
      <c r="L115" s="67"/>
      <c r="M115" s="67"/>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IA115" s="21">
        <v>11.06</v>
      </c>
      <c r="IB115" s="21" t="s">
        <v>146</v>
      </c>
      <c r="IE115" s="22"/>
      <c r="IF115" s="22"/>
      <c r="IG115" s="22"/>
      <c r="IH115" s="22"/>
      <c r="II115" s="22"/>
    </row>
    <row r="116" spans="1:243" s="21" customFormat="1" ht="28.5">
      <c r="A116" s="57">
        <v>11.07</v>
      </c>
      <c r="B116" s="58" t="s">
        <v>145</v>
      </c>
      <c r="C116" s="33"/>
      <c r="D116" s="33">
        <v>2</v>
      </c>
      <c r="E116" s="59" t="s">
        <v>47</v>
      </c>
      <c r="F116" s="65">
        <v>229.99</v>
      </c>
      <c r="G116" s="43"/>
      <c r="H116" s="37"/>
      <c r="I116" s="38" t="s">
        <v>33</v>
      </c>
      <c r="J116" s="39">
        <f t="shared" si="4"/>
        <v>1</v>
      </c>
      <c r="K116" s="37" t="s">
        <v>34</v>
      </c>
      <c r="L116" s="37" t="s">
        <v>4</v>
      </c>
      <c r="M116" s="40"/>
      <c r="N116" s="49"/>
      <c r="O116" s="49"/>
      <c r="P116" s="50"/>
      <c r="Q116" s="49"/>
      <c r="R116" s="49"/>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2">
        <f t="shared" si="5"/>
        <v>459.98</v>
      </c>
      <c r="BB116" s="51">
        <f t="shared" si="6"/>
        <v>459.98</v>
      </c>
      <c r="BC116" s="56" t="str">
        <f t="shared" si="7"/>
        <v>INR  Four Hundred &amp; Fifty Nine  and Paise Ninety Eight Only</v>
      </c>
      <c r="IA116" s="21">
        <v>11.07</v>
      </c>
      <c r="IB116" s="21" t="s">
        <v>145</v>
      </c>
      <c r="ID116" s="21">
        <v>2</v>
      </c>
      <c r="IE116" s="22" t="s">
        <v>47</v>
      </c>
      <c r="IF116" s="22"/>
      <c r="IG116" s="22"/>
      <c r="IH116" s="22"/>
      <c r="II116" s="22"/>
    </row>
    <row r="117" spans="1:243" s="21" customFormat="1" ht="63">
      <c r="A117" s="57">
        <v>11.08</v>
      </c>
      <c r="B117" s="58" t="s">
        <v>147</v>
      </c>
      <c r="C117" s="33"/>
      <c r="D117" s="33">
        <v>3</v>
      </c>
      <c r="E117" s="59" t="s">
        <v>44</v>
      </c>
      <c r="F117" s="65">
        <v>150.64</v>
      </c>
      <c r="G117" s="43"/>
      <c r="H117" s="37"/>
      <c r="I117" s="38" t="s">
        <v>33</v>
      </c>
      <c r="J117" s="39">
        <f t="shared" si="4"/>
        <v>1</v>
      </c>
      <c r="K117" s="37" t="s">
        <v>34</v>
      </c>
      <c r="L117" s="37" t="s">
        <v>4</v>
      </c>
      <c r="M117" s="40"/>
      <c r="N117" s="49"/>
      <c r="O117" s="49"/>
      <c r="P117" s="50"/>
      <c r="Q117" s="49"/>
      <c r="R117" s="49"/>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2">
        <f t="shared" si="5"/>
        <v>451.92</v>
      </c>
      <c r="BB117" s="51">
        <f t="shared" si="6"/>
        <v>451.92</v>
      </c>
      <c r="BC117" s="56" t="str">
        <f t="shared" si="7"/>
        <v>INR  Four Hundred &amp; Fifty One  and Paise Ninety Two Only</v>
      </c>
      <c r="IA117" s="21">
        <v>11.08</v>
      </c>
      <c r="IB117" s="21" t="s">
        <v>147</v>
      </c>
      <c r="ID117" s="21">
        <v>3</v>
      </c>
      <c r="IE117" s="22" t="s">
        <v>44</v>
      </c>
      <c r="IF117" s="22"/>
      <c r="IG117" s="22"/>
      <c r="IH117" s="22"/>
      <c r="II117" s="22"/>
    </row>
    <row r="118" spans="1:243" s="21" customFormat="1" ht="15.75">
      <c r="A118" s="57">
        <v>12</v>
      </c>
      <c r="B118" s="58" t="s">
        <v>148</v>
      </c>
      <c r="C118" s="33"/>
      <c r="D118" s="67"/>
      <c r="E118" s="67"/>
      <c r="F118" s="67"/>
      <c r="G118" s="67"/>
      <c r="H118" s="67"/>
      <c r="I118" s="67"/>
      <c r="J118" s="67"/>
      <c r="K118" s="67"/>
      <c r="L118" s="67"/>
      <c r="M118" s="67"/>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IA118" s="21">
        <v>12</v>
      </c>
      <c r="IB118" s="21" t="s">
        <v>148</v>
      </c>
      <c r="IE118" s="22"/>
      <c r="IF118" s="22"/>
      <c r="IG118" s="22"/>
      <c r="IH118" s="22"/>
      <c r="II118" s="22"/>
    </row>
    <row r="119" spans="1:243" s="21" customFormat="1" ht="362.25">
      <c r="A119" s="57">
        <v>12.01</v>
      </c>
      <c r="B119" s="58" t="s">
        <v>149</v>
      </c>
      <c r="C119" s="33"/>
      <c r="D119" s="67"/>
      <c r="E119" s="67"/>
      <c r="F119" s="67"/>
      <c r="G119" s="67"/>
      <c r="H119" s="67"/>
      <c r="I119" s="67"/>
      <c r="J119" s="67"/>
      <c r="K119" s="67"/>
      <c r="L119" s="67"/>
      <c r="M119" s="67"/>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IA119" s="21">
        <v>12.01</v>
      </c>
      <c r="IB119" s="21" t="s">
        <v>149</v>
      </c>
      <c r="IE119" s="22"/>
      <c r="IF119" s="22"/>
      <c r="IG119" s="22"/>
      <c r="IH119" s="22"/>
      <c r="II119" s="22"/>
    </row>
    <row r="120" spans="1:243" s="21" customFormat="1" ht="15.75">
      <c r="A120" s="57">
        <v>12.02</v>
      </c>
      <c r="B120" s="58" t="s">
        <v>150</v>
      </c>
      <c r="C120" s="33"/>
      <c r="D120" s="67"/>
      <c r="E120" s="67"/>
      <c r="F120" s="67"/>
      <c r="G120" s="67"/>
      <c r="H120" s="67"/>
      <c r="I120" s="67"/>
      <c r="J120" s="67"/>
      <c r="K120" s="67"/>
      <c r="L120" s="67"/>
      <c r="M120" s="67"/>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IA120" s="21">
        <v>12.02</v>
      </c>
      <c r="IB120" s="21" t="s">
        <v>150</v>
      </c>
      <c r="IE120" s="22"/>
      <c r="IF120" s="22"/>
      <c r="IG120" s="22"/>
      <c r="IH120" s="22"/>
      <c r="II120" s="22"/>
    </row>
    <row r="121" spans="1:243" s="21" customFormat="1" ht="78.75">
      <c r="A121" s="57">
        <v>12.03</v>
      </c>
      <c r="B121" s="58" t="s">
        <v>151</v>
      </c>
      <c r="C121" s="33"/>
      <c r="D121" s="33">
        <v>88</v>
      </c>
      <c r="E121" s="59" t="s">
        <v>55</v>
      </c>
      <c r="F121" s="65">
        <v>380.49</v>
      </c>
      <c r="G121" s="43"/>
      <c r="H121" s="37"/>
      <c r="I121" s="38" t="s">
        <v>33</v>
      </c>
      <c r="J121" s="39">
        <f t="shared" si="4"/>
        <v>1</v>
      </c>
      <c r="K121" s="37" t="s">
        <v>34</v>
      </c>
      <c r="L121" s="37" t="s">
        <v>4</v>
      </c>
      <c r="M121" s="40"/>
      <c r="N121" s="49"/>
      <c r="O121" s="49"/>
      <c r="P121" s="50"/>
      <c r="Q121" s="49"/>
      <c r="R121" s="49"/>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2">
        <f t="shared" si="5"/>
        <v>33483.12</v>
      </c>
      <c r="BB121" s="51">
        <f t="shared" si="6"/>
        <v>33483.12</v>
      </c>
      <c r="BC121" s="56" t="str">
        <f t="shared" si="7"/>
        <v>INR  Thirty Three Thousand Four Hundred &amp; Eighty Three  and Paise Twelve Only</v>
      </c>
      <c r="IA121" s="21">
        <v>12.03</v>
      </c>
      <c r="IB121" s="21" t="s">
        <v>151</v>
      </c>
      <c r="ID121" s="21">
        <v>88</v>
      </c>
      <c r="IE121" s="22" t="s">
        <v>55</v>
      </c>
      <c r="IF121" s="22"/>
      <c r="IG121" s="22"/>
      <c r="IH121" s="22"/>
      <c r="II121" s="22"/>
    </row>
    <row r="122" spans="1:243" s="21" customFormat="1" ht="126">
      <c r="A122" s="57">
        <v>12.04</v>
      </c>
      <c r="B122" s="58" t="s">
        <v>152</v>
      </c>
      <c r="C122" s="33"/>
      <c r="D122" s="67"/>
      <c r="E122" s="67"/>
      <c r="F122" s="67"/>
      <c r="G122" s="67"/>
      <c r="H122" s="67"/>
      <c r="I122" s="67"/>
      <c r="J122" s="67"/>
      <c r="K122" s="67"/>
      <c r="L122" s="67"/>
      <c r="M122" s="67"/>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IA122" s="21">
        <v>12.04</v>
      </c>
      <c r="IB122" s="21" t="s">
        <v>152</v>
      </c>
      <c r="IE122" s="22"/>
      <c r="IF122" s="22"/>
      <c r="IG122" s="22"/>
      <c r="IH122" s="22"/>
      <c r="II122" s="22"/>
    </row>
    <row r="123" spans="1:243" s="21" customFormat="1" ht="78.75">
      <c r="A123" s="57">
        <v>12.05</v>
      </c>
      <c r="B123" s="58" t="s">
        <v>151</v>
      </c>
      <c r="C123" s="33"/>
      <c r="D123" s="33">
        <v>105</v>
      </c>
      <c r="E123" s="59" t="s">
        <v>55</v>
      </c>
      <c r="F123" s="65">
        <v>466.29</v>
      </c>
      <c r="G123" s="43"/>
      <c r="H123" s="37"/>
      <c r="I123" s="38" t="s">
        <v>33</v>
      </c>
      <c r="J123" s="39">
        <f t="shared" si="4"/>
        <v>1</v>
      </c>
      <c r="K123" s="37" t="s">
        <v>34</v>
      </c>
      <c r="L123" s="37" t="s">
        <v>4</v>
      </c>
      <c r="M123" s="40"/>
      <c r="N123" s="49"/>
      <c r="O123" s="49"/>
      <c r="P123" s="50"/>
      <c r="Q123" s="49"/>
      <c r="R123" s="49"/>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2">
        <f t="shared" si="5"/>
        <v>48960.45</v>
      </c>
      <c r="BB123" s="51">
        <f t="shared" si="6"/>
        <v>48960.45</v>
      </c>
      <c r="BC123" s="56" t="str">
        <f t="shared" si="7"/>
        <v>INR  Forty Eight Thousand Nine Hundred &amp; Sixty  and Paise Forty Five Only</v>
      </c>
      <c r="IA123" s="21">
        <v>12.05</v>
      </c>
      <c r="IB123" s="21" t="s">
        <v>151</v>
      </c>
      <c r="ID123" s="21">
        <v>105</v>
      </c>
      <c r="IE123" s="22" t="s">
        <v>55</v>
      </c>
      <c r="IF123" s="22"/>
      <c r="IG123" s="22"/>
      <c r="IH123" s="22"/>
      <c r="II123" s="22"/>
    </row>
    <row r="124" spans="1:243" s="21" customFormat="1" ht="141.75">
      <c r="A124" s="57">
        <v>12.06</v>
      </c>
      <c r="B124" s="58" t="s">
        <v>153</v>
      </c>
      <c r="C124" s="33"/>
      <c r="D124" s="67"/>
      <c r="E124" s="67"/>
      <c r="F124" s="67"/>
      <c r="G124" s="67"/>
      <c r="H124" s="67"/>
      <c r="I124" s="67"/>
      <c r="J124" s="67"/>
      <c r="K124" s="67"/>
      <c r="L124" s="67"/>
      <c r="M124" s="67"/>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IA124" s="21">
        <v>12.06</v>
      </c>
      <c r="IB124" s="21" t="s">
        <v>153</v>
      </c>
      <c r="IE124" s="22"/>
      <c r="IF124" s="22"/>
      <c r="IG124" s="22"/>
      <c r="IH124" s="22"/>
      <c r="II124" s="22"/>
    </row>
    <row r="125" spans="1:243" s="21" customFormat="1" ht="47.25">
      <c r="A125" s="57">
        <v>12.07</v>
      </c>
      <c r="B125" s="58" t="s">
        <v>154</v>
      </c>
      <c r="C125" s="33"/>
      <c r="D125" s="33">
        <v>6</v>
      </c>
      <c r="E125" s="59" t="s">
        <v>43</v>
      </c>
      <c r="F125" s="65">
        <v>894.17</v>
      </c>
      <c r="G125" s="43"/>
      <c r="H125" s="37"/>
      <c r="I125" s="38" t="s">
        <v>33</v>
      </c>
      <c r="J125" s="39">
        <f t="shared" si="4"/>
        <v>1</v>
      </c>
      <c r="K125" s="37" t="s">
        <v>34</v>
      </c>
      <c r="L125" s="37" t="s">
        <v>4</v>
      </c>
      <c r="M125" s="40"/>
      <c r="N125" s="49"/>
      <c r="O125" s="49"/>
      <c r="P125" s="50"/>
      <c r="Q125" s="49"/>
      <c r="R125" s="49"/>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2">
        <f t="shared" si="5"/>
        <v>5365.02</v>
      </c>
      <c r="BB125" s="51">
        <f t="shared" si="6"/>
        <v>5365.02</v>
      </c>
      <c r="BC125" s="56" t="str">
        <f t="shared" si="7"/>
        <v>INR  Five Thousand Three Hundred &amp; Sixty Five  and Paise Two Only</v>
      </c>
      <c r="IA125" s="21">
        <v>12.07</v>
      </c>
      <c r="IB125" s="21" t="s">
        <v>154</v>
      </c>
      <c r="ID125" s="21">
        <v>6</v>
      </c>
      <c r="IE125" s="22" t="s">
        <v>43</v>
      </c>
      <c r="IF125" s="22"/>
      <c r="IG125" s="22"/>
      <c r="IH125" s="22"/>
      <c r="II125" s="22"/>
    </row>
    <row r="126" spans="1:243" s="21" customFormat="1" ht="110.25">
      <c r="A126" s="57">
        <v>12.08</v>
      </c>
      <c r="B126" s="58" t="s">
        <v>155</v>
      </c>
      <c r="C126" s="33"/>
      <c r="D126" s="67"/>
      <c r="E126" s="67"/>
      <c r="F126" s="67"/>
      <c r="G126" s="67"/>
      <c r="H126" s="67"/>
      <c r="I126" s="67"/>
      <c r="J126" s="67"/>
      <c r="K126" s="67"/>
      <c r="L126" s="67"/>
      <c r="M126" s="67"/>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IA126" s="21">
        <v>12.08</v>
      </c>
      <c r="IB126" s="21" t="s">
        <v>155</v>
      </c>
      <c r="IE126" s="22"/>
      <c r="IF126" s="22"/>
      <c r="IG126" s="22"/>
      <c r="IH126" s="22"/>
      <c r="II126" s="22"/>
    </row>
    <row r="127" spans="1:243" s="21" customFormat="1" ht="28.5" customHeight="1">
      <c r="A127" s="57">
        <v>12.09</v>
      </c>
      <c r="B127" s="58" t="s">
        <v>156</v>
      </c>
      <c r="C127" s="33"/>
      <c r="D127" s="33">
        <v>48</v>
      </c>
      <c r="E127" s="59" t="s">
        <v>47</v>
      </c>
      <c r="F127" s="65">
        <v>288.65</v>
      </c>
      <c r="G127" s="43"/>
      <c r="H127" s="37"/>
      <c r="I127" s="38" t="s">
        <v>33</v>
      </c>
      <c r="J127" s="39">
        <f t="shared" si="4"/>
        <v>1</v>
      </c>
      <c r="K127" s="37" t="s">
        <v>34</v>
      </c>
      <c r="L127" s="37" t="s">
        <v>4</v>
      </c>
      <c r="M127" s="40"/>
      <c r="N127" s="49"/>
      <c r="O127" s="49"/>
      <c r="P127" s="50"/>
      <c r="Q127" s="49"/>
      <c r="R127" s="49"/>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2">
        <f t="shared" si="5"/>
        <v>13855.2</v>
      </c>
      <c r="BB127" s="51">
        <f t="shared" si="6"/>
        <v>13855.2</v>
      </c>
      <c r="BC127" s="56" t="str">
        <f t="shared" si="7"/>
        <v>INR  Thirteen Thousand Eight Hundred &amp; Fifty Five  and Paise Twenty Only</v>
      </c>
      <c r="IA127" s="21">
        <v>12.09</v>
      </c>
      <c r="IB127" s="21" t="s">
        <v>156</v>
      </c>
      <c r="ID127" s="21">
        <v>48</v>
      </c>
      <c r="IE127" s="22" t="s">
        <v>47</v>
      </c>
      <c r="IF127" s="22"/>
      <c r="IG127" s="22"/>
      <c r="IH127" s="22"/>
      <c r="II127" s="22"/>
    </row>
    <row r="128" spans="1:243" s="21" customFormat="1" ht="283.5">
      <c r="A128" s="60">
        <v>12.1</v>
      </c>
      <c r="B128" s="58" t="s">
        <v>157</v>
      </c>
      <c r="C128" s="33"/>
      <c r="D128" s="33">
        <v>5.5</v>
      </c>
      <c r="E128" s="59" t="s">
        <v>55</v>
      </c>
      <c r="F128" s="65">
        <v>491.76</v>
      </c>
      <c r="G128" s="43"/>
      <c r="H128" s="37"/>
      <c r="I128" s="38" t="s">
        <v>33</v>
      </c>
      <c r="J128" s="39">
        <f t="shared" si="4"/>
        <v>1</v>
      </c>
      <c r="K128" s="37" t="s">
        <v>34</v>
      </c>
      <c r="L128" s="37" t="s">
        <v>4</v>
      </c>
      <c r="M128" s="40"/>
      <c r="N128" s="49"/>
      <c r="O128" s="49"/>
      <c r="P128" s="50"/>
      <c r="Q128" s="49"/>
      <c r="R128" s="49"/>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2">
        <f t="shared" si="5"/>
        <v>2704.68</v>
      </c>
      <c r="BB128" s="51">
        <f t="shared" si="6"/>
        <v>2704.68</v>
      </c>
      <c r="BC128" s="56" t="str">
        <f t="shared" si="7"/>
        <v>INR  Two Thousand Seven Hundred &amp; Four  and Paise Sixty Eight Only</v>
      </c>
      <c r="IA128" s="21">
        <v>12.1</v>
      </c>
      <c r="IB128" s="21" t="s">
        <v>157</v>
      </c>
      <c r="ID128" s="21">
        <v>5.5</v>
      </c>
      <c r="IE128" s="22" t="s">
        <v>55</v>
      </c>
      <c r="IF128" s="22"/>
      <c r="IG128" s="22"/>
      <c r="IH128" s="22"/>
      <c r="II128" s="22"/>
    </row>
    <row r="129" spans="1:243" s="21" customFormat="1" ht="31.5">
      <c r="A129" s="57">
        <v>13</v>
      </c>
      <c r="B129" s="58" t="s">
        <v>158</v>
      </c>
      <c r="C129" s="33"/>
      <c r="D129" s="67"/>
      <c r="E129" s="67"/>
      <c r="F129" s="67"/>
      <c r="G129" s="67"/>
      <c r="H129" s="67"/>
      <c r="I129" s="67"/>
      <c r="J129" s="67"/>
      <c r="K129" s="67"/>
      <c r="L129" s="67"/>
      <c r="M129" s="67"/>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IA129" s="21">
        <v>13</v>
      </c>
      <c r="IB129" s="21" t="s">
        <v>158</v>
      </c>
      <c r="IE129" s="22"/>
      <c r="IF129" s="22"/>
      <c r="IG129" s="22"/>
      <c r="IH129" s="22"/>
      <c r="II129" s="22"/>
    </row>
    <row r="130" spans="1:243" s="21" customFormat="1" ht="94.5">
      <c r="A130" s="57">
        <v>13.01</v>
      </c>
      <c r="B130" s="58" t="s">
        <v>159</v>
      </c>
      <c r="C130" s="33"/>
      <c r="D130" s="67"/>
      <c r="E130" s="67"/>
      <c r="F130" s="67"/>
      <c r="G130" s="67"/>
      <c r="H130" s="67"/>
      <c r="I130" s="67"/>
      <c r="J130" s="67"/>
      <c r="K130" s="67"/>
      <c r="L130" s="67"/>
      <c r="M130" s="67"/>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IA130" s="21">
        <v>13.01</v>
      </c>
      <c r="IB130" s="21" t="s">
        <v>159</v>
      </c>
      <c r="IE130" s="22"/>
      <c r="IF130" s="22"/>
      <c r="IG130" s="22"/>
      <c r="IH130" s="22"/>
      <c r="II130" s="22"/>
    </row>
    <row r="131" spans="1:243" s="21" customFormat="1" ht="78.75">
      <c r="A131" s="57">
        <v>13.02</v>
      </c>
      <c r="B131" s="58" t="s">
        <v>160</v>
      </c>
      <c r="C131" s="33"/>
      <c r="D131" s="33">
        <v>8</v>
      </c>
      <c r="E131" s="59" t="s">
        <v>43</v>
      </c>
      <c r="F131" s="65">
        <v>103.24</v>
      </c>
      <c r="G131" s="43"/>
      <c r="H131" s="37"/>
      <c r="I131" s="38" t="s">
        <v>33</v>
      </c>
      <c r="J131" s="39">
        <f t="shared" si="4"/>
        <v>1</v>
      </c>
      <c r="K131" s="37" t="s">
        <v>34</v>
      </c>
      <c r="L131" s="37" t="s">
        <v>4</v>
      </c>
      <c r="M131" s="40"/>
      <c r="N131" s="49"/>
      <c r="O131" s="49"/>
      <c r="P131" s="50"/>
      <c r="Q131" s="49"/>
      <c r="R131" s="49"/>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2">
        <f t="shared" si="5"/>
        <v>825.92</v>
      </c>
      <c r="BB131" s="51">
        <f t="shared" si="6"/>
        <v>825.92</v>
      </c>
      <c r="BC131" s="56" t="str">
        <f t="shared" si="7"/>
        <v>INR  Eight Hundred &amp; Twenty Five  and Paise Ninety Two Only</v>
      </c>
      <c r="IA131" s="21">
        <v>13.02</v>
      </c>
      <c r="IB131" s="21" t="s">
        <v>160</v>
      </c>
      <c r="ID131" s="21">
        <v>8</v>
      </c>
      <c r="IE131" s="22" t="s">
        <v>43</v>
      </c>
      <c r="IF131" s="22"/>
      <c r="IG131" s="22"/>
      <c r="IH131" s="22"/>
      <c r="II131" s="22"/>
    </row>
    <row r="132" spans="1:243" s="21" customFormat="1" ht="110.25">
      <c r="A132" s="57">
        <v>13.03</v>
      </c>
      <c r="B132" s="58" t="s">
        <v>161</v>
      </c>
      <c r="C132" s="33"/>
      <c r="D132" s="67"/>
      <c r="E132" s="67"/>
      <c r="F132" s="67"/>
      <c r="G132" s="67"/>
      <c r="H132" s="67"/>
      <c r="I132" s="67"/>
      <c r="J132" s="67"/>
      <c r="K132" s="67"/>
      <c r="L132" s="67"/>
      <c r="M132" s="67"/>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IA132" s="21">
        <v>13.03</v>
      </c>
      <c r="IB132" s="21" t="s">
        <v>161</v>
      </c>
      <c r="IE132" s="22"/>
      <c r="IF132" s="22"/>
      <c r="IG132" s="22"/>
      <c r="IH132" s="22"/>
      <c r="II132" s="22"/>
    </row>
    <row r="133" spans="1:243" s="21" customFormat="1" ht="30" customHeight="1">
      <c r="A133" s="57">
        <v>13.04</v>
      </c>
      <c r="B133" s="58" t="s">
        <v>162</v>
      </c>
      <c r="C133" s="33"/>
      <c r="D133" s="33">
        <v>8</v>
      </c>
      <c r="E133" s="59" t="s">
        <v>43</v>
      </c>
      <c r="F133" s="65">
        <v>447.61</v>
      </c>
      <c r="G133" s="43"/>
      <c r="H133" s="37"/>
      <c r="I133" s="38" t="s">
        <v>33</v>
      </c>
      <c r="J133" s="39">
        <f t="shared" si="4"/>
        <v>1</v>
      </c>
      <c r="K133" s="37" t="s">
        <v>34</v>
      </c>
      <c r="L133" s="37" t="s">
        <v>4</v>
      </c>
      <c r="M133" s="40"/>
      <c r="N133" s="49"/>
      <c r="O133" s="49"/>
      <c r="P133" s="50"/>
      <c r="Q133" s="49"/>
      <c r="R133" s="49"/>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2">
        <f t="shared" si="5"/>
        <v>3580.88</v>
      </c>
      <c r="BB133" s="51">
        <f t="shared" si="6"/>
        <v>3580.88</v>
      </c>
      <c r="BC133" s="56" t="str">
        <f t="shared" si="7"/>
        <v>INR  Three Thousand Five Hundred &amp; Eighty  and Paise Eighty Eight Only</v>
      </c>
      <c r="IA133" s="21">
        <v>13.04</v>
      </c>
      <c r="IB133" s="21" t="s">
        <v>162</v>
      </c>
      <c r="ID133" s="21">
        <v>8</v>
      </c>
      <c r="IE133" s="22" t="s">
        <v>43</v>
      </c>
      <c r="IF133" s="22"/>
      <c r="IG133" s="22"/>
      <c r="IH133" s="22"/>
      <c r="II133" s="22"/>
    </row>
    <row r="134" spans="1:243" s="21" customFormat="1" ht="15.75">
      <c r="A134" s="57">
        <v>14</v>
      </c>
      <c r="B134" s="58" t="s">
        <v>163</v>
      </c>
      <c r="C134" s="33"/>
      <c r="D134" s="67"/>
      <c r="E134" s="67"/>
      <c r="F134" s="67"/>
      <c r="G134" s="67"/>
      <c r="H134" s="67"/>
      <c r="I134" s="67"/>
      <c r="J134" s="67"/>
      <c r="K134" s="67"/>
      <c r="L134" s="67"/>
      <c r="M134" s="67"/>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IA134" s="21">
        <v>14</v>
      </c>
      <c r="IB134" s="21" t="s">
        <v>163</v>
      </c>
      <c r="IE134" s="22"/>
      <c r="IF134" s="22"/>
      <c r="IG134" s="22"/>
      <c r="IH134" s="22"/>
      <c r="II134" s="22"/>
    </row>
    <row r="135" spans="1:243" s="21" customFormat="1" ht="63">
      <c r="A135" s="57">
        <v>14.01</v>
      </c>
      <c r="B135" s="58" t="s">
        <v>164</v>
      </c>
      <c r="C135" s="33"/>
      <c r="D135" s="33">
        <v>1</v>
      </c>
      <c r="E135" s="59" t="s">
        <v>168</v>
      </c>
      <c r="F135" s="65">
        <v>574.83</v>
      </c>
      <c r="G135" s="43"/>
      <c r="H135" s="37"/>
      <c r="I135" s="38" t="s">
        <v>33</v>
      </c>
      <c r="J135" s="39">
        <f t="shared" si="4"/>
        <v>1</v>
      </c>
      <c r="K135" s="37" t="s">
        <v>34</v>
      </c>
      <c r="L135" s="37" t="s">
        <v>4</v>
      </c>
      <c r="M135" s="40"/>
      <c r="N135" s="49"/>
      <c r="O135" s="49"/>
      <c r="P135" s="50"/>
      <c r="Q135" s="49"/>
      <c r="R135" s="49"/>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2">
        <f t="shared" si="5"/>
        <v>574.83</v>
      </c>
      <c r="BB135" s="51">
        <f t="shared" si="6"/>
        <v>574.83</v>
      </c>
      <c r="BC135" s="56" t="str">
        <f t="shared" si="7"/>
        <v>INR  Five Hundred &amp; Seventy Four  and Paise Eighty Three Only</v>
      </c>
      <c r="IA135" s="21">
        <v>14.01</v>
      </c>
      <c r="IB135" s="21" t="s">
        <v>164</v>
      </c>
      <c r="ID135" s="21">
        <v>1</v>
      </c>
      <c r="IE135" s="22" t="s">
        <v>168</v>
      </c>
      <c r="IF135" s="22"/>
      <c r="IG135" s="22"/>
      <c r="IH135" s="22"/>
      <c r="II135" s="22"/>
    </row>
    <row r="136" spans="1:243" s="21" customFormat="1" ht="49.5" customHeight="1">
      <c r="A136" s="57">
        <v>14.02</v>
      </c>
      <c r="B136" s="58" t="s">
        <v>165</v>
      </c>
      <c r="C136" s="33"/>
      <c r="D136" s="33">
        <v>3</v>
      </c>
      <c r="E136" s="59" t="s">
        <v>168</v>
      </c>
      <c r="F136" s="65">
        <v>51.62</v>
      </c>
      <c r="G136" s="43"/>
      <c r="H136" s="37"/>
      <c r="I136" s="38" t="s">
        <v>33</v>
      </c>
      <c r="J136" s="39">
        <f t="shared" si="4"/>
        <v>1</v>
      </c>
      <c r="K136" s="37" t="s">
        <v>34</v>
      </c>
      <c r="L136" s="37" t="s">
        <v>4</v>
      </c>
      <c r="M136" s="40"/>
      <c r="N136" s="49"/>
      <c r="O136" s="49"/>
      <c r="P136" s="50"/>
      <c r="Q136" s="49"/>
      <c r="R136" s="49"/>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2">
        <f t="shared" si="5"/>
        <v>154.86</v>
      </c>
      <c r="BB136" s="51">
        <f t="shared" si="6"/>
        <v>154.86</v>
      </c>
      <c r="BC136" s="56" t="str">
        <f t="shared" si="7"/>
        <v>INR  One Hundred &amp; Fifty Four  and Paise Eighty Six Only</v>
      </c>
      <c r="IA136" s="21">
        <v>14.02</v>
      </c>
      <c r="IB136" s="21" t="s">
        <v>165</v>
      </c>
      <c r="ID136" s="21">
        <v>3</v>
      </c>
      <c r="IE136" s="22" t="s">
        <v>168</v>
      </c>
      <c r="IF136" s="22"/>
      <c r="IG136" s="22"/>
      <c r="IH136" s="22"/>
      <c r="II136" s="22"/>
    </row>
    <row r="137" spans="1:243" s="21" customFormat="1" ht="127.5" customHeight="1">
      <c r="A137" s="57">
        <v>14.03</v>
      </c>
      <c r="B137" s="58" t="s">
        <v>166</v>
      </c>
      <c r="C137" s="33"/>
      <c r="D137" s="33">
        <v>4</v>
      </c>
      <c r="E137" s="59" t="s">
        <v>169</v>
      </c>
      <c r="F137" s="65">
        <v>1954.84</v>
      </c>
      <c r="G137" s="43"/>
      <c r="H137" s="37"/>
      <c r="I137" s="38" t="s">
        <v>33</v>
      </c>
      <c r="J137" s="39">
        <f t="shared" si="4"/>
        <v>1</v>
      </c>
      <c r="K137" s="37" t="s">
        <v>34</v>
      </c>
      <c r="L137" s="37" t="s">
        <v>4</v>
      </c>
      <c r="M137" s="40"/>
      <c r="N137" s="49"/>
      <c r="O137" s="49"/>
      <c r="P137" s="50"/>
      <c r="Q137" s="49"/>
      <c r="R137" s="49"/>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2">
        <f t="shared" si="5"/>
        <v>7819.36</v>
      </c>
      <c r="BB137" s="51">
        <f t="shared" si="6"/>
        <v>7819.36</v>
      </c>
      <c r="BC137" s="56" t="str">
        <f t="shared" si="7"/>
        <v>INR  Seven Thousand Eight Hundred &amp; Nineteen  and Paise Thirty Six Only</v>
      </c>
      <c r="IA137" s="21">
        <v>14.03</v>
      </c>
      <c r="IB137" s="66" t="s">
        <v>166</v>
      </c>
      <c r="ID137" s="21">
        <v>4</v>
      </c>
      <c r="IE137" s="22" t="s">
        <v>169</v>
      </c>
      <c r="IF137" s="22"/>
      <c r="IG137" s="22"/>
      <c r="IH137" s="22"/>
      <c r="II137" s="22"/>
    </row>
    <row r="138" spans="1:243" s="21" customFormat="1" ht="110.25">
      <c r="A138" s="57">
        <v>14.04</v>
      </c>
      <c r="B138" s="58" t="s">
        <v>167</v>
      </c>
      <c r="C138" s="33"/>
      <c r="D138" s="33">
        <v>20</v>
      </c>
      <c r="E138" s="59" t="s">
        <v>168</v>
      </c>
      <c r="F138" s="65">
        <v>131.39</v>
      </c>
      <c r="G138" s="43"/>
      <c r="H138" s="37"/>
      <c r="I138" s="38" t="s">
        <v>33</v>
      </c>
      <c r="J138" s="39">
        <f t="shared" si="4"/>
        <v>1</v>
      </c>
      <c r="K138" s="37" t="s">
        <v>34</v>
      </c>
      <c r="L138" s="37" t="s">
        <v>4</v>
      </c>
      <c r="M138" s="40"/>
      <c r="N138" s="49"/>
      <c r="O138" s="49"/>
      <c r="P138" s="50"/>
      <c r="Q138" s="49"/>
      <c r="R138" s="49"/>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0"/>
      <c r="BA138" s="52">
        <f t="shared" si="5"/>
        <v>2627.8</v>
      </c>
      <c r="BB138" s="51">
        <f t="shared" si="6"/>
        <v>2627.8</v>
      </c>
      <c r="BC138" s="56" t="str">
        <f t="shared" si="7"/>
        <v>INR  Two Thousand Six Hundred &amp; Twenty Seven  and Paise Eighty Only</v>
      </c>
      <c r="IA138" s="21">
        <v>14.04</v>
      </c>
      <c r="IB138" s="21" t="s">
        <v>167</v>
      </c>
      <c r="ID138" s="21">
        <v>20</v>
      </c>
      <c r="IE138" s="22" t="s">
        <v>168</v>
      </c>
      <c r="IF138" s="22"/>
      <c r="IG138" s="22"/>
      <c r="IH138" s="22"/>
      <c r="II138" s="22"/>
    </row>
    <row r="139" spans="1:55" ht="57">
      <c r="A139" s="44" t="s">
        <v>35</v>
      </c>
      <c r="B139" s="45"/>
      <c r="C139" s="46"/>
      <c r="D139" s="64"/>
      <c r="E139" s="64"/>
      <c r="F139" s="64"/>
      <c r="G139" s="34"/>
      <c r="H139" s="47"/>
      <c r="I139" s="47"/>
      <c r="J139" s="47"/>
      <c r="K139" s="47"/>
      <c r="L139" s="48"/>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55">
        <f>SUM(BA13:BA138)</f>
        <v>279372.37</v>
      </c>
      <c r="BB139" s="55">
        <f>SUM(BB13:BB138)</f>
        <v>279372.37</v>
      </c>
      <c r="BC139" s="56" t="str">
        <f>SpellNumber($E$2,BB139)</f>
        <v>INR  Two Lakh Seventy Nine Thousand Three Hundred &amp; Seventy Two  and Paise Thirty Seven Only</v>
      </c>
    </row>
    <row r="140" spans="1:55" ht="46.5" customHeight="1">
      <c r="A140" s="24" t="s">
        <v>36</v>
      </c>
      <c r="B140" s="25"/>
      <c r="C140" s="26"/>
      <c r="D140" s="61"/>
      <c r="E140" s="62" t="s">
        <v>45</v>
      </c>
      <c r="F140" s="63"/>
      <c r="G140" s="27"/>
      <c r="H140" s="28"/>
      <c r="I140" s="28"/>
      <c r="J140" s="28"/>
      <c r="K140" s="29"/>
      <c r="L140" s="30"/>
      <c r="M140" s="31"/>
      <c r="N140" s="32"/>
      <c r="O140" s="21"/>
      <c r="P140" s="21"/>
      <c r="Q140" s="21"/>
      <c r="R140" s="21"/>
      <c r="S140" s="21"/>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53">
        <f>IF(ISBLANK(F140),0,IF(E140="Excess (+)",ROUND(BA139+(BA139*F140),2),IF(E140="Less (-)",ROUND(BA139+(BA139*F140*(-1)),2),IF(E140="At Par",BA139,0))))</f>
        <v>0</v>
      </c>
      <c r="BB140" s="54">
        <f>ROUND(BA140,0)</f>
        <v>0</v>
      </c>
      <c r="BC140" s="36" t="str">
        <f>SpellNumber($E$2,BB140)</f>
        <v>INR Zero Only</v>
      </c>
    </row>
    <row r="141" spans="1:55" ht="45.75" customHeight="1">
      <c r="A141" s="23" t="s">
        <v>37</v>
      </c>
      <c r="B141" s="23"/>
      <c r="C141" s="69" t="str">
        <f>SpellNumber($E$2,BB140)</f>
        <v>INR Zero Only</v>
      </c>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c r="AY141" s="69"/>
      <c r="AZ141" s="69"/>
      <c r="BA141" s="69"/>
      <c r="BB141" s="69"/>
      <c r="BC141" s="69"/>
    </row>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10" ht="15"/>
    <row r="1911" ht="15"/>
    <row r="1912" ht="15"/>
    <row r="1913" ht="15"/>
    <row r="1914" ht="15"/>
    <row r="1915" ht="15"/>
    <row r="1916" ht="15"/>
    <row r="1917" ht="15"/>
    <row r="1918" ht="15"/>
    <row r="1919" ht="15"/>
    <row r="1920" ht="15"/>
    <row r="1921" ht="15"/>
    <row r="1922" ht="15"/>
    <row r="1923" ht="15"/>
    <row r="1924" ht="15"/>
    <row r="1927" ht="15"/>
    <row r="1929" ht="15"/>
    <row r="1930" ht="15"/>
    <row r="1932" ht="15"/>
    <row r="1933" ht="15"/>
    <row r="1934" ht="15"/>
  </sheetData>
  <sheetProtection password="8F23" sheet="1"/>
  <mergeCells count="70">
    <mergeCell ref="C141:BC141"/>
    <mergeCell ref="A1:L1"/>
    <mergeCell ref="A4:BC4"/>
    <mergeCell ref="A5:BC5"/>
    <mergeCell ref="A6:BC6"/>
    <mergeCell ref="A7:BC7"/>
    <mergeCell ref="A9:BC9"/>
    <mergeCell ref="D13:BC13"/>
    <mergeCell ref="B8:BC8"/>
    <mergeCell ref="D14:BC14"/>
    <mergeCell ref="D16:BC16"/>
    <mergeCell ref="D17:BC17"/>
    <mergeCell ref="D19:BC19"/>
    <mergeCell ref="D21:BC21"/>
    <mergeCell ref="D22:BC22"/>
    <mergeCell ref="D24:BC24"/>
    <mergeCell ref="D26:BC26"/>
    <mergeCell ref="D28:BC28"/>
    <mergeCell ref="D30:BC30"/>
    <mergeCell ref="D33:BC33"/>
    <mergeCell ref="D36:BC36"/>
    <mergeCell ref="D38:BC38"/>
    <mergeCell ref="D41:BC41"/>
    <mergeCell ref="D44:BC44"/>
    <mergeCell ref="D46:BC46"/>
    <mergeCell ref="D48:BC48"/>
    <mergeCell ref="D57:BC57"/>
    <mergeCell ref="D55:BC55"/>
    <mergeCell ref="D53:BC53"/>
    <mergeCell ref="D51:BC51"/>
    <mergeCell ref="D50:BC50"/>
    <mergeCell ref="D58:BC58"/>
    <mergeCell ref="D60:BC60"/>
    <mergeCell ref="D62:BC62"/>
    <mergeCell ref="D63:BC63"/>
    <mergeCell ref="D65:BC65"/>
    <mergeCell ref="D69:BC69"/>
    <mergeCell ref="D67:BC67"/>
    <mergeCell ref="D71:BC71"/>
    <mergeCell ref="D74:BC74"/>
    <mergeCell ref="D76:BC76"/>
    <mergeCell ref="D81:BC81"/>
    <mergeCell ref="D79:BC79"/>
    <mergeCell ref="D83:BC83"/>
    <mergeCell ref="D84:BC84"/>
    <mergeCell ref="D87:BC87"/>
    <mergeCell ref="D91:BC91"/>
    <mergeCell ref="D88:BC88"/>
    <mergeCell ref="D93:BC93"/>
    <mergeCell ref="D95:BC95"/>
    <mergeCell ref="D100:BC100"/>
    <mergeCell ref="D101:BC101"/>
    <mergeCell ref="D106:BC106"/>
    <mergeCell ref="D105:BC105"/>
    <mergeCell ref="D104:BC104"/>
    <mergeCell ref="D109:BC109"/>
    <mergeCell ref="D110:BC110"/>
    <mergeCell ref="D112:BC112"/>
    <mergeCell ref="D113:BC113"/>
    <mergeCell ref="D115:BC115"/>
    <mergeCell ref="D118:BC118"/>
    <mergeCell ref="D119:BC119"/>
    <mergeCell ref="D124:BC124"/>
    <mergeCell ref="D122:BC122"/>
    <mergeCell ref="D120:BC120"/>
    <mergeCell ref="D126:BC126"/>
    <mergeCell ref="D132:BC132"/>
    <mergeCell ref="D134:BC134"/>
    <mergeCell ref="D130:BC130"/>
    <mergeCell ref="D129:BC129"/>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40">
      <formula1>IF(E140="Select",-1,IF(E140="At Par",0,0))</formula1>
      <formula2>IF(E140="Select",-1,IF(E140="At Par",0,0.99))</formula2>
    </dataValidation>
    <dataValidation type="list" allowBlank="1" showErrorMessage="1" sqref="E140">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40">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40">
      <formula1>0</formula1>
      <formula2>IF(#REF!&lt;&gt;"Select",99.9,0)</formula2>
    </dataValidation>
    <dataValidation allowBlank="1" showInputMessage="1" showErrorMessage="1" promptTitle="Units" prompt="Please enter Units in text" sqref="D15:E15 D18:E18 D20:E20 D23:E23 D25:E25 D27:E27 D29:E29 D31:E32 D34:E35 D37:E37 D39:E40 D42:E43 D45:E45 D47:E47 D52:E52 D56:E56 D54:E54 D127:E128 D59:E59 D61:E61 D64:E64 D68:E68 D66:E66 D70:E70 D72:E73 D75:E75 D80:E80 D77:E78 D82:E82 D85:E86 D89:E90 D92:E92 D94:E94 D96:E99 D102:E103 D107:E108 D111:E111 D114:E114 D116:E117 D121:E121 D123:E123 D125:E125 D135:E138 D133:E133 D131:E131 D49:E49">
      <formula1>0</formula1>
      <formula2>0</formula2>
    </dataValidation>
    <dataValidation type="decimal" allowBlank="1" showInputMessage="1" showErrorMessage="1" promptTitle="Quantity" prompt="Please enter the Quantity for this item. " errorTitle="Invalid Entry" error="Only Numeric Values are allowed. " sqref="F15 F18 F20 F23 F25 F27 F29 F31:F32 F34:F35 F37 F39:F40 F42:F43 F45 F47 F52 F56 F54 F127:F128 F59 F61 F64 F68 F66 F70 F72:F73 F75 F80 F77:F78 F82 F85:F86 F89:F90 F92 F94 F96:F99 F102:F103 F107:F108 F111 F114 F116:F117 F121 F123 F125 F135:F138 F133 F131 F49">
      <formula1>0</formula1>
      <formula2>999999999999999</formula2>
    </dataValidation>
    <dataValidation type="list" allowBlank="1" showErrorMessage="1" sqref="D13:D14 K15 D16:D17 K18 D19 K20 D21:D22 K23 D24 K25 D26 K27 D28 K29 D30 K31:K32 D33 K34:K35 D36 K37 D38 K39:K40 D41 K42:K43 D44 K45 D46 K47 D48 D57:D58 D50:D51 D55 K56 D53 K54 K127:K128 K52 K59 D60 K61 D62:D63 K64 D65 D69 D67 K66 K68 K70 D71 K72:K73 D74 K75 D76 D81 D79 K77:K78 K80 K82 D83:D84 K85:K86 D87:D88 D91 K89:K90 K92 D93 K94 D95 K96:K99 D100:D101 D104:D106 K102:K103 K107:K108 D109:D110 K111 D112:D113 K114 D115 K116:K117 D118:D120 D124 K121 D122 K123 K125 D126 D134 D132 K133 K135:K138 D129:D130 K131 K49">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0 G23:H23 G25:H25 G27:H27 G29:H29 G31:H32 G34:H35 G37:H37 G39:H40 G42:H43 G45:H45 G47:H47 G52:H52 G56:H56 G54:H54 G127:H128 G59:H59 G61:H61 G64:H64 G68:H68 G66:H66 G70:H70 G72:H73 G75:H75 G80:H80 G77:H78 G82:H82 G85:H86 G89:H90 G92:H92 G94:H94 G96:H99 G102:H103 G107:H108 G111:H111 G114:H114 G116:H117 G121:H121 G123:H123 G125:H125 G135:H138 G133:H133 G131:H131 G49:H49">
      <formula1>0</formula1>
      <formula2>999999999999999</formula2>
    </dataValidation>
    <dataValidation allowBlank="1" showInputMessage="1" showErrorMessage="1" promptTitle="Addition / Deduction" prompt="Please Choose the correct One" sqref="J15 J18 J20 J23 J25 J27 J29 J31:J32 J34:J35 J37 J39:J40 J42:J43 J45 J47 J52 J56 J54 J127:J128 J59 J61 J64 J68 J66 J70 J72:J73 J75 J80 J77:J78 J82 J85:J86 J89:J90 J92 J94 J96:J99 J102:J103 J107:J108 J111 J114 J116:J117 J121 J123 J125 J135:J138 J133 J131 J49">
      <formula1>0</formula1>
      <formula2>0</formula2>
    </dataValidation>
    <dataValidation type="list" showErrorMessage="1" sqref="I15 I18 I20 I23 I25 I27 I29 I31:I32 I34:I35 I37 I39:I40 I42:I43 I45 I47 I52 I56 I54 I127:I128 I59 I61 I64 I68 I66 I70 I72:I73 I75 I80 I77:I78 I82 I85:I86 I89:I90 I92 I94 I96:I99 I102:I103 I107:I108 I111 I114 I116:I117 I121 I123 I125 I135:I138 I133 I131 I4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0 N23:O23 N25:O25 N27:O27 N29:O29 N31:O32 N34:O35 N37:O37 N39:O40 N42:O43 N45:O45 N47:O47 N52:O52 N56:O56 N54:O54 N127:O128 N59:O59 N61:O61 N64:O64 N68:O68 N66:O66 N70:O70 N72:O73 N75:O75 N80:O80 N77:O78 N82:O82 N85:O86 N89:O90 N92:O92 N94:O94 N96:O99 N102:O103 N107:O108 N111:O111 N114:O114 N116:O117 N121:O121 N123:O123 N125:O125 N135:O138 N133:O133 N131:O131 N49:O4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 R23 R25 R27 R29 R31:R32 R34:R35 R37 R39:R40 R42:R43 R45 R47 R52 R56 R54 R127:R128 R59 R61 R64 R68 R66 R70 R72:R73 R75 R80 R77:R78 R82 R85:R86 R89:R90 R92 R94 R96:R99 R102:R103 R107:R108 R111 R114 R116:R117 R121 R123 R125 R135:R138 R133 R131 R4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 Q23 Q25 Q27 Q29 Q31:Q32 Q34:Q35 Q37 Q39:Q40 Q42:Q43 Q45 Q47 Q52 Q56 Q54 Q127:Q128 Q59 Q61 Q64 Q68 Q66 Q70 Q72:Q73 Q75 Q80 Q77:Q78 Q82 Q85:Q86 Q89:Q90 Q92 Q94 Q96:Q99 Q102:Q103 Q107:Q108 Q111 Q114 Q116:Q117 Q121 Q123 Q125 Q135:Q138 Q133 Q131 Q4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 M23 M25 M27 M29 M31:M32 M34:M35 M37 M39:M40 M42:M43 M45 M47 M52 M56 M54 M127:M128 M59 M61 M64 M68 M66 M70 M72:M73 M75 M80 M77:M78 M82 M85:M86 M89:M90 M92 M94 M96:M99 M102:M103 M107:M108 M111 M114 M116:M117 M121 M123 M125 M135:M138 M133 M131 M49">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formula1>"INR"</formula1>
    </dataValidation>
    <dataValidation type="list" allowBlank="1" showInputMessage="1" showErrorMessage="1" sqref="L113 L114 L115 L116 L117 L118 L119 L120 L121 L122 L123 L124 L125 L126 L127 L128 L129 L130 L131 L132 L133 L134 L135 L136 L138 L137">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38">
      <formula1>0</formula1>
      <formula2>0</formula2>
    </dataValidation>
    <dataValidation type="decimal" allowBlank="1" showErrorMessage="1" errorTitle="Invalid Entry" error="Only Numeric Values are allowed. " sqref="A13:A138">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5" t="s">
        <v>38</v>
      </c>
      <c r="F6" s="75"/>
      <c r="G6" s="75"/>
      <c r="H6" s="75"/>
      <c r="I6" s="75"/>
      <c r="J6" s="75"/>
      <c r="K6" s="75"/>
    </row>
    <row r="7" spans="5:11" ht="14.25">
      <c r="E7" s="76"/>
      <c r="F7" s="76"/>
      <c r="G7" s="76"/>
      <c r="H7" s="76"/>
      <c r="I7" s="76"/>
      <c r="J7" s="76"/>
      <c r="K7" s="76"/>
    </row>
    <row r="8" spans="5:11" ht="14.25">
      <c r="E8" s="76"/>
      <c r="F8" s="76"/>
      <c r="G8" s="76"/>
      <c r="H8" s="76"/>
      <c r="I8" s="76"/>
      <c r="J8" s="76"/>
      <c r="K8" s="76"/>
    </row>
    <row r="9" spans="5:11" ht="14.25">
      <c r="E9" s="76"/>
      <c r="F9" s="76"/>
      <c r="G9" s="76"/>
      <c r="H9" s="76"/>
      <c r="I9" s="76"/>
      <c r="J9" s="76"/>
      <c r="K9" s="76"/>
    </row>
    <row r="10" spans="5:11" ht="14.25">
      <c r="E10" s="76"/>
      <c r="F10" s="76"/>
      <c r="G10" s="76"/>
      <c r="H10" s="76"/>
      <c r="I10" s="76"/>
      <c r="J10" s="76"/>
      <c r="K10" s="76"/>
    </row>
    <row r="11" spans="5:11" ht="14.25">
      <c r="E11" s="76"/>
      <c r="F11" s="76"/>
      <c r="G11" s="76"/>
      <c r="H11" s="76"/>
      <c r="I11" s="76"/>
      <c r="J11" s="76"/>
      <c r="K11" s="76"/>
    </row>
    <row r="12" spans="5:11" ht="14.25">
      <c r="E12" s="76"/>
      <c r="F12" s="76"/>
      <c r="G12" s="76"/>
      <c r="H12" s="76"/>
      <c r="I12" s="76"/>
      <c r="J12" s="76"/>
      <c r="K12" s="76"/>
    </row>
    <row r="13" spans="5:11" ht="14.25">
      <c r="E13" s="76"/>
      <c r="F13" s="76"/>
      <c r="G13" s="76"/>
      <c r="H13" s="76"/>
      <c r="I13" s="76"/>
      <c r="J13" s="76"/>
      <c r="K13" s="76"/>
    </row>
    <row r="14" spans="5:11" ht="14.2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2022-05-17T11:03:49Z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