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<sst xmlns="http://schemas.openxmlformats.org/spreadsheetml/2006/main" count="889" uniqueCount="214">
  <si>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</si>
  <si>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</si>
  <si>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</si>
  <si>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</si>
  <si>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</si>
  <si>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</si>
  <si>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</si>
  <si>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</si>
  <si>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</si>
  <si>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</si>
  <si>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</si>
  <si>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</si>
  <si>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</si>
  <si>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</si>
  <si>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</si>
  <si>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</si>
  <si>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</si>
  <si>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</si>
  <si>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</si>
  <si>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</si>
  <si>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</si>
  <si>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</si>
  <si>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</si>
  <si>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</si>
  <si>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</si>
  <si>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</si>
  <si>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</si>
  <si>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</si>
  <si>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</si>
  <si>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</si>
  <si>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</si>
  <si>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</si>
  <si>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</si>
  <si>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</si>
  <si>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</si>
  <si>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</si>
  <si>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</si>
  <si>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</si>
  <si>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</si>
  <si>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</si>
  <si>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</si>
  <si>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</si>
  <si>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</si>
  <si>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</si>
  <si>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</si>
  <si>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</si>
  <si>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</si>
  <si>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</si>
  <si>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</si>
  <si>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</si>
  <si>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</si>
  <si>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</si>
  <si>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Cement mortar 1:4 (1 cement :4 coarse sand)</t>
  </si>
  <si>
    <t>1:3 (1 cement : 3 fine sand)</t>
  </si>
  <si>
    <t>Two or more coats on new work</t>
  </si>
  <si>
    <t>Nominal concrete 1:3:6 or richer mix (i/c equivalent design mix)</t>
  </si>
  <si>
    <t>kg</t>
  </si>
  <si>
    <t>Under 20 cm wide</t>
  </si>
  <si>
    <t>Cement mortar 1:6 (1 cement : 6 coarse sand)</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</si>
  <si>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</si>
  <si>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</si>
  <si>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</si>
  <si>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</si>
  <si>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Fixed to openings /wooden frames with rawl plugs screws etc.</t>
  </si>
  <si>
    <t>150x10 mm</t>
  </si>
  <si>
    <t>100x10 mm</t>
  </si>
  <si>
    <t>100 mm</t>
  </si>
  <si>
    <t>Size of Tile 600x600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</si>
  <si>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</si>
  <si>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</si>
  <si>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</si>
  <si>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</si>
  <si>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</si>
  <si>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</si>
  <si>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</si>
  <si>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</si>
  <si>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</si>
  <si>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</si>
  <si>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</si>
  <si>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11/C/D3/2022-23</t>
  </si>
  <si>
    <t>Name of Work: Upgradation of house no.416 type- IV as per new norms</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</si>
  <si>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</si>
  <si>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</si>
  <si>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</si>
  <si>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</si>
  <si>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</si>
  <si>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</si>
  <si>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</si>
  <si>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</si>
  <si>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</si>
  <si>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</si>
  <si>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</si>
  <si>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</si>
  <si>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</si>
  <si>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</si>
  <si>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above plinth level.</t>
  </si>
  <si>
    <t>Cold twisted bars</t>
  </si>
  <si>
    <t>MASONRY WORK</t>
  </si>
  <si>
    <t>Brick work with common burnt clay F.P.S. (non modular) bricks of class designation 7.5 in foundation and plinth in:</t>
  </si>
  <si>
    <t>Half brick masonry with common burnt clay F.P.S. (non modular) bricks of class designation 7.5 in superstructure above plinth level up to floor V level.</t>
  </si>
  <si>
    <t>CLADDING WORK</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</si>
  <si>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</si>
  <si>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</si>
  <si>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</si>
  <si>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adjustable stainless steel cramps of approved quality, required shape and size, adjustable with stainless steel nuts, bolts and washer (total weight not less than 260 gms), for dry stone cladding fixed on frame work at suitable location, including making necessary recesses in stone slab, drilling required holes etc complete as per direction of the Engineer-in-charge.</t>
  </si>
  <si>
    <t>WOOD AND P. V. C. WORK</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</si>
  <si>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</si>
  <si>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</si>
  <si>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</si>
  <si>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</si>
  <si>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</si>
  <si>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</si>
  <si>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</si>
  <si>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</si>
  <si>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</si>
  <si>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</si>
  <si>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</si>
  <si>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</si>
  <si>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</si>
  <si>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</si>
  <si>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</si>
  <si>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</si>
  <si>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</si>
  <si>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</si>
  <si>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</si>
  <si>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</si>
  <si>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</si>
  <si>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</si>
  <si>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</si>
  <si>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</si>
  <si>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</si>
  <si>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</si>
  <si>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</si>
  <si>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</si>
  <si>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</si>
  <si>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</si>
  <si>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</si>
  <si>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</si>
  <si>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</si>
  <si>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</si>
  <si>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</si>
  <si>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</si>
  <si>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</si>
  <si>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</si>
  <si>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</si>
  <si>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</si>
  <si>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</si>
  <si>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</si>
  <si>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</si>
  <si>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</si>
  <si>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</si>
  <si>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</si>
  <si>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</si>
  <si>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</si>
  <si>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</si>
  <si>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200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</si>
  <si>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</si>
  <si>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</si>
  <si>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</si>
  <si>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</si>
  <si>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</si>
  <si>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</si>
  <si>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</si>
  <si>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</si>
  <si>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</si>
  <si>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</si>
  <si>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</si>
  <si>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</si>
  <si>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</si>
  <si>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</si>
  <si>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</si>
  <si>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</si>
  <si>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</si>
  <si>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</si>
  <si>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</si>
  <si>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</si>
  <si>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</si>
  <si>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15 mm dia nominal bore</t>
  </si>
  <si>
    <t>20 mm dia nominal bore</t>
  </si>
  <si>
    <t>32 mm dia nominal bore</t>
  </si>
  <si>
    <t>Providing and fixing uplasticised PVC connection pipe with brass unions :</t>
  </si>
  <si>
    <t>45 cm length</t>
  </si>
  <si>
    <t>15 mm nominal bore</t>
  </si>
  <si>
    <t>Painting G.I. pipes and fittings with two coats of anti-corrosive bitumastic paint of approved quality :</t>
  </si>
  <si>
    <t>20 mm diameter pipe</t>
  </si>
  <si>
    <t>Providing and fixing G.I. Union in G.I. pipe including cutting and threading the pipe and making long screws etc. complete (New work)  :</t>
  </si>
  <si>
    <t>20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</si>
  <si>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</si>
  <si>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</si>
  <si>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</si>
  <si>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</si>
  <si>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</si>
  <si>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</si>
  <si>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</si>
  <si>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</si>
  <si>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</si>
  <si>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</si>
  <si>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</si>
  <si>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</si>
  <si>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</si>
  <si>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</si>
  <si>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</si>
  <si>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</si>
  <si>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</si>
  <si>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</si>
  <si>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C.P basin mixer of 15 mm nominal bore (L&amp;K) make etc.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</si>
  <si>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</si>
  <si>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</si>
  <si>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 xml:space="preserve">Providing and fixing 15 mm nominal bore two way angle valve of make L&amp;K or approved equivalent make.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</si>
  <si>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20X400X140mm
 (2.0 each)(Sparkletop)
 (II)Base Unit (Drawwer Basket 840mm)Blank
 8.Base Unit (Drawwer Basket 550mm)
470x485x140mm(2.0 each)(Everyday)
 9.(I)Base Unit(Rack 870mm) 100x485x420mm(1.0 each)(Everyday)
(II)Base Unit(Rack 500mm)Blank 
(III)Base Unit(Rack 500mm)Blank
10.Wall Unit (Glass &amp; Plate Rack  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</si>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</sst>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5"/>
  <sheetViews>
    <sheetView showGridLines="0" view="pageBreakPreview" zoomScale="70" zoomScaleNormal="85" zoomScaleSheetLayoutView="70" zoomScalePageLayoutView="0" workbookViewId="0" topLeftCell="A178">
      <selection activeCell="D182" sqref="D18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7" t="s">
        <v>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75" customHeight="1">
      <c r="A5" s="67" t="s">
        <v>80</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79</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9" t="s">
        <v>50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15" customHeight="1">
      <c r="A13" s="60">
        <v>1</v>
      </c>
      <c r="B13" s="61" t="s">
        <v>81</v>
      </c>
      <c r="C13" s="3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81</v>
      </c>
      <c r="IE13" s="22"/>
      <c r="IF13" s="22"/>
      <c r="IG13" s="22"/>
      <c r="IH13" s="22"/>
      <c r="II13" s="22"/>
    </row>
    <row r="14" spans="1:243" s="21" customFormat="1" ht="78" customHeight="1">
      <c r="A14" s="60">
        <v>1.01</v>
      </c>
      <c r="B14" s="61" t="s">
        <v>82</v>
      </c>
      <c r="C14" s="34"/>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82</v>
      </c>
      <c r="IE14" s="22"/>
      <c r="IF14" s="22"/>
      <c r="IG14" s="22"/>
      <c r="IH14" s="22"/>
      <c r="II14" s="22"/>
    </row>
    <row r="15" spans="1:243" s="21" customFormat="1" ht="28.5">
      <c r="A15" s="60">
        <v>1.02</v>
      </c>
      <c r="B15" s="61" t="s">
        <v>83</v>
      </c>
      <c r="C15" s="34"/>
      <c r="D15" s="34">
        <v>5</v>
      </c>
      <c r="E15" s="62" t="s">
        <v>43</v>
      </c>
      <c r="F15" s="63">
        <v>93.82</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469.1</v>
      </c>
      <c r="BB15" s="54">
        <f>BA15+SUM(N15:AZ15)</f>
        <v>469.1</v>
      </c>
      <c r="BC15" s="59" t="str">
        <f>SpellNumber(L15,BB15)</f>
        <v>INR  Four Hundred &amp; Sixty Nine  and Paise Ten Only</v>
      </c>
      <c r="IA15" s="21">
        <v>1.02</v>
      </c>
      <c r="IB15" s="21" t="s">
        <v>83</v>
      </c>
      <c r="ID15" s="21">
        <v>5</v>
      </c>
      <c r="IE15" s="22" t="s">
        <v>43</v>
      </c>
      <c r="IF15" s="22"/>
      <c r="IG15" s="22"/>
      <c r="IH15" s="22"/>
      <c r="II15" s="22"/>
    </row>
    <row r="16" spans="1:243" s="21" customFormat="1" ht="173.25">
      <c r="A16" s="60">
        <v>1.03</v>
      </c>
      <c r="B16" s="61" t="s">
        <v>84</v>
      </c>
      <c r="C16" s="34"/>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1.03</v>
      </c>
      <c r="IB16" s="21" t="s">
        <v>84</v>
      </c>
      <c r="IE16" s="22"/>
      <c r="IF16" s="22"/>
      <c r="IG16" s="22"/>
      <c r="IH16" s="22"/>
      <c r="II16" s="22"/>
    </row>
    <row r="17" spans="1:243" s="21" customFormat="1" ht="28.5">
      <c r="A17" s="60">
        <v>1.04</v>
      </c>
      <c r="B17" s="61" t="s">
        <v>85</v>
      </c>
      <c r="C17" s="34"/>
      <c r="D17" s="34">
        <v>1</v>
      </c>
      <c r="E17" s="62" t="s">
        <v>46</v>
      </c>
      <c r="F17" s="63">
        <v>251.51</v>
      </c>
      <c r="G17" s="46"/>
      <c r="H17" s="40"/>
      <c r="I17" s="41" t="s">
        <v>33</v>
      </c>
      <c r="J17" s="42">
        <f aca="true" t="shared" si="0" ref="J16:J23">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 aca="true" t="shared" si="1" ref="BA16:BA23">total_amount_ba($B$2,$D$2,D17,F17,J17,K17,M17)</f>
        <v>251.51</v>
      </c>
      <c r="BB17" s="54">
        <f aca="true" t="shared" si="2" ref="BB16:BB23">BA17+SUM(N17:AZ17)</f>
        <v>251.51</v>
      </c>
      <c r="BC17" s="59" t="str">
        <f aca="true" t="shared" si="3" ref="BC16:BC23">SpellNumber(L17,BB17)</f>
        <v>INR  Two Hundred &amp; Fifty One  and Paise Fifty One Only</v>
      </c>
      <c r="IA17" s="21">
        <v>1.04</v>
      </c>
      <c r="IB17" s="21" t="s">
        <v>85</v>
      </c>
      <c r="ID17" s="21">
        <v>1</v>
      </c>
      <c r="IE17" s="22" t="s">
        <v>46</v>
      </c>
      <c r="IF17" s="22"/>
      <c r="IG17" s="22"/>
      <c r="IH17" s="22"/>
      <c r="II17" s="22"/>
    </row>
    <row r="18" spans="1:243" s="21" customFormat="1" ht="15" customHeight="1">
      <c r="A18" s="60">
        <v>2</v>
      </c>
      <c r="B18" s="61" t="s">
        <v>86</v>
      </c>
      <c r="C18" s="34"/>
      <c r="D18" s="70"/>
      <c r="E18" s="70"/>
      <c r="F18" s="70"/>
      <c r="G18" s="70"/>
      <c r="H18" s="70"/>
      <c r="I18" s="70"/>
      <c r="J18" s="70"/>
      <c r="K18" s="70"/>
      <c r="L18" s="70"/>
      <c r="M18" s="70"/>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A18" s="21">
        <v>2</v>
      </c>
      <c r="IB18" s="21" t="s">
        <v>86</v>
      </c>
      <c r="IE18" s="22"/>
      <c r="IF18" s="22"/>
      <c r="IG18" s="22"/>
      <c r="IH18" s="22"/>
      <c r="II18" s="22"/>
    </row>
    <row r="19" spans="1:243" s="21" customFormat="1" ht="48.75" customHeight="1">
      <c r="A19" s="60">
        <v>2.01</v>
      </c>
      <c r="B19" s="61" t="s">
        <v>87</v>
      </c>
      <c r="C19" s="34"/>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A19" s="21">
        <v>2.01</v>
      </c>
      <c r="IB19" s="21" t="s">
        <v>87</v>
      </c>
      <c r="IE19" s="22"/>
      <c r="IF19" s="22"/>
      <c r="IG19" s="22"/>
      <c r="IH19" s="22"/>
      <c r="II19" s="22"/>
    </row>
    <row r="20" spans="1:243" s="21" customFormat="1" ht="78.75">
      <c r="A20" s="60">
        <v>2.02</v>
      </c>
      <c r="B20" s="61" t="s">
        <v>88</v>
      </c>
      <c r="C20" s="34"/>
      <c r="D20" s="34">
        <v>0.5</v>
      </c>
      <c r="E20" s="62" t="s">
        <v>46</v>
      </c>
      <c r="F20" s="63">
        <v>6457.83</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3228.92</v>
      </c>
      <c r="BB20" s="54">
        <f t="shared" si="2"/>
        <v>3228.92</v>
      </c>
      <c r="BC20" s="59" t="str">
        <f t="shared" si="3"/>
        <v>INR  Three Thousand Two Hundred &amp; Twenty Eight  and Paise Ninety Two Only</v>
      </c>
      <c r="IA20" s="21">
        <v>2.02</v>
      </c>
      <c r="IB20" s="21" t="s">
        <v>88</v>
      </c>
      <c r="ID20" s="21">
        <v>0.5</v>
      </c>
      <c r="IE20" s="22" t="s">
        <v>46</v>
      </c>
      <c r="IF20" s="22"/>
      <c r="IG20" s="22"/>
      <c r="IH20" s="22"/>
      <c r="II20" s="22"/>
    </row>
    <row r="21" spans="1:243" s="21" customFormat="1" ht="189">
      <c r="A21" s="60">
        <v>2.03</v>
      </c>
      <c r="B21" s="61" t="s">
        <v>89</v>
      </c>
      <c r="C21" s="34"/>
      <c r="D21" s="34">
        <v>5</v>
      </c>
      <c r="E21" s="62" t="s">
        <v>43</v>
      </c>
      <c r="F21" s="63">
        <v>597.68</v>
      </c>
      <c r="G21" s="46"/>
      <c r="H21" s="40"/>
      <c r="I21" s="41" t="s">
        <v>33</v>
      </c>
      <c r="J21" s="42">
        <f t="shared" si="0"/>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2988.4</v>
      </c>
      <c r="BB21" s="54">
        <f t="shared" si="2"/>
        <v>2988.4</v>
      </c>
      <c r="BC21" s="59" t="str">
        <f t="shared" si="3"/>
        <v>INR  Two Thousand Nine Hundred &amp; Eighty Eight  and Paise Forty Only</v>
      </c>
      <c r="IA21" s="21">
        <v>2.03</v>
      </c>
      <c r="IB21" s="21" t="s">
        <v>89</v>
      </c>
      <c r="ID21" s="21">
        <v>5</v>
      </c>
      <c r="IE21" s="22" t="s">
        <v>43</v>
      </c>
      <c r="IF21" s="22"/>
      <c r="IG21" s="22"/>
      <c r="IH21" s="22"/>
      <c r="II21" s="22"/>
    </row>
    <row r="22" spans="1:243" s="21" customFormat="1" ht="18" customHeight="1">
      <c r="A22" s="60">
        <v>3</v>
      </c>
      <c r="B22" s="61" t="s">
        <v>90</v>
      </c>
      <c r="C22" s="34"/>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3</v>
      </c>
      <c r="IB22" s="21" t="s">
        <v>90</v>
      </c>
      <c r="IE22" s="22"/>
      <c r="IF22" s="22"/>
      <c r="IG22" s="22"/>
      <c r="IH22" s="22"/>
      <c r="II22" s="22"/>
    </row>
    <row r="23" spans="1:243" s="21" customFormat="1" ht="155.25" customHeight="1">
      <c r="A23" s="60">
        <v>3.01</v>
      </c>
      <c r="B23" s="61" t="s">
        <v>91</v>
      </c>
      <c r="C23" s="34"/>
      <c r="D23" s="34">
        <v>0.5</v>
      </c>
      <c r="E23" s="62" t="s">
        <v>46</v>
      </c>
      <c r="F23" s="63">
        <v>9398.77</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 t="shared" si="1"/>
        <v>4699.39</v>
      </c>
      <c r="BB23" s="54">
        <f t="shared" si="2"/>
        <v>4699.39</v>
      </c>
      <c r="BC23" s="59" t="str">
        <f t="shared" si="3"/>
        <v>INR  Four Thousand Six Hundred &amp; Ninety Nine  and Paise Thirty Nine Only</v>
      </c>
      <c r="IA23" s="21">
        <v>3.01</v>
      </c>
      <c r="IB23" s="21" t="s">
        <v>91</v>
      </c>
      <c r="ID23" s="21">
        <v>0.5</v>
      </c>
      <c r="IE23" s="22" t="s">
        <v>46</v>
      </c>
      <c r="IF23" s="22"/>
      <c r="IG23" s="22"/>
      <c r="IH23" s="22"/>
      <c r="II23" s="22"/>
    </row>
    <row r="24" spans="1:243" s="21" customFormat="1" ht="30.75" customHeight="1">
      <c r="A24" s="60">
        <v>3.02</v>
      </c>
      <c r="B24" s="61" t="s">
        <v>92</v>
      </c>
      <c r="C24" s="34"/>
      <c r="D24" s="70"/>
      <c r="E24" s="70"/>
      <c r="F24" s="70"/>
      <c r="G24" s="70"/>
      <c r="H24" s="70"/>
      <c r="I24" s="70"/>
      <c r="J24" s="70"/>
      <c r="K24" s="70"/>
      <c r="L24" s="70"/>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IA24" s="21">
        <v>3.02</v>
      </c>
      <c r="IB24" s="21" t="s">
        <v>92</v>
      </c>
      <c r="IE24" s="22"/>
      <c r="IF24" s="22"/>
      <c r="IG24" s="22"/>
      <c r="IH24" s="22"/>
      <c r="II24" s="22"/>
    </row>
    <row r="25" spans="1:243" s="21" customFormat="1" ht="31.5" customHeight="1">
      <c r="A25" s="60">
        <v>3.03</v>
      </c>
      <c r="B25" s="61" t="s">
        <v>93</v>
      </c>
      <c r="C25" s="34"/>
      <c r="D25" s="34">
        <v>5.5</v>
      </c>
      <c r="E25" s="62" t="s">
        <v>43</v>
      </c>
      <c r="F25" s="63">
        <v>672.12</v>
      </c>
      <c r="G25" s="46"/>
      <c r="H25" s="40"/>
      <c r="I25" s="41" t="s">
        <v>33</v>
      </c>
      <c r="J25" s="42">
        <f>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total_amount_ba($B$2,$D$2,D25,F25,J25,K25,M25)</f>
        <v>3696.66</v>
      </c>
      <c r="BB25" s="54">
        <f>BA25+SUM(N25:AZ25)</f>
        <v>3696.66</v>
      </c>
      <c r="BC25" s="59" t="str">
        <f>SpellNumber(L25,BB25)</f>
        <v>INR  Three Thousand Six Hundred &amp; Ninety Six  and Paise Sixty Six Only</v>
      </c>
      <c r="IA25" s="21">
        <v>3.03</v>
      </c>
      <c r="IB25" s="21" t="s">
        <v>93</v>
      </c>
      <c r="ID25" s="21">
        <v>5.5</v>
      </c>
      <c r="IE25" s="22" t="s">
        <v>43</v>
      </c>
      <c r="IF25" s="22"/>
      <c r="IG25" s="22"/>
      <c r="IH25" s="22"/>
      <c r="II25" s="22"/>
    </row>
    <row r="26" spans="1:243" s="21" customFormat="1" ht="16.5" customHeight="1">
      <c r="A26" s="60">
        <v>3.04</v>
      </c>
      <c r="B26" s="61" t="s">
        <v>94</v>
      </c>
      <c r="C26" s="34"/>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IA26" s="21">
        <v>3.04</v>
      </c>
      <c r="IB26" s="21" t="s">
        <v>94</v>
      </c>
      <c r="IE26" s="22"/>
      <c r="IF26" s="22"/>
      <c r="IG26" s="22"/>
      <c r="IH26" s="22"/>
      <c r="II26" s="22"/>
    </row>
    <row r="27" spans="1:243" s="21" customFormat="1" ht="31.5" customHeight="1">
      <c r="A27" s="60">
        <v>3.05</v>
      </c>
      <c r="B27" s="61" t="s">
        <v>57</v>
      </c>
      <c r="C27" s="34"/>
      <c r="D27" s="34">
        <v>10</v>
      </c>
      <c r="E27" s="62" t="s">
        <v>44</v>
      </c>
      <c r="F27" s="63">
        <v>159.49</v>
      </c>
      <c r="G27" s="46"/>
      <c r="H27" s="40"/>
      <c r="I27" s="41" t="s">
        <v>33</v>
      </c>
      <c r="J27" s="42">
        <f>IF(I27="Less(-)",-1,1)</f>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total_amount_ba($B$2,$D$2,D27,F27,J27,K27,M27)</f>
        <v>1594.9</v>
      </c>
      <c r="BB27" s="54">
        <f>BA27+SUM(N27:AZ27)</f>
        <v>1594.9</v>
      </c>
      <c r="BC27" s="59" t="str">
        <f>SpellNumber(L27,BB27)</f>
        <v>INR  One Thousand Five Hundred &amp; Ninety Four  and Paise Ninety Only</v>
      </c>
      <c r="IA27" s="21">
        <v>3.05</v>
      </c>
      <c r="IB27" s="21" t="s">
        <v>57</v>
      </c>
      <c r="ID27" s="21">
        <v>10</v>
      </c>
      <c r="IE27" s="22" t="s">
        <v>44</v>
      </c>
      <c r="IF27" s="22"/>
      <c r="IG27" s="22"/>
      <c r="IH27" s="22"/>
      <c r="II27" s="22"/>
    </row>
    <row r="28" spans="1:243" s="21" customFormat="1" ht="63" customHeight="1">
      <c r="A28" s="60">
        <v>3.06</v>
      </c>
      <c r="B28" s="61" t="s">
        <v>95</v>
      </c>
      <c r="C28" s="34"/>
      <c r="D28" s="70"/>
      <c r="E28" s="70"/>
      <c r="F28" s="70"/>
      <c r="G28" s="70"/>
      <c r="H28" s="70"/>
      <c r="I28" s="70"/>
      <c r="J28" s="70"/>
      <c r="K28" s="70"/>
      <c r="L28" s="70"/>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IA28" s="21">
        <v>3.06</v>
      </c>
      <c r="IB28" s="21" t="s">
        <v>95</v>
      </c>
      <c r="IE28" s="22"/>
      <c r="IF28" s="22"/>
      <c r="IG28" s="22"/>
      <c r="IH28" s="22"/>
      <c r="II28" s="22"/>
    </row>
    <row r="29" spans="1:243" s="21" customFormat="1" ht="31.5" customHeight="1">
      <c r="A29" s="64">
        <v>3.07</v>
      </c>
      <c r="B29" s="61" t="s">
        <v>96</v>
      </c>
      <c r="C29" s="34"/>
      <c r="D29" s="34">
        <v>45</v>
      </c>
      <c r="E29" s="62" t="s">
        <v>56</v>
      </c>
      <c r="F29" s="63">
        <v>78.61</v>
      </c>
      <c r="G29" s="46"/>
      <c r="H29" s="40"/>
      <c r="I29" s="41" t="s">
        <v>33</v>
      </c>
      <c r="J29" s="42">
        <f>IF(I29="Less(-)",-1,1)</f>
        <v>1</v>
      </c>
      <c r="K29" s="40" t="s">
        <v>34</v>
      </c>
      <c r="L29" s="40" t="s">
        <v>4</v>
      </c>
      <c r="M29" s="43"/>
      <c r="N29" s="52"/>
      <c r="O29" s="52"/>
      <c r="P29" s="53"/>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5">
        <f>total_amount_ba($B$2,$D$2,D29,F29,J29,K29,M29)</f>
        <v>3537.45</v>
      </c>
      <c r="BB29" s="54">
        <f>BA29+SUM(N29:AZ29)</f>
        <v>3537.45</v>
      </c>
      <c r="BC29" s="59" t="str">
        <f>SpellNumber(L29,BB29)</f>
        <v>INR  Three Thousand Five Hundred &amp; Thirty Seven  and Paise Forty Five Only</v>
      </c>
      <c r="IA29" s="21">
        <v>3.07</v>
      </c>
      <c r="IB29" s="21" t="s">
        <v>96</v>
      </c>
      <c r="ID29" s="21">
        <v>45</v>
      </c>
      <c r="IE29" s="22" t="s">
        <v>56</v>
      </c>
      <c r="IF29" s="22"/>
      <c r="IG29" s="22"/>
      <c r="IH29" s="22"/>
      <c r="II29" s="22"/>
    </row>
    <row r="30" spans="1:243" s="21" customFormat="1" ht="31.5" customHeight="1">
      <c r="A30" s="60">
        <v>3.08</v>
      </c>
      <c r="B30" s="61" t="s">
        <v>59</v>
      </c>
      <c r="C30" s="34"/>
      <c r="D30" s="34">
        <v>60</v>
      </c>
      <c r="E30" s="62" t="s">
        <v>44</v>
      </c>
      <c r="F30" s="63">
        <v>56.73</v>
      </c>
      <c r="G30" s="46"/>
      <c r="H30" s="40"/>
      <c r="I30" s="41" t="s">
        <v>33</v>
      </c>
      <c r="J30" s="42">
        <f>IF(I30="Less(-)",-1,1)</f>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total_amount_ba($B$2,$D$2,D30,F30,J30,K30,M30)</f>
        <v>3403.8</v>
      </c>
      <c r="BB30" s="54">
        <f>BA30+SUM(N30:AZ30)</f>
        <v>3403.8</v>
      </c>
      <c r="BC30" s="59" t="str">
        <f>SpellNumber(L30,BB30)</f>
        <v>INR  Three Thousand Four Hundred &amp; Three  and Paise Eighty Only</v>
      </c>
      <c r="IA30" s="21">
        <v>3.08</v>
      </c>
      <c r="IB30" s="21" t="s">
        <v>59</v>
      </c>
      <c r="ID30" s="21">
        <v>60</v>
      </c>
      <c r="IE30" s="22" t="s">
        <v>44</v>
      </c>
      <c r="IF30" s="22"/>
      <c r="IG30" s="22"/>
      <c r="IH30" s="22"/>
      <c r="II30" s="22"/>
    </row>
    <row r="31" spans="1:243" s="21" customFormat="1" ht="17.25" customHeight="1">
      <c r="A31" s="60">
        <v>4</v>
      </c>
      <c r="B31" s="61" t="s">
        <v>97</v>
      </c>
      <c r="C31" s="34"/>
      <c r="D31" s="70"/>
      <c r="E31" s="70"/>
      <c r="F31" s="70"/>
      <c r="G31" s="70"/>
      <c r="H31" s="70"/>
      <c r="I31" s="70"/>
      <c r="J31" s="70"/>
      <c r="K31" s="70"/>
      <c r="L31" s="70"/>
      <c r="M31" s="70"/>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IA31" s="21">
        <v>4</v>
      </c>
      <c r="IB31" s="21" t="s">
        <v>97</v>
      </c>
      <c r="IE31" s="22"/>
      <c r="IF31" s="22"/>
      <c r="IG31" s="22"/>
      <c r="IH31" s="22"/>
      <c r="II31" s="22"/>
    </row>
    <row r="32" spans="1:243" s="21" customFormat="1" ht="31.5" customHeight="1">
      <c r="A32" s="60">
        <v>4.01</v>
      </c>
      <c r="B32" s="61" t="s">
        <v>98</v>
      </c>
      <c r="C32" s="34"/>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A32" s="21">
        <v>4.01</v>
      </c>
      <c r="IB32" s="21" t="s">
        <v>98</v>
      </c>
      <c r="IE32" s="22"/>
      <c r="IF32" s="22"/>
      <c r="IG32" s="22"/>
      <c r="IH32" s="22"/>
      <c r="II32" s="22"/>
    </row>
    <row r="33" spans="1:243" s="21" customFormat="1" ht="31.5" customHeight="1">
      <c r="A33" s="60">
        <v>4.02</v>
      </c>
      <c r="B33" s="61" t="s">
        <v>58</v>
      </c>
      <c r="C33" s="34"/>
      <c r="D33" s="34">
        <v>0.6</v>
      </c>
      <c r="E33" s="62" t="s">
        <v>46</v>
      </c>
      <c r="F33" s="63">
        <v>5838.01</v>
      </c>
      <c r="G33" s="46"/>
      <c r="H33" s="40"/>
      <c r="I33" s="41" t="s">
        <v>33</v>
      </c>
      <c r="J33" s="42">
        <f>IF(I33="Less(-)",-1,1)</f>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total_amount_ba($B$2,$D$2,D33,F33,J33,K33,M33)</f>
        <v>3502.81</v>
      </c>
      <c r="BB33" s="54">
        <f>BA33+SUM(N33:AZ33)</f>
        <v>3502.81</v>
      </c>
      <c r="BC33" s="59" t="str">
        <f>SpellNumber(L33,BB33)</f>
        <v>INR  Three Thousand Five Hundred &amp; Two  and Paise Eighty One Only</v>
      </c>
      <c r="IA33" s="21">
        <v>4.02</v>
      </c>
      <c r="IB33" s="21" t="s">
        <v>58</v>
      </c>
      <c r="ID33" s="21">
        <v>0.6</v>
      </c>
      <c r="IE33" s="22" t="s">
        <v>46</v>
      </c>
      <c r="IF33" s="22"/>
      <c r="IG33" s="22"/>
      <c r="IH33" s="22"/>
      <c r="II33" s="22"/>
    </row>
    <row r="34" spans="1:243" s="21" customFormat="1" ht="31.5" customHeight="1">
      <c r="A34" s="60">
        <v>4.03</v>
      </c>
      <c r="B34" s="61" t="s">
        <v>99</v>
      </c>
      <c r="C34" s="34"/>
      <c r="D34" s="70"/>
      <c r="E34" s="70"/>
      <c r="F34" s="70"/>
      <c r="G34" s="70"/>
      <c r="H34" s="70"/>
      <c r="I34" s="70"/>
      <c r="J34" s="70"/>
      <c r="K34" s="70"/>
      <c r="L34" s="70"/>
      <c r="M34" s="7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IA34" s="21">
        <v>4.03</v>
      </c>
      <c r="IB34" s="21" t="s">
        <v>99</v>
      </c>
      <c r="IE34" s="22"/>
      <c r="IF34" s="22"/>
      <c r="IG34" s="22"/>
      <c r="IH34" s="22"/>
      <c r="II34" s="22"/>
    </row>
    <row r="35" spans="1:243" s="21" customFormat="1" ht="31.5" customHeight="1">
      <c r="A35" s="60">
        <v>4.05</v>
      </c>
      <c r="B35" s="61" t="s">
        <v>52</v>
      </c>
      <c r="C35" s="34"/>
      <c r="D35" s="34">
        <v>1.5</v>
      </c>
      <c r="E35" s="62" t="s">
        <v>43</v>
      </c>
      <c r="F35" s="63">
        <v>892.63</v>
      </c>
      <c r="G35" s="46"/>
      <c r="H35" s="40"/>
      <c r="I35" s="41" t="s">
        <v>33</v>
      </c>
      <c r="J35" s="42">
        <f>IF(I35="Less(-)",-1,1)</f>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total_amount_ba($B$2,$D$2,D35,F35,J35,K35,M35)</f>
        <v>1338.95</v>
      </c>
      <c r="BB35" s="54">
        <f>BA35+SUM(N35:AZ35)</f>
        <v>1338.95</v>
      </c>
      <c r="BC35" s="59" t="str">
        <f>SpellNumber(L35,BB35)</f>
        <v>INR  One Thousand Three Hundred &amp; Thirty Eight  and Paise Ninety Five Only</v>
      </c>
      <c r="IA35" s="21">
        <v>4.05</v>
      </c>
      <c r="IB35" s="21" t="s">
        <v>52</v>
      </c>
      <c r="ID35" s="21">
        <v>1.5</v>
      </c>
      <c r="IE35" s="22" t="s">
        <v>43</v>
      </c>
      <c r="IF35" s="22"/>
      <c r="IG35" s="22"/>
      <c r="IH35" s="22"/>
      <c r="II35" s="22"/>
    </row>
    <row r="36" spans="1:243" s="21" customFormat="1" ht="15.75">
      <c r="A36" s="60">
        <v>5</v>
      </c>
      <c r="B36" s="61" t="s">
        <v>100</v>
      </c>
      <c r="C36" s="34"/>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5</v>
      </c>
      <c r="IB36" s="21" t="s">
        <v>100</v>
      </c>
      <c r="IE36" s="22"/>
      <c r="IF36" s="22"/>
      <c r="IG36" s="22"/>
      <c r="IH36" s="22"/>
      <c r="II36" s="22"/>
    </row>
    <row r="37" spans="1:243" s="21" customFormat="1" ht="94.5">
      <c r="A37" s="60">
        <v>5.01</v>
      </c>
      <c r="B37" s="61" t="s">
        <v>101</v>
      </c>
      <c r="C37" s="34"/>
      <c r="D37" s="70"/>
      <c r="E37" s="70"/>
      <c r="F37" s="70"/>
      <c r="G37" s="70"/>
      <c r="H37" s="70"/>
      <c r="I37" s="70"/>
      <c r="J37" s="70"/>
      <c r="K37" s="70"/>
      <c r="L37" s="70"/>
      <c r="M37" s="70"/>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IA37" s="21">
        <v>5.01</v>
      </c>
      <c r="IB37" s="21" t="s">
        <v>101</v>
      </c>
      <c r="IE37" s="22"/>
      <c r="IF37" s="22"/>
      <c r="IG37" s="22"/>
      <c r="IH37" s="22"/>
      <c r="II37" s="22"/>
    </row>
    <row r="38" spans="1:243" s="21" customFormat="1" ht="31.5" customHeight="1">
      <c r="A38" s="60">
        <v>5.02</v>
      </c>
      <c r="B38" s="61" t="s">
        <v>102</v>
      </c>
      <c r="C38" s="34"/>
      <c r="D38" s="34">
        <v>10</v>
      </c>
      <c r="E38" s="62" t="s">
        <v>44</v>
      </c>
      <c r="F38" s="63">
        <v>214.73</v>
      </c>
      <c r="G38" s="46"/>
      <c r="H38" s="40"/>
      <c r="I38" s="41" t="s">
        <v>33</v>
      </c>
      <c r="J38" s="42">
        <f>IF(I38="Less(-)",-1,1)</f>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total_amount_ba($B$2,$D$2,D38,F38,J38,K38,M38)</f>
        <v>2147.3</v>
      </c>
      <c r="BB38" s="54">
        <f>BA38+SUM(N38:AZ38)</f>
        <v>2147.3</v>
      </c>
      <c r="BC38" s="59" t="str">
        <f>SpellNumber(L38,BB38)</f>
        <v>INR  Two Thousand One Hundred &amp; Forty Seven  and Paise Thirty Only</v>
      </c>
      <c r="IA38" s="21">
        <v>5.02</v>
      </c>
      <c r="IB38" s="21" t="s">
        <v>102</v>
      </c>
      <c r="ID38" s="21">
        <v>10</v>
      </c>
      <c r="IE38" s="22" t="s">
        <v>44</v>
      </c>
      <c r="IF38" s="22"/>
      <c r="IG38" s="22"/>
      <c r="IH38" s="22"/>
      <c r="II38" s="22"/>
    </row>
    <row r="39" spans="1:243" s="21" customFormat="1" ht="141.75">
      <c r="A39" s="60">
        <v>5.03</v>
      </c>
      <c r="B39" s="61" t="s">
        <v>103</v>
      </c>
      <c r="C39" s="34"/>
      <c r="D39" s="34">
        <v>15</v>
      </c>
      <c r="E39" s="62" t="s">
        <v>47</v>
      </c>
      <c r="F39" s="63">
        <v>708.59</v>
      </c>
      <c r="G39" s="46"/>
      <c r="H39" s="40"/>
      <c r="I39" s="41" t="s">
        <v>33</v>
      </c>
      <c r="J39" s="42">
        <f>IF(I39="Less(-)",-1,1)</f>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total_amount_ba($B$2,$D$2,D39,F39,J39,K39,M39)</f>
        <v>10628.85</v>
      </c>
      <c r="BB39" s="54">
        <f>BA39+SUM(N39:AZ39)</f>
        <v>10628.85</v>
      </c>
      <c r="BC39" s="59" t="str">
        <f>SpellNumber(L39,BB39)</f>
        <v>INR  Ten Thousand Six Hundred &amp; Twenty Eight  and Paise Eighty Five Only</v>
      </c>
      <c r="IA39" s="21">
        <v>5.03</v>
      </c>
      <c r="IB39" s="21" t="s">
        <v>103</v>
      </c>
      <c r="ID39" s="21">
        <v>15</v>
      </c>
      <c r="IE39" s="22" t="s">
        <v>47</v>
      </c>
      <c r="IF39" s="22"/>
      <c r="IG39" s="22"/>
      <c r="IH39" s="22"/>
      <c r="II39" s="22"/>
    </row>
    <row r="40" spans="1:243" s="21" customFormat="1" ht="189">
      <c r="A40" s="64">
        <v>5.04</v>
      </c>
      <c r="B40" s="61" t="s">
        <v>104</v>
      </c>
      <c r="C40" s="34"/>
      <c r="D40" s="34">
        <v>5.5</v>
      </c>
      <c r="E40" s="62" t="s">
        <v>47</v>
      </c>
      <c r="F40" s="63">
        <v>320.6</v>
      </c>
      <c r="G40" s="46"/>
      <c r="H40" s="40"/>
      <c r="I40" s="41" t="s">
        <v>33</v>
      </c>
      <c r="J40" s="42">
        <f>IF(I40="Less(-)",-1,1)</f>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total_amount_ba($B$2,$D$2,D40,F40,J40,K40,M40)</f>
        <v>1763.3</v>
      </c>
      <c r="BB40" s="54">
        <f>BA40+SUM(N40:AZ40)</f>
        <v>1763.3</v>
      </c>
      <c r="BC40" s="59" t="str">
        <f>SpellNumber(L40,BB40)</f>
        <v>INR  One Thousand Seven Hundred &amp; Sixty Three  and Paise Thirty Only</v>
      </c>
      <c r="IA40" s="21">
        <v>5.04</v>
      </c>
      <c r="IB40" s="21" t="s">
        <v>104</v>
      </c>
      <c r="ID40" s="21">
        <v>5.5</v>
      </c>
      <c r="IE40" s="22" t="s">
        <v>47</v>
      </c>
      <c r="IF40" s="22"/>
      <c r="IG40" s="22"/>
      <c r="IH40" s="22"/>
      <c r="II40" s="22"/>
    </row>
    <row r="41" spans="1:243" s="21" customFormat="1" ht="236.25">
      <c r="A41" s="60">
        <v>5.05</v>
      </c>
      <c r="B41" s="61" t="s">
        <v>60</v>
      </c>
      <c r="C41" s="34"/>
      <c r="D41" s="34">
        <v>15</v>
      </c>
      <c r="E41" s="62" t="s">
        <v>43</v>
      </c>
      <c r="F41" s="63">
        <v>932.44</v>
      </c>
      <c r="G41" s="46"/>
      <c r="H41" s="40"/>
      <c r="I41" s="41" t="s">
        <v>33</v>
      </c>
      <c r="J41" s="42">
        <f>IF(I41="Less(-)",-1,1)</f>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total_amount_ba($B$2,$D$2,D41,F41,J41,K41,M41)</f>
        <v>13986.6</v>
      </c>
      <c r="BB41" s="54">
        <f>BA41+SUM(N41:AZ41)</f>
        <v>13986.6</v>
      </c>
      <c r="BC41" s="59" t="str">
        <f>SpellNumber(L41,BB41)</f>
        <v>INR  Thirteen Thousand Nine Hundred &amp; Eighty Six  and Paise Sixty Only</v>
      </c>
      <c r="IA41" s="21">
        <v>5.05</v>
      </c>
      <c r="IB41" s="21" t="s">
        <v>60</v>
      </c>
      <c r="ID41" s="21">
        <v>15</v>
      </c>
      <c r="IE41" s="22" t="s">
        <v>43</v>
      </c>
      <c r="IF41" s="22"/>
      <c r="IG41" s="22"/>
      <c r="IH41" s="22"/>
      <c r="II41" s="22"/>
    </row>
    <row r="42" spans="1:243" s="21" customFormat="1" ht="18" customHeight="1">
      <c r="A42" s="60">
        <v>6</v>
      </c>
      <c r="B42" s="61" t="s">
        <v>105</v>
      </c>
      <c r="C42" s="34"/>
      <c r="D42" s="70"/>
      <c r="E42" s="70"/>
      <c r="F42" s="70"/>
      <c r="G42" s="70"/>
      <c r="H42" s="70"/>
      <c r="I42" s="70"/>
      <c r="J42" s="70"/>
      <c r="K42" s="70"/>
      <c r="L42" s="70"/>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IA42" s="21">
        <v>6</v>
      </c>
      <c r="IB42" s="21" t="s">
        <v>105</v>
      </c>
      <c r="IE42" s="22"/>
      <c r="IF42" s="22"/>
      <c r="IG42" s="22"/>
      <c r="IH42" s="22"/>
      <c r="II42" s="22"/>
    </row>
    <row r="43" spans="1:243" s="21" customFormat="1" ht="94.5">
      <c r="A43" s="60">
        <v>6.01</v>
      </c>
      <c r="B43" s="61" t="s">
        <v>106</v>
      </c>
      <c r="C43" s="34"/>
      <c r="D43" s="70"/>
      <c r="E43" s="70"/>
      <c r="F43" s="70"/>
      <c r="G43" s="70"/>
      <c r="H43" s="70"/>
      <c r="I43" s="70"/>
      <c r="J43" s="70"/>
      <c r="K43" s="70"/>
      <c r="L43" s="70"/>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IA43" s="21">
        <v>6.01</v>
      </c>
      <c r="IB43" s="21" t="s">
        <v>106</v>
      </c>
      <c r="IE43" s="22"/>
      <c r="IF43" s="22"/>
      <c r="IG43" s="22"/>
      <c r="IH43" s="22"/>
      <c r="II43" s="22"/>
    </row>
    <row r="44" spans="1:243" s="21" customFormat="1" ht="18.75" customHeight="1">
      <c r="A44" s="60">
        <v>6.02</v>
      </c>
      <c r="B44" s="61" t="s">
        <v>61</v>
      </c>
      <c r="C44" s="34"/>
      <c r="D44" s="70"/>
      <c r="E44" s="70"/>
      <c r="F44" s="70"/>
      <c r="G44" s="70"/>
      <c r="H44" s="70"/>
      <c r="I44" s="70"/>
      <c r="J44" s="70"/>
      <c r="K44" s="70"/>
      <c r="L44" s="70"/>
      <c r="M44" s="70"/>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IA44" s="21">
        <v>6.02</v>
      </c>
      <c r="IB44" s="21" t="s">
        <v>61</v>
      </c>
      <c r="IE44" s="22"/>
      <c r="IF44" s="22"/>
      <c r="IG44" s="22"/>
      <c r="IH44" s="22"/>
      <c r="II44" s="22"/>
    </row>
    <row r="45" spans="1:243" s="21" customFormat="1" ht="31.5" customHeight="1">
      <c r="A45" s="60">
        <v>6.03</v>
      </c>
      <c r="B45" s="61" t="s">
        <v>62</v>
      </c>
      <c r="C45" s="34"/>
      <c r="D45" s="34">
        <v>0.6</v>
      </c>
      <c r="E45" s="62" t="s">
        <v>43</v>
      </c>
      <c r="F45" s="63">
        <v>3909.16</v>
      </c>
      <c r="G45" s="46"/>
      <c r="H45" s="40"/>
      <c r="I45" s="41" t="s">
        <v>33</v>
      </c>
      <c r="J45" s="42">
        <f>IF(I45="Less(-)",-1,1)</f>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total_amount_ba($B$2,$D$2,D45,F45,J45,K45,M45)</f>
        <v>2345.5</v>
      </c>
      <c r="BB45" s="54">
        <f>BA45+SUM(N45:AZ45)</f>
        <v>2345.5</v>
      </c>
      <c r="BC45" s="59" t="str">
        <f>SpellNumber(L45,BB45)</f>
        <v>INR  Two Thousand Three Hundred &amp; Forty Five  and Paise Fifty Only</v>
      </c>
      <c r="IA45" s="21">
        <v>6.03</v>
      </c>
      <c r="IB45" s="21" t="s">
        <v>62</v>
      </c>
      <c r="ID45" s="21">
        <v>0.6</v>
      </c>
      <c r="IE45" s="22" t="s">
        <v>43</v>
      </c>
      <c r="IF45" s="22"/>
      <c r="IG45" s="22"/>
      <c r="IH45" s="22"/>
      <c r="II45" s="22"/>
    </row>
    <row r="46" spans="1:243" s="21" customFormat="1" ht="62.25" customHeight="1">
      <c r="A46" s="60">
        <v>6.04</v>
      </c>
      <c r="B46" s="61" t="s">
        <v>107</v>
      </c>
      <c r="C46" s="34"/>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6.04</v>
      </c>
      <c r="IB46" s="21" t="s">
        <v>107</v>
      </c>
      <c r="IE46" s="22"/>
      <c r="IF46" s="22"/>
      <c r="IG46" s="22"/>
      <c r="IH46" s="22"/>
      <c r="II46" s="22"/>
    </row>
    <row r="47" spans="1:243" s="21" customFormat="1" ht="30" customHeight="1">
      <c r="A47" s="60">
        <v>6.05</v>
      </c>
      <c r="B47" s="61" t="s">
        <v>63</v>
      </c>
      <c r="C47" s="34"/>
      <c r="D47" s="34">
        <v>7</v>
      </c>
      <c r="E47" s="62" t="s">
        <v>56</v>
      </c>
      <c r="F47" s="63">
        <v>173.35</v>
      </c>
      <c r="G47" s="46"/>
      <c r="H47" s="40"/>
      <c r="I47" s="41" t="s">
        <v>33</v>
      </c>
      <c r="J47" s="42">
        <f>IF(I47="Less(-)",-1,1)</f>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total_amount_ba($B$2,$D$2,D47,F47,J47,K47,M47)</f>
        <v>1213.45</v>
      </c>
      <c r="BB47" s="54">
        <f>BA47+SUM(N47:AZ47)</f>
        <v>1213.45</v>
      </c>
      <c r="BC47" s="59" t="str">
        <f>SpellNumber(L47,BB47)</f>
        <v>INR  One Thousand Two Hundred &amp; Thirteen  and Paise Forty Five Only</v>
      </c>
      <c r="IA47" s="21">
        <v>6.05</v>
      </c>
      <c r="IB47" s="21" t="s">
        <v>63</v>
      </c>
      <c r="ID47" s="21">
        <v>7</v>
      </c>
      <c r="IE47" s="22" t="s">
        <v>56</v>
      </c>
      <c r="IF47" s="22"/>
      <c r="IG47" s="22"/>
      <c r="IH47" s="22"/>
      <c r="II47" s="22"/>
    </row>
    <row r="48" spans="1:243" s="21" customFormat="1" ht="47.25">
      <c r="A48" s="60">
        <v>6.06</v>
      </c>
      <c r="B48" s="61" t="s">
        <v>108</v>
      </c>
      <c r="C48" s="34"/>
      <c r="D48" s="70"/>
      <c r="E48" s="70"/>
      <c r="F48" s="70"/>
      <c r="G48" s="70"/>
      <c r="H48" s="70"/>
      <c r="I48" s="70"/>
      <c r="J48" s="70"/>
      <c r="K48" s="70"/>
      <c r="L48" s="70"/>
      <c r="M48" s="70"/>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IA48" s="21">
        <v>6.06</v>
      </c>
      <c r="IB48" s="21" t="s">
        <v>108</v>
      </c>
      <c r="IE48" s="22"/>
      <c r="IF48" s="22"/>
      <c r="IG48" s="22"/>
      <c r="IH48" s="22"/>
      <c r="II48" s="22"/>
    </row>
    <row r="49" spans="1:243" s="21" customFormat="1" ht="28.5">
      <c r="A49" s="60">
        <v>6.07</v>
      </c>
      <c r="B49" s="61" t="s">
        <v>109</v>
      </c>
      <c r="C49" s="34"/>
      <c r="D49" s="34">
        <v>1</v>
      </c>
      <c r="E49" s="62" t="s">
        <v>47</v>
      </c>
      <c r="F49" s="63">
        <v>145.46</v>
      </c>
      <c r="G49" s="46"/>
      <c r="H49" s="40"/>
      <c r="I49" s="41" t="s">
        <v>33</v>
      </c>
      <c r="J49" s="42">
        <f>IF(I49="Less(-)",-1,1)</f>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total_amount_ba($B$2,$D$2,D49,F49,J49,K49,M49)</f>
        <v>145.46</v>
      </c>
      <c r="BB49" s="54">
        <f>BA49+SUM(N49:AZ49)</f>
        <v>145.46</v>
      </c>
      <c r="BC49" s="59" t="str">
        <f>SpellNumber(L49,BB49)</f>
        <v>INR  One Hundred &amp; Forty Five  and Paise Forty Six Only</v>
      </c>
      <c r="IA49" s="21">
        <v>6.07</v>
      </c>
      <c r="IB49" s="21" t="s">
        <v>109</v>
      </c>
      <c r="ID49" s="21">
        <v>1</v>
      </c>
      <c r="IE49" s="22" t="s">
        <v>47</v>
      </c>
      <c r="IF49" s="22"/>
      <c r="IG49" s="22"/>
      <c r="IH49" s="22"/>
      <c r="II49" s="22"/>
    </row>
    <row r="50" spans="1:243" s="21" customFormat="1" ht="63">
      <c r="A50" s="60">
        <v>6.08</v>
      </c>
      <c r="B50" s="61" t="s">
        <v>110</v>
      </c>
      <c r="C50" s="34"/>
      <c r="D50" s="70"/>
      <c r="E50" s="70"/>
      <c r="F50" s="70"/>
      <c r="G50" s="70"/>
      <c r="H50" s="70"/>
      <c r="I50" s="70"/>
      <c r="J50" s="70"/>
      <c r="K50" s="70"/>
      <c r="L50" s="70"/>
      <c r="M50" s="70"/>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IA50" s="21">
        <v>6.08</v>
      </c>
      <c r="IB50" s="21" t="s">
        <v>110</v>
      </c>
      <c r="IE50" s="22"/>
      <c r="IF50" s="22"/>
      <c r="IG50" s="22"/>
      <c r="IH50" s="22"/>
      <c r="II50" s="22"/>
    </row>
    <row r="51" spans="1:243" s="21" customFormat="1" ht="30" customHeight="1">
      <c r="A51" s="60">
        <v>6.09</v>
      </c>
      <c r="B51" s="61" t="s">
        <v>111</v>
      </c>
      <c r="C51" s="34"/>
      <c r="D51" s="34">
        <v>1</v>
      </c>
      <c r="E51" s="62" t="s">
        <v>47</v>
      </c>
      <c r="F51" s="63">
        <v>53.53</v>
      </c>
      <c r="G51" s="46"/>
      <c r="H51" s="40"/>
      <c r="I51" s="41" t="s">
        <v>33</v>
      </c>
      <c r="J51" s="42">
        <f>IF(I51="Less(-)",-1,1)</f>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total_amount_ba($B$2,$D$2,D51,F51,J51,K51,M51)</f>
        <v>53.53</v>
      </c>
      <c r="BB51" s="54">
        <f>BA51+SUM(N51:AZ51)</f>
        <v>53.53</v>
      </c>
      <c r="BC51" s="59" t="str">
        <f>SpellNumber(L51,BB51)</f>
        <v>INR  Fifty Three and Paise Fifty Three Only</v>
      </c>
      <c r="IA51" s="21">
        <v>6.09</v>
      </c>
      <c r="IB51" s="21" t="s">
        <v>111</v>
      </c>
      <c r="ID51" s="21">
        <v>1</v>
      </c>
      <c r="IE51" s="22" t="s">
        <v>47</v>
      </c>
      <c r="IF51" s="22"/>
      <c r="IG51" s="22"/>
      <c r="IH51" s="22"/>
      <c r="II51" s="22"/>
    </row>
    <row r="52" spans="1:243" s="21" customFormat="1" ht="28.5">
      <c r="A52" s="64">
        <v>6.1</v>
      </c>
      <c r="B52" s="61" t="s">
        <v>64</v>
      </c>
      <c r="C52" s="34"/>
      <c r="D52" s="34">
        <v>1</v>
      </c>
      <c r="E52" s="62" t="s">
        <v>47</v>
      </c>
      <c r="F52" s="63">
        <v>46.51</v>
      </c>
      <c r="G52" s="46"/>
      <c r="H52" s="40"/>
      <c r="I52" s="41" t="s">
        <v>33</v>
      </c>
      <c r="J52" s="42">
        <f>IF(I52="Less(-)",-1,1)</f>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total_amount_ba($B$2,$D$2,D52,F52,J52,K52,M52)</f>
        <v>46.51</v>
      </c>
      <c r="BB52" s="54">
        <f>BA52+SUM(N52:AZ52)</f>
        <v>46.51</v>
      </c>
      <c r="BC52" s="59" t="str">
        <f>SpellNumber(L52,BB52)</f>
        <v>INR  Forty Six and Paise Fifty One Only</v>
      </c>
      <c r="IA52" s="21">
        <v>6.1</v>
      </c>
      <c r="IB52" s="21" t="s">
        <v>64</v>
      </c>
      <c r="ID52" s="21">
        <v>1</v>
      </c>
      <c r="IE52" s="22" t="s">
        <v>47</v>
      </c>
      <c r="IF52" s="22"/>
      <c r="IG52" s="22"/>
      <c r="IH52" s="22"/>
      <c r="II52" s="22"/>
    </row>
    <row r="53" spans="1:243" s="21" customFormat="1" ht="63">
      <c r="A53" s="60">
        <v>6.11</v>
      </c>
      <c r="B53" s="61" t="s">
        <v>112</v>
      </c>
      <c r="C53" s="34"/>
      <c r="D53" s="70"/>
      <c r="E53" s="70"/>
      <c r="F53" s="70"/>
      <c r="G53" s="70"/>
      <c r="H53" s="70"/>
      <c r="I53" s="70"/>
      <c r="J53" s="70"/>
      <c r="K53" s="70"/>
      <c r="L53" s="70"/>
      <c r="M53" s="70"/>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IA53" s="21">
        <v>6.11</v>
      </c>
      <c r="IB53" s="21" t="s">
        <v>112</v>
      </c>
      <c r="IE53" s="22"/>
      <c r="IF53" s="22"/>
      <c r="IG53" s="22"/>
      <c r="IH53" s="22"/>
      <c r="II53" s="22"/>
    </row>
    <row r="54" spans="1:243" s="21" customFormat="1" ht="28.5">
      <c r="A54" s="60">
        <v>6.12</v>
      </c>
      <c r="B54" s="61" t="s">
        <v>113</v>
      </c>
      <c r="C54" s="34"/>
      <c r="D54" s="34">
        <v>2</v>
      </c>
      <c r="E54" s="62" t="s">
        <v>47</v>
      </c>
      <c r="F54" s="63">
        <v>30.86</v>
      </c>
      <c r="G54" s="46"/>
      <c r="H54" s="40"/>
      <c r="I54" s="41" t="s">
        <v>33</v>
      </c>
      <c r="J54" s="42">
        <f>IF(I54="Less(-)",-1,1)</f>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total_amount_ba($B$2,$D$2,D54,F54,J54,K54,M54)</f>
        <v>61.72</v>
      </c>
      <c r="BB54" s="54">
        <f>BA54+SUM(N54:AZ54)</f>
        <v>61.72</v>
      </c>
      <c r="BC54" s="59" t="str">
        <f>SpellNumber(L54,BB54)</f>
        <v>INR  Sixty One and Paise Seventy Two Only</v>
      </c>
      <c r="IA54" s="21">
        <v>6.12</v>
      </c>
      <c r="IB54" s="21" t="s">
        <v>113</v>
      </c>
      <c r="ID54" s="21">
        <v>2</v>
      </c>
      <c r="IE54" s="22" t="s">
        <v>47</v>
      </c>
      <c r="IF54" s="22"/>
      <c r="IG54" s="22"/>
      <c r="IH54" s="22"/>
      <c r="II54" s="22"/>
    </row>
    <row r="55" spans="1:243" s="21" customFormat="1" ht="94.5">
      <c r="A55" s="60">
        <v>6.13</v>
      </c>
      <c r="B55" s="61" t="s">
        <v>114</v>
      </c>
      <c r="C55" s="34"/>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IA55" s="21">
        <v>6.13</v>
      </c>
      <c r="IB55" s="21" t="s">
        <v>114</v>
      </c>
      <c r="IE55" s="22"/>
      <c r="IF55" s="22"/>
      <c r="IG55" s="22"/>
      <c r="IH55" s="22"/>
      <c r="II55" s="22"/>
    </row>
    <row r="56" spans="1:243" s="21" customFormat="1" ht="33" customHeight="1">
      <c r="A56" s="60">
        <v>6.14</v>
      </c>
      <c r="B56" s="61" t="s">
        <v>64</v>
      </c>
      <c r="C56" s="34"/>
      <c r="D56" s="34">
        <v>2</v>
      </c>
      <c r="E56" s="62" t="s">
        <v>47</v>
      </c>
      <c r="F56" s="63">
        <v>66.24</v>
      </c>
      <c r="G56" s="46"/>
      <c r="H56" s="40"/>
      <c r="I56" s="41" t="s">
        <v>33</v>
      </c>
      <c r="J56" s="42">
        <f>IF(I56="Less(-)",-1,1)</f>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total_amount_ba($B$2,$D$2,D56,F56,J56,K56,M56)</f>
        <v>132.48</v>
      </c>
      <c r="BB56" s="54">
        <f>BA56+SUM(N56:AZ56)</f>
        <v>132.48</v>
      </c>
      <c r="BC56" s="59" t="str">
        <f>SpellNumber(L56,BB56)</f>
        <v>INR  One Hundred &amp; Thirty Two  and Paise Forty Eight Only</v>
      </c>
      <c r="IA56" s="21">
        <v>6.14</v>
      </c>
      <c r="IB56" s="21" t="s">
        <v>64</v>
      </c>
      <c r="ID56" s="21">
        <v>2</v>
      </c>
      <c r="IE56" s="22" t="s">
        <v>47</v>
      </c>
      <c r="IF56" s="22"/>
      <c r="IG56" s="22"/>
      <c r="IH56" s="22"/>
      <c r="II56" s="22"/>
    </row>
    <row r="57" spans="1:243" s="21" customFormat="1" ht="28.5">
      <c r="A57" s="60">
        <v>6.15</v>
      </c>
      <c r="B57" s="61" t="s">
        <v>65</v>
      </c>
      <c r="C57" s="34"/>
      <c r="D57" s="34">
        <v>2</v>
      </c>
      <c r="E57" s="62" t="s">
        <v>47</v>
      </c>
      <c r="F57" s="63">
        <v>51.42</v>
      </c>
      <c r="G57" s="46"/>
      <c r="H57" s="40"/>
      <c r="I57" s="41" t="s">
        <v>33</v>
      </c>
      <c r="J57" s="42">
        <f>IF(I57="Less(-)",-1,1)</f>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total_amount_ba($B$2,$D$2,D57,F57,J57,K57,M57)</f>
        <v>102.84</v>
      </c>
      <c r="BB57" s="54">
        <f>BA57+SUM(N57:AZ57)</f>
        <v>102.84</v>
      </c>
      <c r="BC57" s="59" t="str">
        <f>SpellNumber(L57,BB57)</f>
        <v>INR  One Hundred &amp; Two  and Paise Eighty Four Only</v>
      </c>
      <c r="IA57" s="21">
        <v>6.15</v>
      </c>
      <c r="IB57" s="21" t="s">
        <v>65</v>
      </c>
      <c r="ID57" s="21">
        <v>2</v>
      </c>
      <c r="IE57" s="22" t="s">
        <v>47</v>
      </c>
      <c r="IF57" s="22"/>
      <c r="IG57" s="22"/>
      <c r="IH57" s="22"/>
      <c r="II57" s="22"/>
    </row>
    <row r="58" spans="1:243" s="21" customFormat="1" ht="94.5">
      <c r="A58" s="60">
        <v>6.16</v>
      </c>
      <c r="B58" s="61" t="s">
        <v>115</v>
      </c>
      <c r="C58" s="34"/>
      <c r="D58" s="70"/>
      <c r="E58" s="70"/>
      <c r="F58" s="70"/>
      <c r="G58" s="70"/>
      <c r="H58" s="70"/>
      <c r="I58" s="70"/>
      <c r="J58" s="70"/>
      <c r="K58" s="70"/>
      <c r="L58" s="70"/>
      <c r="M58" s="70"/>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IA58" s="21">
        <v>6.16</v>
      </c>
      <c r="IB58" s="21" t="s">
        <v>115</v>
      </c>
      <c r="IE58" s="22"/>
      <c r="IF58" s="22"/>
      <c r="IG58" s="22"/>
      <c r="IH58" s="22"/>
      <c r="II58" s="22"/>
    </row>
    <row r="59" spans="1:243" s="21" customFormat="1" ht="42.75">
      <c r="A59" s="60">
        <v>6.17</v>
      </c>
      <c r="B59" s="61" t="s">
        <v>66</v>
      </c>
      <c r="C59" s="34"/>
      <c r="D59" s="34">
        <v>35</v>
      </c>
      <c r="E59" s="62" t="s">
        <v>47</v>
      </c>
      <c r="F59" s="63">
        <v>46.69</v>
      </c>
      <c r="G59" s="46"/>
      <c r="H59" s="40"/>
      <c r="I59" s="41" t="s">
        <v>33</v>
      </c>
      <c r="J59" s="42">
        <f>IF(I59="Less(-)",-1,1)</f>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total_amount_ba($B$2,$D$2,D59,F59,J59,K59,M59)</f>
        <v>1634.15</v>
      </c>
      <c r="BB59" s="54">
        <f>BA59+SUM(N59:AZ59)</f>
        <v>1634.15</v>
      </c>
      <c r="BC59" s="59" t="str">
        <f>SpellNumber(L59,BB59)</f>
        <v>INR  One Thousand Six Hundred &amp; Thirty Four  and Paise Fifteen Only</v>
      </c>
      <c r="IA59" s="21">
        <v>6.17</v>
      </c>
      <c r="IB59" s="21" t="s">
        <v>66</v>
      </c>
      <c r="ID59" s="21">
        <v>35</v>
      </c>
      <c r="IE59" s="22" t="s">
        <v>47</v>
      </c>
      <c r="IF59" s="22"/>
      <c r="IG59" s="22"/>
      <c r="IH59" s="22"/>
      <c r="II59" s="22"/>
    </row>
    <row r="60" spans="1:243" s="21" customFormat="1" ht="110.25">
      <c r="A60" s="60">
        <v>6.18</v>
      </c>
      <c r="B60" s="61" t="s">
        <v>116</v>
      </c>
      <c r="C60" s="34"/>
      <c r="D60" s="70"/>
      <c r="E60" s="70"/>
      <c r="F60" s="70"/>
      <c r="G60" s="70"/>
      <c r="H60" s="70"/>
      <c r="I60" s="70"/>
      <c r="J60" s="70"/>
      <c r="K60" s="70"/>
      <c r="L60" s="70"/>
      <c r="M60" s="70"/>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IA60" s="21">
        <v>6.18</v>
      </c>
      <c r="IB60" s="21" t="s">
        <v>116</v>
      </c>
      <c r="IE60" s="22"/>
      <c r="IF60" s="22"/>
      <c r="IG60" s="22"/>
      <c r="IH60" s="22"/>
      <c r="II60" s="22"/>
    </row>
    <row r="61" spans="1:243" s="21" customFormat="1" ht="30" customHeight="1">
      <c r="A61" s="60">
        <v>6.19</v>
      </c>
      <c r="B61" s="61" t="s">
        <v>117</v>
      </c>
      <c r="C61" s="34"/>
      <c r="D61" s="34">
        <v>14</v>
      </c>
      <c r="E61" s="62" t="s">
        <v>47</v>
      </c>
      <c r="F61" s="63">
        <v>54.58</v>
      </c>
      <c r="G61" s="46"/>
      <c r="H61" s="40"/>
      <c r="I61" s="41" t="s">
        <v>33</v>
      </c>
      <c r="J61" s="42">
        <f>IF(I61="Less(-)",-1,1)</f>
        <v>1</v>
      </c>
      <c r="K61" s="40" t="s">
        <v>34</v>
      </c>
      <c r="L61" s="40" t="s">
        <v>4</v>
      </c>
      <c r="M61" s="43"/>
      <c r="N61" s="52"/>
      <c r="O61" s="52"/>
      <c r="P61" s="53"/>
      <c r="Q61" s="52"/>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5">
        <f>total_amount_ba($B$2,$D$2,D61,F61,J61,K61,M61)</f>
        <v>764.12</v>
      </c>
      <c r="BB61" s="54">
        <f>BA61+SUM(N61:AZ61)</f>
        <v>764.12</v>
      </c>
      <c r="BC61" s="59" t="str">
        <f>SpellNumber(L61,BB61)</f>
        <v>INR  Seven Hundred &amp; Sixty Four  and Paise Twelve Only</v>
      </c>
      <c r="IA61" s="21">
        <v>6.19</v>
      </c>
      <c r="IB61" s="21" t="s">
        <v>117</v>
      </c>
      <c r="ID61" s="21">
        <v>14</v>
      </c>
      <c r="IE61" s="22" t="s">
        <v>47</v>
      </c>
      <c r="IF61" s="22"/>
      <c r="IG61" s="22"/>
      <c r="IH61" s="22"/>
      <c r="II61" s="22"/>
    </row>
    <row r="62" spans="1:243" s="21" customFormat="1" ht="110.25">
      <c r="A62" s="64">
        <v>6.2</v>
      </c>
      <c r="B62" s="61" t="s">
        <v>118</v>
      </c>
      <c r="C62" s="34"/>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21">
        <v>6.2</v>
      </c>
      <c r="IB62" s="21" t="s">
        <v>118</v>
      </c>
      <c r="IE62" s="22"/>
      <c r="IF62" s="22"/>
      <c r="IG62" s="22"/>
      <c r="IH62" s="22"/>
      <c r="II62" s="22"/>
    </row>
    <row r="63" spans="1:243" s="21" customFormat="1" ht="15.75">
      <c r="A63" s="60">
        <v>6.21</v>
      </c>
      <c r="B63" s="61" t="s">
        <v>119</v>
      </c>
      <c r="C63" s="34"/>
      <c r="D63" s="70"/>
      <c r="E63" s="70"/>
      <c r="F63" s="70"/>
      <c r="G63" s="70"/>
      <c r="H63" s="70"/>
      <c r="I63" s="70"/>
      <c r="J63" s="70"/>
      <c r="K63" s="70"/>
      <c r="L63" s="70"/>
      <c r="M63" s="70"/>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IA63" s="21">
        <v>6.21</v>
      </c>
      <c r="IB63" s="21" t="s">
        <v>119</v>
      </c>
      <c r="IE63" s="22"/>
      <c r="IF63" s="22"/>
      <c r="IG63" s="22"/>
      <c r="IH63" s="22"/>
      <c r="II63" s="22"/>
    </row>
    <row r="64" spans="1:243" s="21" customFormat="1" ht="31.5">
      <c r="A64" s="60">
        <v>6.22</v>
      </c>
      <c r="B64" s="61" t="s">
        <v>120</v>
      </c>
      <c r="C64" s="34"/>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IA64" s="21">
        <v>6.22</v>
      </c>
      <c r="IB64" s="21" t="s">
        <v>120</v>
      </c>
      <c r="IE64" s="22"/>
      <c r="IF64" s="22"/>
      <c r="IG64" s="22"/>
      <c r="IH64" s="22"/>
      <c r="II64" s="22"/>
    </row>
    <row r="65" spans="1:243" s="21" customFormat="1" ht="42.75">
      <c r="A65" s="60">
        <v>6.623</v>
      </c>
      <c r="B65" s="61" t="s">
        <v>61</v>
      </c>
      <c r="C65" s="34"/>
      <c r="D65" s="34">
        <v>0.6</v>
      </c>
      <c r="E65" s="62" t="s">
        <v>43</v>
      </c>
      <c r="F65" s="63">
        <v>3932.18</v>
      </c>
      <c r="G65" s="46"/>
      <c r="H65" s="40"/>
      <c r="I65" s="41" t="s">
        <v>33</v>
      </c>
      <c r="J65" s="42">
        <f>IF(I65="Less(-)",-1,1)</f>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total_amount_ba($B$2,$D$2,D65,F65,J65,K65,M65)</f>
        <v>2359.31</v>
      </c>
      <c r="BB65" s="54">
        <f>BA65+SUM(N65:AZ65)</f>
        <v>2359.31</v>
      </c>
      <c r="BC65" s="59" t="str">
        <f>SpellNumber(L65,BB65)</f>
        <v>INR  Two Thousand Three Hundred &amp; Fifty Nine  and Paise Thirty One Only</v>
      </c>
      <c r="IA65" s="21">
        <v>6.623</v>
      </c>
      <c r="IB65" s="21" t="s">
        <v>61</v>
      </c>
      <c r="ID65" s="21">
        <v>0.6</v>
      </c>
      <c r="IE65" s="22" t="s">
        <v>43</v>
      </c>
      <c r="IF65" s="22"/>
      <c r="IG65" s="22"/>
      <c r="IH65" s="22"/>
      <c r="II65" s="22"/>
    </row>
    <row r="66" spans="1:243" s="21" customFormat="1" ht="15.75">
      <c r="A66" s="60">
        <v>7</v>
      </c>
      <c r="B66" s="61" t="s">
        <v>121</v>
      </c>
      <c r="C66" s="34"/>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IA66" s="21">
        <v>7</v>
      </c>
      <c r="IB66" s="21" t="s">
        <v>121</v>
      </c>
      <c r="IE66" s="22"/>
      <c r="IF66" s="22"/>
      <c r="IG66" s="22"/>
      <c r="IH66" s="22"/>
      <c r="II66" s="22"/>
    </row>
    <row r="67" spans="1:243" s="21" customFormat="1" ht="94.5">
      <c r="A67" s="60">
        <v>7.01</v>
      </c>
      <c r="B67" s="61" t="s">
        <v>122</v>
      </c>
      <c r="C67" s="34"/>
      <c r="D67" s="34">
        <v>20</v>
      </c>
      <c r="E67" s="62" t="s">
        <v>56</v>
      </c>
      <c r="F67" s="63">
        <v>68.57</v>
      </c>
      <c r="G67" s="46"/>
      <c r="H67" s="40"/>
      <c r="I67" s="41" t="s">
        <v>33</v>
      </c>
      <c r="J67" s="42">
        <f>IF(I67="Less(-)",-1,1)</f>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total_amount_ba($B$2,$D$2,D67,F67,J67,K67,M67)</f>
        <v>1371.4</v>
      </c>
      <c r="BB67" s="54">
        <f>BA67+SUM(N67:AZ67)</f>
        <v>1371.4</v>
      </c>
      <c r="BC67" s="59" t="str">
        <f>SpellNumber(L67,BB67)</f>
        <v>INR  One Thousand Three Hundred &amp; Seventy One  and Paise Forty Only</v>
      </c>
      <c r="IA67" s="21">
        <v>7.01</v>
      </c>
      <c r="IB67" s="21" t="s">
        <v>122</v>
      </c>
      <c r="ID67" s="21">
        <v>20</v>
      </c>
      <c r="IE67" s="22" t="s">
        <v>56</v>
      </c>
      <c r="IF67" s="22"/>
      <c r="IG67" s="22"/>
      <c r="IH67" s="22"/>
      <c r="II67" s="22"/>
    </row>
    <row r="68" spans="1:243" s="21" customFormat="1" ht="110.25">
      <c r="A68" s="60">
        <v>7.02</v>
      </c>
      <c r="B68" s="61" t="s">
        <v>123</v>
      </c>
      <c r="C68" s="34"/>
      <c r="D68" s="70"/>
      <c r="E68" s="70"/>
      <c r="F68" s="70"/>
      <c r="G68" s="70"/>
      <c r="H68" s="70"/>
      <c r="I68" s="70"/>
      <c r="J68" s="70"/>
      <c r="K68" s="70"/>
      <c r="L68" s="70"/>
      <c r="M68" s="70"/>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IA68" s="21">
        <v>7.02</v>
      </c>
      <c r="IB68" s="21" t="s">
        <v>123</v>
      </c>
      <c r="IE68" s="22"/>
      <c r="IF68" s="22"/>
      <c r="IG68" s="22"/>
      <c r="IH68" s="22"/>
      <c r="II68" s="22"/>
    </row>
    <row r="69" spans="1:243" s="21" customFormat="1" ht="42.75">
      <c r="A69" s="60">
        <v>7.03</v>
      </c>
      <c r="B69" s="61" t="s">
        <v>124</v>
      </c>
      <c r="C69" s="34"/>
      <c r="D69" s="34">
        <v>1.5</v>
      </c>
      <c r="E69" s="62" t="s">
        <v>43</v>
      </c>
      <c r="F69" s="63">
        <v>4192.15</v>
      </c>
      <c r="G69" s="46"/>
      <c r="H69" s="40"/>
      <c r="I69" s="41" t="s">
        <v>33</v>
      </c>
      <c r="J69" s="42">
        <f>IF(I69="Less(-)",-1,1)</f>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total_amount_ba($B$2,$D$2,D69,F69,J69,K69,M69)</f>
        <v>6288.23</v>
      </c>
      <c r="BB69" s="54">
        <f>BA69+SUM(N69:AZ69)</f>
        <v>6288.23</v>
      </c>
      <c r="BC69" s="59" t="str">
        <f>SpellNumber(L69,BB69)</f>
        <v>INR  Six Thousand Two Hundred &amp; Eighty Eight  and Paise Twenty Three Only</v>
      </c>
      <c r="IA69" s="21">
        <v>7.03</v>
      </c>
      <c r="IB69" s="21" t="s">
        <v>124</v>
      </c>
      <c r="ID69" s="21">
        <v>1.5</v>
      </c>
      <c r="IE69" s="22" t="s">
        <v>43</v>
      </c>
      <c r="IF69" s="22"/>
      <c r="IG69" s="22"/>
      <c r="IH69" s="22"/>
      <c r="II69" s="22"/>
    </row>
    <row r="70" spans="1:243" s="21" customFormat="1" ht="15.75">
      <c r="A70" s="60">
        <v>8</v>
      </c>
      <c r="B70" s="61" t="s">
        <v>125</v>
      </c>
      <c r="C70" s="34"/>
      <c r="D70" s="70"/>
      <c r="E70" s="70"/>
      <c r="F70" s="70"/>
      <c r="G70" s="70"/>
      <c r="H70" s="70"/>
      <c r="I70" s="70"/>
      <c r="J70" s="70"/>
      <c r="K70" s="70"/>
      <c r="L70" s="70"/>
      <c r="M70" s="70"/>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IA70" s="21">
        <v>8</v>
      </c>
      <c r="IB70" s="21" t="s">
        <v>125</v>
      </c>
      <c r="IE70" s="22"/>
      <c r="IF70" s="22"/>
      <c r="IG70" s="22"/>
      <c r="IH70" s="22"/>
      <c r="II70" s="22"/>
    </row>
    <row r="71" spans="1:243" s="21" customFormat="1" ht="189">
      <c r="A71" s="60">
        <v>8.01</v>
      </c>
      <c r="B71" s="61" t="s">
        <v>126</v>
      </c>
      <c r="C71" s="34"/>
      <c r="D71" s="70"/>
      <c r="E71" s="70"/>
      <c r="F71" s="70"/>
      <c r="G71" s="70"/>
      <c r="H71" s="70"/>
      <c r="I71" s="70"/>
      <c r="J71" s="70"/>
      <c r="K71" s="70"/>
      <c r="L71" s="70"/>
      <c r="M71" s="70"/>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IA71" s="21">
        <v>8.01</v>
      </c>
      <c r="IB71" s="21" t="s">
        <v>126</v>
      </c>
      <c r="IE71" s="22"/>
      <c r="IF71" s="22"/>
      <c r="IG71" s="22"/>
      <c r="IH71" s="22"/>
      <c r="II71" s="22"/>
    </row>
    <row r="72" spans="1:243" s="21" customFormat="1" ht="42.75">
      <c r="A72" s="60">
        <v>8.02</v>
      </c>
      <c r="B72" s="61" t="s">
        <v>67</v>
      </c>
      <c r="C72" s="34"/>
      <c r="D72" s="34">
        <v>151</v>
      </c>
      <c r="E72" s="62" t="s">
        <v>43</v>
      </c>
      <c r="F72" s="63">
        <v>1242.13</v>
      </c>
      <c r="G72" s="46"/>
      <c r="H72" s="40"/>
      <c r="I72" s="41" t="s">
        <v>33</v>
      </c>
      <c r="J72" s="42">
        <f>IF(I72="Less(-)",-1,1)</f>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total_amount_ba($B$2,$D$2,D72,F72,J72,K72,M72)</f>
        <v>187561.63</v>
      </c>
      <c r="BB72" s="54">
        <f>BA72+SUM(N72:AZ72)</f>
        <v>187561.63</v>
      </c>
      <c r="BC72" s="59" t="str">
        <f>SpellNumber(L72,BB72)</f>
        <v>INR  One Lakh Eighty Seven Thousand Five Hundred &amp; Sixty One  and Paise Sixty Three Only</v>
      </c>
      <c r="IA72" s="21">
        <v>8.02</v>
      </c>
      <c r="IB72" s="21" t="s">
        <v>67</v>
      </c>
      <c r="ID72" s="21">
        <v>151</v>
      </c>
      <c r="IE72" s="22" t="s">
        <v>43</v>
      </c>
      <c r="IF72" s="22"/>
      <c r="IG72" s="22"/>
      <c r="IH72" s="22"/>
      <c r="II72" s="22"/>
    </row>
    <row r="73" spans="1:243" s="21" customFormat="1" ht="204.75">
      <c r="A73" s="60">
        <v>8.03</v>
      </c>
      <c r="B73" s="61" t="s">
        <v>127</v>
      </c>
      <c r="C73" s="34"/>
      <c r="D73" s="70"/>
      <c r="E73" s="70"/>
      <c r="F73" s="70"/>
      <c r="G73" s="70"/>
      <c r="H73" s="70"/>
      <c r="I73" s="70"/>
      <c r="J73" s="70"/>
      <c r="K73" s="70"/>
      <c r="L73" s="70"/>
      <c r="M73" s="70"/>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IA73" s="21">
        <v>8.03</v>
      </c>
      <c r="IB73" s="21" t="s">
        <v>127</v>
      </c>
      <c r="IE73" s="22"/>
      <c r="IF73" s="22"/>
      <c r="IG73" s="22"/>
      <c r="IH73" s="22"/>
      <c r="II73" s="22"/>
    </row>
    <row r="74" spans="1:243" s="21" customFormat="1" ht="42.75">
      <c r="A74" s="60">
        <v>8.05</v>
      </c>
      <c r="B74" s="61" t="s">
        <v>67</v>
      </c>
      <c r="C74" s="34"/>
      <c r="D74" s="34">
        <v>13.5</v>
      </c>
      <c r="E74" s="62" t="s">
        <v>43</v>
      </c>
      <c r="F74" s="63">
        <v>1285.84</v>
      </c>
      <c r="G74" s="46"/>
      <c r="H74" s="40"/>
      <c r="I74" s="41" t="s">
        <v>33</v>
      </c>
      <c r="J74" s="42">
        <f>IF(I74="Less(-)",-1,1)</f>
        <v>1</v>
      </c>
      <c r="K74" s="40" t="s">
        <v>34</v>
      </c>
      <c r="L74" s="40" t="s">
        <v>4</v>
      </c>
      <c r="M74" s="43"/>
      <c r="N74" s="52"/>
      <c r="O74" s="52"/>
      <c r="P74" s="53"/>
      <c r="Q74" s="52"/>
      <c r="R74" s="52"/>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5">
        <f>total_amount_ba($B$2,$D$2,D74,F74,J74,K74,M74)</f>
        <v>17358.84</v>
      </c>
      <c r="BB74" s="54">
        <f>BA74+SUM(N74:AZ74)</f>
        <v>17358.84</v>
      </c>
      <c r="BC74" s="59" t="str">
        <f>SpellNumber(L74,BB74)</f>
        <v>INR  Seventeen Thousand Three Hundred &amp; Fifty Eight  and Paise Eighty Four Only</v>
      </c>
      <c r="IA74" s="21">
        <v>8.05</v>
      </c>
      <c r="IB74" s="21" t="s">
        <v>67</v>
      </c>
      <c r="ID74" s="21">
        <v>13.5</v>
      </c>
      <c r="IE74" s="22" t="s">
        <v>43</v>
      </c>
      <c r="IF74" s="22"/>
      <c r="IG74" s="22"/>
      <c r="IH74" s="22"/>
      <c r="II74" s="22"/>
    </row>
    <row r="75" spans="1:243" s="21" customFormat="1" ht="15.75">
      <c r="A75" s="60">
        <v>9</v>
      </c>
      <c r="B75" s="61" t="s">
        <v>128</v>
      </c>
      <c r="C75" s="34"/>
      <c r="D75" s="70"/>
      <c r="E75" s="70"/>
      <c r="F75" s="70"/>
      <c r="G75" s="70"/>
      <c r="H75" s="70"/>
      <c r="I75" s="70"/>
      <c r="J75" s="70"/>
      <c r="K75" s="70"/>
      <c r="L75" s="70"/>
      <c r="M75" s="70"/>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IA75" s="21">
        <v>9</v>
      </c>
      <c r="IB75" s="21" t="s">
        <v>128</v>
      </c>
      <c r="IE75" s="22"/>
      <c r="IF75" s="22"/>
      <c r="IG75" s="22"/>
      <c r="IH75" s="22"/>
      <c r="II75" s="22"/>
    </row>
    <row r="76" spans="1:243" s="21" customFormat="1" ht="15.75">
      <c r="A76" s="60">
        <v>9.01</v>
      </c>
      <c r="B76" s="61" t="s">
        <v>129</v>
      </c>
      <c r="C76" s="34"/>
      <c r="D76" s="70"/>
      <c r="E76" s="70"/>
      <c r="F76" s="70"/>
      <c r="G76" s="70"/>
      <c r="H76" s="70"/>
      <c r="I76" s="70"/>
      <c r="J76" s="70"/>
      <c r="K76" s="70"/>
      <c r="L76" s="70"/>
      <c r="M76" s="70"/>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IA76" s="21">
        <v>9.01</v>
      </c>
      <c r="IB76" s="21" t="s">
        <v>129</v>
      </c>
      <c r="IE76" s="22"/>
      <c r="IF76" s="22"/>
      <c r="IG76" s="22"/>
      <c r="IH76" s="22"/>
      <c r="II76" s="22"/>
    </row>
    <row r="77" spans="1:243" s="21" customFormat="1" ht="28.5">
      <c r="A77" s="60">
        <v>9.02</v>
      </c>
      <c r="B77" s="61" t="s">
        <v>48</v>
      </c>
      <c r="C77" s="34"/>
      <c r="D77" s="34">
        <v>10</v>
      </c>
      <c r="E77" s="62" t="s">
        <v>43</v>
      </c>
      <c r="F77" s="63">
        <v>258.09</v>
      </c>
      <c r="G77" s="46"/>
      <c r="H77" s="40"/>
      <c r="I77" s="41" t="s">
        <v>33</v>
      </c>
      <c r="J77" s="42">
        <f>IF(I77="Less(-)",-1,1)</f>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total_amount_ba($B$2,$D$2,D77,F77,J77,K77,M77)</f>
        <v>2580.9</v>
      </c>
      <c r="BB77" s="54">
        <f>BA77+SUM(N77:AZ77)</f>
        <v>2580.9</v>
      </c>
      <c r="BC77" s="59" t="str">
        <f>SpellNumber(L77,BB77)</f>
        <v>INR  Two Thousand Five Hundred &amp; Eighty  and Paise Ninety Only</v>
      </c>
      <c r="IA77" s="21">
        <v>9.02</v>
      </c>
      <c r="IB77" s="21" t="s">
        <v>48</v>
      </c>
      <c r="ID77" s="21">
        <v>10</v>
      </c>
      <c r="IE77" s="22" t="s">
        <v>43</v>
      </c>
      <c r="IF77" s="22"/>
      <c r="IG77" s="22"/>
      <c r="IH77" s="22"/>
      <c r="II77" s="22"/>
    </row>
    <row r="78" spans="1:243" s="21" customFormat="1" ht="31.5">
      <c r="A78" s="60">
        <v>9.03</v>
      </c>
      <c r="B78" s="61" t="s">
        <v>130</v>
      </c>
      <c r="C78" s="34"/>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IA78" s="21">
        <v>9.03</v>
      </c>
      <c r="IB78" s="21" t="s">
        <v>130</v>
      </c>
      <c r="IE78" s="22"/>
      <c r="IF78" s="22"/>
      <c r="IG78" s="22"/>
      <c r="IH78" s="22"/>
      <c r="II78" s="22"/>
    </row>
    <row r="79" spans="1:243" s="21" customFormat="1" ht="42.75">
      <c r="A79" s="60">
        <v>9.04</v>
      </c>
      <c r="B79" s="61" t="s">
        <v>48</v>
      </c>
      <c r="C79" s="34"/>
      <c r="D79" s="34">
        <v>10</v>
      </c>
      <c r="E79" s="62" t="s">
        <v>43</v>
      </c>
      <c r="F79" s="63">
        <v>297.33</v>
      </c>
      <c r="G79" s="46"/>
      <c r="H79" s="40"/>
      <c r="I79" s="41" t="s">
        <v>33</v>
      </c>
      <c r="J79" s="42">
        <f>IF(I79="Less(-)",-1,1)</f>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total_amount_ba($B$2,$D$2,D79,F79,J79,K79,M79)</f>
        <v>2973.3</v>
      </c>
      <c r="BB79" s="54">
        <f>BA79+SUM(N79:AZ79)</f>
        <v>2973.3</v>
      </c>
      <c r="BC79" s="59" t="str">
        <f>SpellNumber(L79,BB79)</f>
        <v>INR  Two Thousand Nine Hundred &amp; Seventy Three  and Paise Thirty Only</v>
      </c>
      <c r="IA79" s="21">
        <v>9.04</v>
      </c>
      <c r="IB79" s="21" t="s">
        <v>48</v>
      </c>
      <c r="ID79" s="21">
        <v>10</v>
      </c>
      <c r="IE79" s="22" t="s">
        <v>43</v>
      </c>
      <c r="IF79" s="22"/>
      <c r="IG79" s="22"/>
      <c r="IH79" s="22"/>
      <c r="II79" s="22"/>
    </row>
    <row r="80" spans="1:243" s="21" customFormat="1" ht="15.75">
      <c r="A80" s="60">
        <v>9.05</v>
      </c>
      <c r="B80" s="61" t="s">
        <v>131</v>
      </c>
      <c r="C80" s="34"/>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IA80" s="21">
        <v>9.05</v>
      </c>
      <c r="IB80" s="21" t="s">
        <v>131</v>
      </c>
      <c r="IE80" s="22"/>
      <c r="IF80" s="22"/>
      <c r="IG80" s="22"/>
      <c r="IH80" s="22"/>
      <c r="II80" s="22"/>
    </row>
    <row r="81" spans="1:243" s="21" customFormat="1" ht="42.75">
      <c r="A81" s="60">
        <v>9.06</v>
      </c>
      <c r="B81" s="61" t="s">
        <v>53</v>
      </c>
      <c r="C81" s="34"/>
      <c r="D81" s="34">
        <v>6</v>
      </c>
      <c r="E81" s="62" t="s">
        <v>43</v>
      </c>
      <c r="F81" s="63">
        <v>221.88</v>
      </c>
      <c r="G81" s="46"/>
      <c r="H81" s="40"/>
      <c r="I81" s="41" t="s">
        <v>33</v>
      </c>
      <c r="J81" s="42">
        <f>IF(I81="Less(-)",-1,1)</f>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total_amount_ba($B$2,$D$2,D81,F81,J81,K81,M81)</f>
        <v>1331.28</v>
      </c>
      <c r="BB81" s="54">
        <f>BA81+SUM(N81:AZ81)</f>
        <v>1331.28</v>
      </c>
      <c r="BC81" s="59" t="str">
        <f>SpellNumber(L81,BB81)</f>
        <v>INR  One Thousand Three Hundred &amp; Thirty One  and Paise Twenty Eight Only</v>
      </c>
      <c r="IA81" s="21">
        <v>9.06</v>
      </c>
      <c r="IB81" s="21" t="s">
        <v>53</v>
      </c>
      <c r="ID81" s="21">
        <v>6</v>
      </c>
      <c r="IE81" s="22" t="s">
        <v>43</v>
      </c>
      <c r="IF81" s="22"/>
      <c r="IG81" s="22"/>
      <c r="IH81" s="22"/>
      <c r="II81" s="22"/>
    </row>
    <row r="82" spans="1:243" s="21" customFormat="1" ht="94.5">
      <c r="A82" s="60">
        <v>9.07</v>
      </c>
      <c r="B82" s="61" t="s">
        <v>132</v>
      </c>
      <c r="C82" s="34"/>
      <c r="D82" s="70"/>
      <c r="E82" s="70"/>
      <c r="F82" s="70"/>
      <c r="G82" s="70"/>
      <c r="H82" s="70"/>
      <c r="I82" s="70"/>
      <c r="J82" s="70"/>
      <c r="K82" s="70"/>
      <c r="L82" s="70"/>
      <c r="M82" s="70"/>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IA82" s="21">
        <v>9.07</v>
      </c>
      <c r="IB82" s="21" t="s">
        <v>132</v>
      </c>
      <c r="IE82" s="22"/>
      <c r="IF82" s="22"/>
      <c r="IG82" s="22"/>
      <c r="IH82" s="22"/>
      <c r="II82" s="22"/>
    </row>
    <row r="83" spans="1:243" s="21" customFormat="1" ht="28.5">
      <c r="A83" s="60">
        <v>9.08</v>
      </c>
      <c r="B83" s="61" t="s">
        <v>54</v>
      </c>
      <c r="C83" s="34"/>
      <c r="D83" s="34">
        <v>200</v>
      </c>
      <c r="E83" s="62" t="s">
        <v>43</v>
      </c>
      <c r="F83" s="63">
        <v>81.32</v>
      </c>
      <c r="G83" s="46"/>
      <c r="H83" s="40"/>
      <c r="I83" s="41" t="s">
        <v>33</v>
      </c>
      <c r="J83" s="42">
        <f>IF(I83="Less(-)",-1,1)</f>
        <v>1</v>
      </c>
      <c r="K83" s="40" t="s">
        <v>34</v>
      </c>
      <c r="L83" s="40" t="s">
        <v>4</v>
      </c>
      <c r="M83" s="43"/>
      <c r="N83" s="52"/>
      <c r="O83" s="52"/>
      <c r="P83" s="53"/>
      <c r="Q83" s="52"/>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5">
        <f>total_amount_ba($B$2,$D$2,D83,F83,J83,K83,M83)</f>
        <v>16264</v>
      </c>
      <c r="BB83" s="54">
        <f>BA83+SUM(N83:AZ83)</f>
        <v>16264</v>
      </c>
      <c r="BC83" s="59" t="str">
        <f>SpellNumber(L83,BB83)</f>
        <v>INR  Sixteen Thousand Two Hundred &amp; Sixty Four  Only</v>
      </c>
      <c r="IA83" s="21">
        <v>9.08</v>
      </c>
      <c r="IB83" s="21" t="s">
        <v>54</v>
      </c>
      <c r="ID83" s="21">
        <v>200</v>
      </c>
      <c r="IE83" s="22" t="s">
        <v>43</v>
      </c>
      <c r="IF83" s="22"/>
      <c r="IG83" s="22"/>
      <c r="IH83" s="22"/>
      <c r="II83" s="22"/>
    </row>
    <row r="84" spans="1:243" s="21" customFormat="1" ht="94.5">
      <c r="A84" s="60">
        <v>9.09</v>
      </c>
      <c r="B84" s="61" t="s">
        <v>68</v>
      </c>
      <c r="C84" s="34"/>
      <c r="D84" s="34">
        <v>200</v>
      </c>
      <c r="E84" s="62" t="s">
        <v>43</v>
      </c>
      <c r="F84" s="63">
        <v>108.59</v>
      </c>
      <c r="G84" s="46"/>
      <c r="H84" s="40"/>
      <c r="I84" s="41" t="s">
        <v>33</v>
      </c>
      <c r="J84" s="42">
        <f>IF(I84="Less(-)",-1,1)</f>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total_amount_ba($B$2,$D$2,D84,F84,J84,K84,M84)</f>
        <v>21718</v>
      </c>
      <c r="BB84" s="54">
        <f>BA84+SUM(N84:AZ84)</f>
        <v>21718</v>
      </c>
      <c r="BC84" s="59" t="str">
        <f>SpellNumber(L84,BB84)</f>
        <v>INR  Twenty One Thousand Seven Hundred &amp; Eighteen  Only</v>
      </c>
      <c r="IA84" s="21">
        <v>9.09</v>
      </c>
      <c r="IB84" s="21" t="s">
        <v>68</v>
      </c>
      <c r="ID84" s="21">
        <v>200</v>
      </c>
      <c r="IE84" s="22" t="s">
        <v>43</v>
      </c>
      <c r="IF84" s="22"/>
      <c r="IG84" s="22"/>
      <c r="IH84" s="22"/>
      <c r="II84" s="22"/>
    </row>
    <row r="85" spans="1:243" s="21" customFormat="1" ht="31.5">
      <c r="A85" s="64">
        <v>9.1</v>
      </c>
      <c r="B85" s="61" t="s">
        <v>133</v>
      </c>
      <c r="C85" s="34"/>
      <c r="D85" s="70"/>
      <c r="E85" s="70"/>
      <c r="F85" s="70"/>
      <c r="G85" s="70"/>
      <c r="H85" s="70"/>
      <c r="I85" s="70"/>
      <c r="J85" s="70"/>
      <c r="K85" s="70"/>
      <c r="L85" s="70"/>
      <c r="M85" s="70"/>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IA85" s="21">
        <v>9.1</v>
      </c>
      <c r="IB85" s="21" t="s">
        <v>133</v>
      </c>
      <c r="IE85" s="22"/>
      <c r="IF85" s="22"/>
      <c r="IG85" s="22"/>
      <c r="IH85" s="22"/>
      <c r="II85" s="22"/>
    </row>
    <row r="86" spans="1:243" s="21" customFormat="1" ht="29.25" customHeight="1">
      <c r="A86" s="60">
        <v>9.11</v>
      </c>
      <c r="B86" s="61" t="s">
        <v>134</v>
      </c>
      <c r="C86" s="34"/>
      <c r="D86" s="34">
        <v>255</v>
      </c>
      <c r="E86" s="62" t="s">
        <v>43</v>
      </c>
      <c r="F86" s="63">
        <v>16.66</v>
      </c>
      <c r="G86" s="46"/>
      <c r="H86" s="40"/>
      <c r="I86" s="41" t="s">
        <v>33</v>
      </c>
      <c r="J86" s="42">
        <f>IF(I86="Less(-)",-1,1)</f>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total_amount_ba($B$2,$D$2,D86,F86,J86,K86,M86)</f>
        <v>4248.3</v>
      </c>
      <c r="BB86" s="54">
        <f>BA86+SUM(N86:AZ86)</f>
        <v>4248.3</v>
      </c>
      <c r="BC86" s="59" t="str">
        <f>SpellNumber(L86,BB86)</f>
        <v>INR  Four Thousand Two Hundred &amp; Forty Eight  and Paise Thirty Only</v>
      </c>
      <c r="IA86" s="21">
        <v>9.11</v>
      </c>
      <c r="IB86" s="21" t="s">
        <v>134</v>
      </c>
      <c r="ID86" s="21">
        <v>255</v>
      </c>
      <c r="IE86" s="22" t="s">
        <v>43</v>
      </c>
      <c r="IF86" s="22"/>
      <c r="IG86" s="22"/>
      <c r="IH86" s="22"/>
      <c r="II86" s="22"/>
    </row>
    <row r="87" spans="1:243" s="21" customFormat="1" ht="78.75">
      <c r="A87" s="60">
        <v>9.12</v>
      </c>
      <c r="B87" s="61" t="s">
        <v>135</v>
      </c>
      <c r="C87" s="34"/>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IA87" s="21">
        <v>9.12</v>
      </c>
      <c r="IB87" s="21" t="s">
        <v>135</v>
      </c>
      <c r="IE87" s="22"/>
      <c r="IF87" s="22"/>
      <c r="IG87" s="22"/>
      <c r="IH87" s="22"/>
      <c r="II87" s="22"/>
    </row>
    <row r="88" spans="1:243" s="21" customFormat="1" ht="28.5">
      <c r="A88" s="60">
        <v>9.13</v>
      </c>
      <c r="B88" s="61" t="s">
        <v>69</v>
      </c>
      <c r="C88" s="34"/>
      <c r="D88" s="34">
        <v>200</v>
      </c>
      <c r="E88" s="62" t="s">
        <v>43</v>
      </c>
      <c r="F88" s="63">
        <v>49.8</v>
      </c>
      <c r="G88" s="46"/>
      <c r="H88" s="40"/>
      <c r="I88" s="41" t="s">
        <v>33</v>
      </c>
      <c r="J88" s="42">
        <f aca="true" t="shared" si="4" ref="J88:J151">IF(I88="Less(-)",-1,1)</f>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 aca="true" t="shared" si="5" ref="BA88:BA151">total_amount_ba($B$2,$D$2,D88,F88,J88,K88,M88)</f>
        <v>9960</v>
      </c>
      <c r="BB88" s="54">
        <f aca="true" t="shared" si="6" ref="BB88:BB151">BA88+SUM(N88:AZ88)</f>
        <v>9960</v>
      </c>
      <c r="BC88" s="59" t="str">
        <f aca="true" t="shared" si="7" ref="BC88:BC151">SpellNumber(L88,BB88)</f>
        <v>INR  Nine Thousand Nine Hundred &amp; Sixty  Only</v>
      </c>
      <c r="IA88" s="21">
        <v>9.13</v>
      </c>
      <c r="IB88" s="21" t="s">
        <v>69</v>
      </c>
      <c r="ID88" s="21">
        <v>200</v>
      </c>
      <c r="IE88" s="22" t="s">
        <v>43</v>
      </c>
      <c r="IF88" s="22"/>
      <c r="IG88" s="22"/>
      <c r="IH88" s="22"/>
      <c r="II88" s="22"/>
    </row>
    <row r="89" spans="1:243" s="21" customFormat="1" ht="94.5">
      <c r="A89" s="60">
        <v>9.14</v>
      </c>
      <c r="B89" s="61" t="s">
        <v>70</v>
      </c>
      <c r="C89" s="34"/>
      <c r="D89" s="34">
        <v>200</v>
      </c>
      <c r="E89" s="62" t="s">
        <v>43</v>
      </c>
      <c r="F89" s="63">
        <v>18.28</v>
      </c>
      <c r="G89" s="46"/>
      <c r="H89" s="40"/>
      <c r="I89" s="41" t="s">
        <v>33</v>
      </c>
      <c r="J89" s="42">
        <f t="shared" si="4"/>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 t="shared" si="5"/>
        <v>3656</v>
      </c>
      <c r="BB89" s="54">
        <f t="shared" si="6"/>
        <v>3656</v>
      </c>
      <c r="BC89" s="59" t="str">
        <f t="shared" si="7"/>
        <v>INR  Three Thousand Six Hundred &amp; Fifty Six  Only</v>
      </c>
      <c r="IA89" s="21">
        <v>9.14</v>
      </c>
      <c r="IB89" s="21" t="s">
        <v>70</v>
      </c>
      <c r="ID89" s="21">
        <v>200</v>
      </c>
      <c r="IE89" s="22" t="s">
        <v>43</v>
      </c>
      <c r="IF89" s="22"/>
      <c r="IG89" s="22"/>
      <c r="IH89" s="22"/>
      <c r="II89" s="22"/>
    </row>
    <row r="90" spans="1:243" s="21" customFormat="1" ht="63">
      <c r="A90" s="60">
        <v>9.15</v>
      </c>
      <c r="B90" s="61" t="s">
        <v>136</v>
      </c>
      <c r="C90" s="34"/>
      <c r="D90" s="70"/>
      <c r="E90" s="70"/>
      <c r="F90" s="70"/>
      <c r="G90" s="70"/>
      <c r="H90" s="70"/>
      <c r="I90" s="70"/>
      <c r="J90" s="70"/>
      <c r="K90" s="70"/>
      <c r="L90" s="70"/>
      <c r="M90" s="70"/>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IA90" s="21">
        <v>9.15</v>
      </c>
      <c r="IB90" s="21" t="s">
        <v>136</v>
      </c>
      <c r="IE90" s="22"/>
      <c r="IF90" s="22"/>
      <c r="IG90" s="22"/>
      <c r="IH90" s="22"/>
      <c r="II90" s="22"/>
    </row>
    <row r="91" spans="1:243" s="21" customFormat="1" ht="28.5" customHeight="1">
      <c r="A91" s="60">
        <v>9.16</v>
      </c>
      <c r="B91" s="61" t="s">
        <v>71</v>
      </c>
      <c r="C91" s="34"/>
      <c r="D91" s="34">
        <v>180</v>
      </c>
      <c r="E91" s="62" t="s">
        <v>43</v>
      </c>
      <c r="F91" s="63">
        <v>75.89</v>
      </c>
      <c r="G91" s="46"/>
      <c r="H91" s="40"/>
      <c r="I91" s="41" t="s">
        <v>33</v>
      </c>
      <c r="J91" s="42">
        <f t="shared" si="4"/>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5"/>
        <v>13660.2</v>
      </c>
      <c r="BB91" s="54">
        <f t="shared" si="6"/>
        <v>13660.2</v>
      </c>
      <c r="BC91" s="59" t="str">
        <f t="shared" si="7"/>
        <v>INR  Thirteen Thousand Six Hundred &amp; Sixty  and Paise Twenty Only</v>
      </c>
      <c r="IA91" s="21">
        <v>9.16</v>
      </c>
      <c r="IB91" s="21" t="s">
        <v>71</v>
      </c>
      <c r="ID91" s="21">
        <v>180</v>
      </c>
      <c r="IE91" s="22" t="s">
        <v>43</v>
      </c>
      <c r="IF91" s="22"/>
      <c r="IG91" s="22"/>
      <c r="IH91" s="22"/>
      <c r="II91" s="22"/>
    </row>
    <row r="92" spans="1:243" s="21" customFormat="1" ht="47.25">
      <c r="A92" s="60">
        <v>9.17</v>
      </c>
      <c r="B92" s="61" t="s">
        <v>137</v>
      </c>
      <c r="C92" s="34"/>
      <c r="D92" s="70"/>
      <c r="E92" s="70"/>
      <c r="F92" s="70"/>
      <c r="G92" s="70"/>
      <c r="H92" s="70"/>
      <c r="I92" s="70"/>
      <c r="J92" s="70"/>
      <c r="K92" s="70"/>
      <c r="L92" s="70"/>
      <c r="M92" s="70"/>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IA92" s="21">
        <v>9.17</v>
      </c>
      <c r="IB92" s="21" t="s">
        <v>137</v>
      </c>
      <c r="IE92" s="22"/>
      <c r="IF92" s="22"/>
      <c r="IG92" s="22"/>
      <c r="IH92" s="22"/>
      <c r="II92" s="22"/>
    </row>
    <row r="93" spans="1:243" s="21" customFormat="1" ht="47.25">
      <c r="A93" s="60">
        <v>9.18</v>
      </c>
      <c r="B93" s="61" t="s">
        <v>72</v>
      </c>
      <c r="C93" s="34"/>
      <c r="D93" s="34">
        <v>50</v>
      </c>
      <c r="E93" s="62" t="s">
        <v>43</v>
      </c>
      <c r="F93" s="63">
        <v>95.22</v>
      </c>
      <c r="G93" s="46"/>
      <c r="H93" s="40"/>
      <c r="I93" s="41" t="s">
        <v>33</v>
      </c>
      <c r="J93" s="42">
        <f t="shared" si="4"/>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5"/>
        <v>4761</v>
      </c>
      <c r="BB93" s="54">
        <f t="shared" si="6"/>
        <v>4761</v>
      </c>
      <c r="BC93" s="59" t="str">
        <f t="shared" si="7"/>
        <v>INR  Four Thousand Seven Hundred &amp; Sixty One  Only</v>
      </c>
      <c r="IA93" s="21">
        <v>9.18</v>
      </c>
      <c r="IB93" s="21" t="s">
        <v>72</v>
      </c>
      <c r="ID93" s="21">
        <v>50</v>
      </c>
      <c r="IE93" s="22" t="s">
        <v>43</v>
      </c>
      <c r="IF93" s="22"/>
      <c r="IG93" s="22"/>
      <c r="IH93" s="22"/>
      <c r="II93" s="22"/>
    </row>
    <row r="94" spans="1:243" s="21" customFormat="1" ht="15.75">
      <c r="A94" s="60">
        <v>10</v>
      </c>
      <c r="B94" s="61" t="s">
        <v>138</v>
      </c>
      <c r="C94" s="34"/>
      <c r="D94" s="70"/>
      <c r="E94" s="70"/>
      <c r="F94" s="70"/>
      <c r="G94" s="70"/>
      <c r="H94" s="70"/>
      <c r="I94" s="70"/>
      <c r="J94" s="70"/>
      <c r="K94" s="70"/>
      <c r="L94" s="70"/>
      <c r="M94" s="70"/>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IA94" s="21">
        <v>10</v>
      </c>
      <c r="IB94" s="21" t="s">
        <v>138</v>
      </c>
      <c r="IE94" s="22"/>
      <c r="IF94" s="22"/>
      <c r="IG94" s="22"/>
      <c r="IH94" s="22"/>
      <c r="II94" s="22"/>
    </row>
    <row r="95" spans="1:243" s="21" customFormat="1" ht="109.5" customHeight="1">
      <c r="A95" s="60">
        <v>10.01</v>
      </c>
      <c r="B95" s="61" t="s">
        <v>139</v>
      </c>
      <c r="C95" s="34"/>
      <c r="D95" s="70"/>
      <c r="E95" s="70"/>
      <c r="F95" s="70"/>
      <c r="G95" s="70"/>
      <c r="H95" s="70"/>
      <c r="I95" s="70"/>
      <c r="J95" s="70"/>
      <c r="K95" s="70"/>
      <c r="L95" s="70"/>
      <c r="M95" s="70"/>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IA95" s="21">
        <v>10.01</v>
      </c>
      <c r="IB95" s="21" t="s">
        <v>139</v>
      </c>
      <c r="IE95" s="22"/>
      <c r="IF95" s="22"/>
      <c r="IG95" s="22"/>
      <c r="IH95" s="22"/>
      <c r="II95" s="22"/>
    </row>
    <row r="96" spans="1:243" s="21" customFormat="1" ht="42.75">
      <c r="A96" s="60">
        <v>10.02</v>
      </c>
      <c r="B96" s="61" t="s">
        <v>73</v>
      </c>
      <c r="C96" s="34"/>
      <c r="D96" s="34">
        <v>10</v>
      </c>
      <c r="E96" s="62" t="s">
        <v>43</v>
      </c>
      <c r="F96" s="63">
        <v>419.11</v>
      </c>
      <c r="G96" s="46"/>
      <c r="H96" s="40"/>
      <c r="I96" s="41" t="s">
        <v>33</v>
      </c>
      <c r="J96" s="42">
        <f t="shared" si="4"/>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 t="shared" si="5"/>
        <v>4191.1</v>
      </c>
      <c r="BB96" s="54">
        <f t="shared" si="6"/>
        <v>4191.1</v>
      </c>
      <c r="BC96" s="59" t="str">
        <f t="shared" si="7"/>
        <v>INR  Four Thousand One Hundred &amp; Ninety One  and Paise Ten Only</v>
      </c>
      <c r="IA96" s="21">
        <v>10.02</v>
      </c>
      <c r="IB96" s="21" t="s">
        <v>73</v>
      </c>
      <c r="ID96" s="21">
        <v>10</v>
      </c>
      <c r="IE96" s="22" t="s">
        <v>43</v>
      </c>
      <c r="IF96" s="22"/>
      <c r="IG96" s="22"/>
      <c r="IH96" s="22"/>
      <c r="II96" s="22"/>
    </row>
    <row r="97" spans="1:243" s="21" customFormat="1" ht="63">
      <c r="A97" s="60">
        <v>10.03</v>
      </c>
      <c r="B97" s="61" t="s">
        <v>140</v>
      </c>
      <c r="C97" s="34"/>
      <c r="D97" s="34">
        <v>151</v>
      </c>
      <c r="E97" s="62" t="s">
        <v>43</v>
      </c>
      <c r="F97" s="63">
        <v>2.5</v>
      </c>
      <c r="G97" s="46"/>
      <c r="H97" s="40"/>
      <c r="I97" s="41" t="s">
        <v>33</v>
      </c>
      <c r="J97" s="42">
        <f t="shared" si="4"/>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5"/>
        <v>377.5</v>
      </c>
      <c r="BB97" s="54">
        <f t="shared" si="6"/>
        <v>377.5</v>
      </c>
      <c r="BC97" s="59" t="str">
        <f t="shared" si="7"/>
        <v>INR  Three Hundred &amp; Seventy Seven  and Paise Fifty Only</v>
      </c>
      <c r="IA97" s="21">
        <v>10.03</v>
      </c>
      <c r="IB97" s="21" t="s">
        <v>140</v>
      </c>
      <c r="ID97" s="21">
        <v>151</v>
      </c>
      <c r="IE97" s="22" t="s">
        <v>43</v>
      </c>
      <c r="IF97" s="22"/>
      <c r="IG97" s="22"/>
      <c r="IH97" s="22"/>
      <c r="II97" s="22"/>
    </row>
    <row r="98" spans="1:243" s="21" customFormat="1" ht="126">
      <c r="A98" s="60">
        <v>10.04</v>
      </c>
      <c r="B98" s="61" t="s">
        <v>141</v>
      </c>
      <c r="C98" s="34"/>
      <c r="D98" s="34">
        <v>14</v>
      </c>
      <c r="E98" s="62" t="s">
        <v>47</v>
      </c>
      <c r="F98" s="63">
        <v>285.8</v>
      </c>
      <c r="G98" s="46"/>
      <c r="H98" s="40"/>
      <c r="I98" s="41" t="s">
        <v>33</v>
      </c>
      <c r="J98" s="42">
        <f t="shared" si="4"/>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5"/>
        <v>4001.2</v>
      </c>
      <c r="BB98" s="54">
        <f t="shared" si="6"/>
        <v>4001.2</v>
      </c>
      <c r="BC98" s="59" t="str">
        <f t="shared" si="7"/>
        <v>INR  Four Thousand  &amp;One  and Paise Twenty Only</v>
      </c>
      <c r="IA98" s="21">
        <v>10.04</v>
      </c>
      <c r="IB98" s="21" t="s">
        <v>141</v>
      </c>
      <c r="ID98" s="21">
        <v>14</v>
      </c>
      <c r="IE98" s="22" t="s">
        <v>47</v>
      </c>
      <c r="IF98" s="22"/>
      <c r="IG98" s="22"/>
      <c r="IH98" s="22"/>
      <c r="II98" s="22"/>
    </row>
    <row r="99" spans="1:243" s="21" customFormat="1" ht="15.75">
      <c r="A99" s="60">
        <v>10.05</v>
      </c>
      <c r="B99" s="61" t="s">
        <v>142</v>
      </c>
      <c r="C99" s="34"/>
      <c r="D99" s="70"/>
      <c r="E99" s="70"/>
      <c r="F99" s="70"/>
      <c r="G99" s="70"/>
      <c r="H99" s="70"/>
      <c r="I99" s="70"/>
      <c r="J99" s="70"/>
      <c r="K99" s="70"/>
      <c r="L99" s="70"/>
      <c r="M99" s="70"/>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IA99" s="21">
        <v>10.05</v>
      </c>
      <c r="IB99" s="21" t="s">
        <v>142</v>
      </c>
      <c r="IE99" s="22"/>
      <c r="IF99" s="22"/>
      <c r="IG99" s="22"/>
      <c r="IH99" s="22"/>
      <c r="II99" s="22"/>
    </row>
    <row r="100" spans="1:243" s="21" customFormat="1" ht="78.75">
      <c r="A100" s="60">
        <v>10.06</v>
      </c>
      <c r="B100" s="61" t="s">
        <v>143</v>
      </c>
      <c r="C100" s="34"/>
      <c r="D100" s="70"/>
      <c r="E100" s="70"/>
      <c r="F100" s="70"/>
      <c r="G100" s="70"/>
      <c r="H100" s="70"/>
      <c r="I100" s="70"/>
      <c r="J100" s="70"/>
      <c r="K100" s="70"/>
      <c r="L100" s="70"/>
      <c r="M100" s="70"/>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IA100" s="21">
        <v>10.06</v>
      </c>
      <c r="IB100" s="21" t="s">
        <v>143</v>
      </c>
      <c r="IE100" s="22"/>
      <c r="IF100" s="22"/>
      <c r="IG100" s="22"/>
      <c r="IH100" s="22"/>
      <c r="II100" s="22"/>
    </row>
    <row r="101" spans="1:243" s="21" customFormat="1" ht="42.75">
      <c r="A101" s="60">
        <v>10.07</v>
      </c>
      <c r="B101" s="61" t="s">
        <v>55</v>
      </c>
      <c r="C101" s="34"/>
      <c r="D101" s="34">
        <v>1</v>
      </c>
      <c r="E101" s="62" t="s">
        <v>46</v>
      </c>
      <c r="F101" s="63">
        <v>1759.84</v>
      </c>
      <c r="G101" s="46"/>
      <c r="H101" s="40"/>
      <c r="I101" s="41" t="s">
        <v>33</v>
      </c>
      <c r="J101" s="42">
        <f t="shared" si="4"/>
        <v>1</v>
      </c>
      <c r="K101" s="40" t="s">
        <v>34</v>
      </c>
      <c r="L101" s="40" t="s">
        <v>4</v>
      </c>
      <c r="M101" s="43"/>
      <c r="N101" s="52"/>
      <c r="O101" s="52"/>
      <c r="P101" s="53"/>
      <c r="Q101" s="52"/>
      <c r="R101" s="52"/>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5">
        <f t="shared" si="5"/>
        <v>1759.84</v>
      </c>
      <c r="BB101" s="54">
        <f t="shared" si="6"/>
        <v>1759.84</v>
      </c>
      <c r="BC101" s="59" t="str">
        <f t="shared" si="7"/>
        <v>INR  One Thousand Seven Hundred &amp; Fifty Nine  and Paise Eighty Four Only</v>
      </c>
      <c r="IA101" s="21">
        <v>10.07</v>
      </c>
      <c r="IB101" s="21" t="s">
        <v>55</v>
      </c>
      <c r="ID101" s="21">
        <v>1</v>
      </c>
      <c r="IE101" s="22" t="s">
        <v>46</v>
      </c>
      <c r="IF101" s="22"/>
      <c r="IG101" s="22"/>
      <c r="IH101" s="22"/>
      <c r="II101" s="22"/>
    </row>
    <row r="102" spans="1:243" s="21" customFormat="1" ht="42.75">
      <c r="A102" s="60">
        <v>10.08</v>
      </c>
      <c r="B102" s="61" t="s">
        <v>144</v>
      </c>
      <c r="C102" s="34"/>
      <c r="D102" s="34">
        <v>2.5</v>
      </c>
      <c r="E102" s="62" t="s">
        <v>46</v>
      </c>
      <c r="F102" s="63">
        <v>1086.89</v>
      </c>
      <c r="G102" s="46"/>
      <c r="H102" s="40"/>
      <c r="I102" s="41" t="s">
        <v>33</v>
      </c>
      <c r="J102" s="42">
        <f t="shared" si="4"/>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5"/>
        <v>2717.23</v>
      </c>
      <c r="BB102" s="54">
        <f t="shared" si="6"/>
        <v>2717.23</v>
      </c>
      <c r="BC102" s="59" t="str">
        <f t="shared" si="7"/>
        <v>INR  Two Thousand Seven Hundred &amp; Seventeen  and Paise Twenty Three Only</v>
      </c>
      <c r="IA102" s="21">
        <v>10.08</v>
      </c>
      <c r="IB102" s="21" t="s">
        <v>144</v>
      </c>
      <c r="ID102" s="21">
        <v>2.5</v>
      </c>
      <c r="IE102" s="22" t="s">
        <v>46</v>
      </c>
      <c r="IF102" s="22"/>
      <c r="IG102" s="22"/>
      <c r="IH102" s="22"/>
      <c r="II102" s="22"/>
    </row>
    <row r="103" spans="1:243" s="21" customFormat="1" ht="94.5">
      <c r="A103" s="60">
        <v>10.09</v>
      </c>
      <c r="B103" s="61" t="s">
        <v>145</v>
      </c>
      <c r="C103" s="34"/>
      <c r="D103" s="34">
        <v>1.5</v>
      </c>
      <c r="E103" s="62" t="s">
        <v>46</v>
      </c>
      <c r="F103" s="63">
        <v>2567.38</v>
      </c>
      <c r="G103" s="46"/>
      <c r="H103" s="40"/>
      <c r="I103" s="41" t="s">
        <v>33</v>
      </c>
      <c r="J103" s="42">
        <f t="shared" si="4"/>
        <v>1</v>
      </c>
      <c r="K103" s="40" t="s">
        <v>34</v>
      </c>
      <c r="L103" s="40" t="s">
        <v>4</v>
      </c>
      <c r="M103" s="43"/>
      <c r="N103" s="52"/>
      <c r="O103" s="52"/>
      <c r="P103" s="53"/>
      <c r="Q103" s="52"/>
      <c r="R103" s="52"/>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5">
        <f t="shared" si="5"/>
        <v>3851.07</v>
      </c>
      <c r="BB103" s="54">
        <f t="shared" si="6"/>
        <v>3851.07</v>
      </c>
      <c r="BC103" s="59" t="str">
        <f t="shared" si="7"/>
        <v>INR  Three Thousand Eight Hundred &amp; Fifty One  and Paise Seven Only</v>
      </c>
      <c r="IA103" s="21">
        <v>10.09</v>
      </c>
      <c r="IB103" s="21" t="s">
        <v>145</v>
      </c>
      <c r="ID103" s="21">
        <v>1.5</v>
      </c>
      <c r="IE103" s="22" t="s">
        <v>46</v>
      </c>
      <c r="IF103" s="22"/>
      <c r="IG103" s="22"/>
      <c r="IH103" s="22"/>
      <c r="II103" s="22"/>
    </row>
    <row r="104" spans="1:243" s="21" customFormat="1" ht="94.5">
      <c r="A104" s="64">
        <v>10.1</v>
      </c>
      <c r="B104" s="61" t="s">
        <v>146</v>
      </c>
      <c r="C104" s="34"/>
      <c r="D104" s="34">
        <v>5</v>
      </c>
      <c r="E104" s="62" t="s">
        <v>43</v>
      </c>
      <c r="F104" s="63">
        <v>830.43</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5"/>
        <v>4152.15</v>
      </c>
      <c r="BB104" s="54">
        <f t="shared" si="6"/>
        <v>4152.15</v>
      </c>
      <c r="BC104" s="59" t="str">
        <f t="shared" si="7"/>
        <v>INR  Four Thousand One Hundred &amp; Fifty Two  and Paise Fifteen Only</v>
      </c>
      <c r="IA104" s="21">
        <v>10.1</v>
      </c>
      <c r="IB104" s="21" t="s">
        <v>146</v>
      </c>
      <c r="ID104" s="21">
        <v>5</v>
      </c>
      <c r="IE104" s="22" t="s">
        <v>43</v>
      </c>
      <c r="IF104" s="22"/>
      <c r="IG104" s="22"/>
      <c r="IH104" s="22"/>
      <c r="II104" s="22"/>
    </row>
    <row r="105" spans="1:243" s="21" customFormat="1" ht="94.5">
      <c r="A105" s="60">
        <v>10.11</v>
      </c>
      <c r="B105" s="61" t="s">
        <v>147</v>
      </c>
      <c r="C105" s="34"/>
      <c r="D105" s="70"/>
      <c r="E105" s="70"/>
      <c r="F105" s="70"/>
      <c r="G105" s="70"/>
      <c r="H105" s="70"/>
      <c r="I105" s="70"/>
      <c r="J105" s="70"/>
      <c r="K105" s="70"/>
      <c r="L105" s="70"/>
      <c r="M105" s="70"/>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IA105" s="21">
        <v>10.11</v>
      </c>
      <c r="IB105" s="21" t="s">
        <v>147</v>
      </c>
      <c r="IE105" s="22"/>
      <c r="IF105" s="22"/>
      <c r="IG105" s="22"/>
      <c r="IH105" s="22"/>
      <c r="II105" s="22"/>
    </row>
    <row r="106" spans="1:243" s="21" customFormat="1" ht="28.5">
      <c r="A106" s="60">
        <v>10.12</v>
      </c>
      <c r="B106" s="61" t="s">
        <v>49</v>
      </c>
      <c r="C106" s="34"/>
      <c r="D106" s="34">
        <v>0.5</v>
      </c>
      <c r="E106" s="62" t="s">
        <v>46</v>
      </c>
      <c r="F106" s="63">
        <v>1489.22</v>
      </c>
      <c r="G106" s="46"/>
      <c r="H106" s="40"/>
      <c r="I106" s="41" t="s">
        <v>33</v>
      </c>
      <c r="J106" s="42">
        <f t="shared" si="4"/>
        <v>1</v>
      </c>
      <c r="K106" s="40" t="s">
        <v>34</v>
      </c>
      <c r="L106" s="40" t="s">
        <v>4</v>
      </c>
      <c r="M106" s="43"/>
      <c r="N106" s="52"/>
      <c r="O106" s="52"/>
      <c r="P106" s="53"/>
      <c r="Q106" s="52"/>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5">
        <f t="shared" si="5"/>
        <v>744.61</v>
      </c>
      <c r="BB106" s="54">
        <f t="shared" si="6"/>
        <v>744.61</v>
      </c>
      <c r="BC106" s="59" t="str">
        <f t="shared" si="7"/>
        <v>INR  Seven Hundred &amp; Forty Four  and Paise Sixty One Only</v>
      </c>
      <c r="IA106" s="21">
        <v>10.12</v>
      </c>
      <c r="IB106" s="21" t="s">
        <v>49</v>
      </c>
      <c r="ID106" s="21">
        <v>0.5</v>
      </c>
      <c r="IE106" s="22" t="s">
        <v>46</v>
      </c>
      <c r="IF106" s="22"/>
      <c r="IG106" s="22"/>
      <c r="IH106" s="22"/>
      <c r="II106" s="22"/>
    </row>
    <row r="107" spans="1:243" s="21" customFormat="1" ht="63">
      <c r="A107" s="60">
        <v>10.13</v>
      </c>
      <c r="B107" s="61" t="s">
        <v>148</v>
      </c>
      <c r="C107" s="34"/>
      <c r="D107" s="70"/>
      <c r="E107" s="70"/>
      <c r="F107" s="70"/>
      <c r="G107" s="70"/>
      <c r="H107" s="70"/>
      <c r="I107" s="70"/>
      <c r="J107" s="70"/>
      <c r="K107" s="70"/>
      <c r="L107" s="70"/>
      <c r="M107" s="70"/>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IA107" s="21">
        <v>10.13</v>
      </c>
      <c r="IB107" s="21" t="s">
        <v>148</v>
      </c>
      <c r="IE107" s="22"/>
      <c r="IF107" s="22"/>
      <c r="IG107" s="22"/>
      <c r="IH107" s="22"/>
      <c r="II107" s="22"/>
    </row>
    <row r="108" spans="1:243" s="21" customFormat="1" ht="28.5">
      <c r="A108" s="60">
        <v>10.14</v>
      </c>
      <c r="B108" s="61" t="s">
        <v>74</v>
      </c>
      <c r="C108" s="34"/>
      <c r="D108" s="34">
        <v>2</v>
      </c>
      <c r="E108" s="62" t="s">
        <v>47</v>
      </c>
      <c r="F108" s="63">
        <v>103.73</v>
      </c>
      <c r="G108" s="46"/>
      <c r="H108" s="40"/>
      <c r="I108" s="41" t="s">
        <v>33</v>
      </c>
      <c r="J108" s="42">
        <f t="shared" si="4"/>
        <v>1</v>
      </c>
      <c r="K108" s="40" t="s">
        <v>34</v>
      </c>
      <c r="L108" s="40" t="s">
        <v>4</v>
      </c>
      <c r="M108" s="43"/>
      <c r="N108" s="52"/>
      <c r="O108" s="52"/>
      <c r="P108" s="53"/>
      <c r="Q108" s="52"/>
      <c r="R108" s="52"/>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5">
        <f t="shared" si="5"/>
        <v>207.46</v>
      </c>
      <c r="BB108" s="54">
        <f t="shared" si="6"/>
        <v>207.46</v>
      </c>
      <c r="BC108" s="59" t="str">
        <f t="shared" si="7"/>
        <v>INR  Two Hundred &amp; Seven  and Paise Forty Six Only</v>
      </c>
      <c r="IA108" s="21">
        <v>10.14</v>
      </c>
      <c r="IB108" s="21" t="s">
        <v>74</v>
      </c>
      <c r="ID108" s="21">
        <v>2</v>
      </c>
      <c r="IE108" s="22" t="s">
        <v>47</v>
      </c>
      <c r="IF108" s="22"/>
      <c r="IG108" s="22"/>
      <c r="IH108" s="22"/>
      <c r="II108" s="22"/>
    </row>
    <row r="109" spans="1:243" s="21" customFormat="1" ht="63">
      <c r="A109" s="60">
        <v>10.15</v>
      </c>
      <c r="B109" s="61" t="s">
        <v>149</v>
      </c>
      <c r="C109" s="34"/>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IA109" s="21">
        <v>10.15</v>
      </c>
      <c r="IB109" s="21" t="s">
        <v>149</v>
      </c>
      <c r="IE109" s="22"/>
      <c r="IF109" s="22"/>
      <c r="IG109" s="22"/>
      <c r="IH109" s="22"/>
      <c r="II109" s="22"/>
    </row>
    <row r="110" spans="1:243" s="21" customFormat="1" ht="31.5">
      <c r="A110" s="60">
        <v>10.16</v>
      </c>
      <c r="B110" s="61" t="s">
        <v>75</v>
      </c>
      <c r="C110" s="34"/>
      <c r="D110" s="34">
        <v>5</v>
      </c>
      <c r="E110" s="62" t="s">
        <v>43</v>
      </c>
      <c r="F110" s="63">
        <v>53.05</v>
      </c>
      <c r="G110" s="46"/>
      <c r="H110" s="40"/>
      <c r="I110" s="41" t="s">
        <v>33</v>
      </c>
      <c r="J110" s="42">
        <f t="shared" si="4"/>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 t="shared" si="5"/>
        <v>265.25</v>
      </c>
      <c r="BB110" s="54">
        <f t="shared" si="6"/>
        <v>265.25</v>
      </c>
      <c r="BC110" s="59" t="str">
        <f t="shared" si="7"/>
        <v>INR  Two Hundred &amp; Sixty Five  and Paise Twenty Five Only</v>
      </c>
      <c r="IA110" s="21">
        <v>10.16</v>
      </c>
      <c r="IB110" s="21" t="s">
        <v>75</v>
      </c>
      <c r="ID110" s="21">
        <v>5</v>
      </c>
      <c r="IE110" s="22" t="s">
        <v>43</v>
      </c>
      <c r="IF110" s="22"/>
      <c r="IG110" s="22"/>
      <c r="IH110" s="22"/>
      <c r="II110" s="22"/>
    </row>
    <row r="111" spans="1:243" s="21" customFormat="1" ht="78.75">
      <c r="A111" s="60">
        <v>10.17</v>
      </c>
      <c r="B111" s="61" t="s">
        <v>76</v>
      </c>
      <c r="C111" s="34"/>
      <c r="D111" s="34">
        <v>30</v>
      </c>
      <c r="E111" s="62" t="s">
        <v>43</v>
      </c>
      <c r="F111" s="63">
        <v>39.5</v>
      </c>
      <c r="G111" s="46"/>
      <c r="H111" s="40"/>
      <c r="I111" s="41" t="s">
        <v>33</v>
      </c>
      <c r="J111" s="42">
        <f t="shared" si="4"/>
        <v>1</v>
      </c>
      <c r="K111" s="40" t="s">
        <v>34</v>
      </c>
      <c r="L111" s="40" t="s">
        <v>4</v>
      </c>
      <c r="M111" s="43"/>
      <c r="N111" s="52"/>
      <c r="O111" s="52"/>
      <c r="P111" s="53"/>
      <c r="Q111" s="52"/>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5">
        <f t="shared" si="5"/>
        <v>1185</v>
      </c>
      <c r="BB111" s="54">
        <f t="shared" si="6"/>
        <v>1185</v>
      </c>
      <c r="BC111" s="59" t="str">
        <f t="shared" si="7"/>
        <v>INR  One Thousand One Hundred &amp; Eighty Five  Only</v>
      </c>
      <c r="IA111" s="21">
        <v>10.17</v>
      </c>
      <c r="IB111" s="21" t="s">
        <v>76</v>
      </c>
      <c r="ID111" s="21">
        <v>30</v>
      </c>
      <c r="IE111" s="22" t="s">
        <v>43</v>
      </c>
      <c r="IF111" s="22"/>
      <c r="IG111" s="22"/>
      <c r="IH111" s="22"/>
      <c r="II111" s="22"/>
    </row>
    <row r="112" spans="1:243" s="21" customFormat="1" ht="141.75">
      <c r="A112" s="60">
        <v>10.18</v>
      </c>
      <c r="B112" s="61" t="s">
        <v>77</v>
      </c>
      <c r="C112" s="34"/>
      <c r="D112" s="34">
        <v>6</v>
      </c>
      <c r="E112" s="62" t="s">
        <v>46</v>
      </c>
      <c r="F112" s="63">
        <v>192.33</v>
      </c>
      <c r="G112" s="46"/>
      <c r="H112" s="40"/>
      <c r="I112" s="41" t="s">
        <v>33</v>
      </c>
      <c r="J112" s="42">
        <f t="shared" si="4"/>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5"/>
        <v>1153.98</v>
      </c>
      <c r="BB112" s="54">
        <f t="shared" si="6"/>
        <v>1153.98</v>
      </c>
      <c r="BC112" s="59" t="str">
        <f t="shared" si="7"/>
        <v>INR  One Thousand One Hundred &amp; Fifty Three  and Paise Ninety Eight Only</v>
      </c>
      <c r="IA112" s="21">
        <v>10.18</v>
      </c>
      <c r="IB112" s="21" t="s">
        <v>77</v>
      </c>
      <c r="ID112" s="21">
        <v>6</v>
      </c>
      <c r="IE112" s="22" t="s">
        <v>46</v>
      </c>
      <c r="IF112" s="22"/>
      <c r="IG112" s="22"/>
      <c r="IH112" s="22"/>
      <c r="II112" s="22"/>
    </row>
    <row r="113" spans="1:243" s="21" customFormat="1" ht="15.75">
      <c r="A113" s="60">
        <v>11</v>
      </c>
      <c r="B113" s="61" t="s">
        <v>150</v>
      </c>
      <c r="C113" s="34"/>
      <c r="D113" s="70"/>
      <c r="E113" s="70"/>
      <c r="F113" s="70"/>
      <c r="G113" s="70"/>
      <c r="H113" s="70"/>
      <c r="I113" s="70"/>
      <c r="J113" s="70"/>
      <c r="K113" s="70"/>
      <c r="L113" s="70"/>
      <c r="M113" s="70"/>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IA113" s="21">
        <v>11</v>
      </c>
      <c r="IB113" s="21" t="s">
        <v>150</v>
      </c>
      <c r="IE113" s="22"/>
      <c r="IF113" s="22"/>
      <c r="IG113" s="22"/>
      <c r="IH113" s="22"/>
      <c r="II113" s="22"/>
    </row>
    <row r="114" spans="1:243" s="21" customFormat="1" ht="173.25">
      <c r="A114" s="60">
        <v>11.01</v>
      </c>
      <c r="B114" s="61" t="s">
        <v>151</v>
      </c>
      <c r="C114" s="34"/>
      <c r="D114" s="70"/>
      <c r="E114" s="70"/>
      <c r="F114" s="70"/>
      <c r="G114" s="70"/>
      <c r="H114" s="70"/>
      <c r="I114" s="70"/>
      <c r="J114" s="70"/>
      <c r="K114" s="70"/>
      <c r="L114" s="70"/>
      <c r="M114" s="70"/>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IA114" s="21">
        <v>11.01</v>
      </c>
      <c r="IB114" s="21" t="s">
        <v>151</v>
      </c>
      <c r="IE114" s="22"/>
      <c r="IF114" s="22"/>
      <c r="IG114" s="22"/>
      <c r="IH114" s="22"/>
      <c r="II114" s="22"/>
    </row>
    <row r="115" spans="1:243" s="21" customFormat="1" ht="31.5" customHeight="1">
      <c r="A115" s="60">
        <v>11.02</v>
      </c>
      <c r="B115" s="61" t="s">
        <v>152</v>
      </c>
      <c r="C115" s="34"/>
      <c r="D115" s="34">
        <v>1</v>
      </c>
      <c r="E115" s="62" t="s">
        <v>47</v>
      </c>
      <c r="F115" s="63">
        <v>4758.26</v>
      </c>
      <c r="G115" s="46"/>
      <c r="H115" s="40"/>
      <c r="I115" s="41" t="s">
        <v>33</v>
      </c>
      <c r="J115" s="42">
        <f t="shared" si="4"/>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5"/>
        <v>4758.26</v>
      </c>
      <c r="BB115" s="54">
        <f t="shared" si="6"/>
        <v>4758.26</v>
      </c>
      <c r="BC115" s="59" t="str">
        <f t="shared" si="7"/>
        <v>INR  Four Thousand Seven Hundred &amp; Fifty Eight  and Paise Twenty Six Only</v>
      </c>
      <c r="IA115" s="21">
        <v>11.02</v>
      </c>
      <c r="IB115" s="21" t="s">
        <v>152</v>
      </c>
      <c r="ID115" s="21">
        <v>1</v>
      </c>
      <c r="IE115" s="22" t="s">
        <v>47</v>
      </c>
      <c r="IF115" s="22"/>
      <c r="IG115" s="22"/>
      <c r="IH115" s="22"/>
      <c r="II115" s="22"/>
    </row>
    <row r="116" spans="1:243" s="21" customFormat="1" ht="110.25">
      <c r="A116" s="60">
        <v>11.03</v>
      </c>
      <c r="B116" s="61" t="s">
        <v>153</v>
      </c>
      <c r="C116" s="34"/>
      <c r="D116" s="70"/>
      <c r="E116" s="70"/>
      <c r="F116" s="70"/>
      <c r="G116" s="70"/>
      <c r="H116" s="70"/>
      <c r="I116" s="70"/>
      <c r="J116" s="70"/>
      <c r="K116" s="70"/>
      <c r="L116" s="70"/>
      <c r="M116" s="70"/>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IA116" s="21">
        <v>11.03</v>
      </c>
      <c r="IB116" s="21" t="s">
        <v>153</v>
      </c>
      <c r="IE116" s="22"/>
      <c r="IF116" s="22"/>
      <c r="IG116" s="22"/>
      <c r="IH116" s="22"/>
      <c r="II116" s="22"/>
    </row>
    <row r="117" spans="1:243" s="21" customFormat="1" ht="15.75">
      <c r="A117" s="60">
        <v>11.04</v>
      </c>
      <c r="B117" s="61" t="s">
        <v>154</v>
      </c>
      <c r="C117" s="34"/>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IA117" s="21">
        <v>11.04</v>
      </c>
      <c r="IB117" s="21" t="s">
        <v>154</v>
      </c>
      <c r="IE117" s="22"/>
      <c r="IF117" s="22"/>
      <c r="IG117" s="22"/>
      <c r="IH117" s="22"/>
      <c r="II117" s="22"/>
    </row>
    <row r="118" spans="1:243" s="21" customFormat="1" ht="32.25" customHeight="1">
      <c r="A118" s="60">
        <v>11.05</v>
      </c>
      <c r="B118" s="61" t="s">
        <v>155</v>
      </c>
      <c r="C118" s="34"/>
      <c r="D118" s="34">
        <v>1</v>
      </c>
      <c r="E118" s="62" t="s">
        <v>47</v>
      </c>
      <c r="F118" s="63">
        <v>5502.85</v>
      </c>
      <c r="G118" s="46"/>
      <c r="H118" s="40"/>
      <c r="I118" s="41" t="s">
        <v>33</v>
      </c>
      <c r="J118" s="42">
        <f t="shared" si="4"/>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5"/>
        <v>5502.85</v>
      </c>
      <c r="BB118" s="54">
        <f t="shared" si="6"/>
        <v>5502.85</v>
      </c>
      <c r="BC118" s="59" t="str">
        <f t="shared" si="7"/>
        <v>INR  Five Thousand Five Hundred &amp; Two  and Paise Eighty Five Only</v>
      </c>
      <c r="IA118" s="21">
        <v>11.05</v>
      </c>
      <c r="IB118" s="21" t="s">
        <v>155</v>
      </c>
      <c r="ID118" s="21">
        <v>1</v>
      </c>
      <c r="IE118" s="22" t="s">
        <v>47</v>
      </c>
      <c r="IF118" s="22"/>
      <c r="IG118" s="22"/>
      <c r="IH118" s="22"/>
      <c r="II118" s="22"/>
    </row>
    <row r="119" spans="1:243" s="21" customFormat="1" ht="94.5">
      <c r="A119" s="60">
        <v>11.06</v>
      </c>
      <c r="B119" s="61" t="s">
        <v>156</v>
      </c>
      <c r="C119" s="34"/>
      <c r="D119" s="34">
        <v>2</v>
      </c>
      <c r="E119" s="62" t="s">
        <v>47</v>
      </c>
      <c r="F119" s="63">
        <v>262.47</v>
      </c>
      <c r="G119" s="46"/>
      <c r="H119" s="40"/>
      <c r="I119" s="41" t="s">
        <v>33</v>
      </c>
      <c r="J119" s="42">
        <f t="shared" si="4"/>
        <v>1</v>
      </c>
      <c r="K119" s="40" t="s">
        <v>34</v>
      </c>
      <c r="L119" s="40" t="s">
        <v>4</v>
      </c>
      <c r="M119" s="43"/>
      <c r="N119" s="52"/>
      <c r="O119" s="52"/>
      <c r="P119" s="53"/>
      <c r="Q119" s="52"/>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5">
        <f t="shared" si="5"/>
        <v>524.94</v>
      </c>
      <c r="BB119" s="54">
        <f t="shared" si="6"/>
        <v>524.94</v>
      </c>
      <c r="BC119" s="59" t="str">
        <f t="shared" si="7"/>
        <v>INR  Five Hundred &amp; Twenty Four  and Paise Ninety Four Only</v>
      </c>
      <c r="IA119" s="21">
        <v>11.06</v>
      </c>
      <c r="IB119" s="21" t="s">
        <v>156</v>
      </c>
      <c r="ID119" s="21">
        <v>2</v>
      </c>
      <c r="IE119" s="22" t="s">
        <v>47</v>
      </c>
      <c r="IF119" s="22"/>
      <c r="IG119" s="22"/>
      <c r="IH119" s="22"/>
      <c r="II119" s="22"/>
    </row>
    <row r="120" spans="1:243" s="21" customFormat="1" ht="63">
      <c r="A120" s="60">
        <v>11.07</v>
      </c>
      <c r="B120" s="61" t="s">
        <v>157</v>
      </c>
      <c r="C120" s="34"/>
      <c r="D120" s="34">
        <v>2</v>
      </c>
      <c r="E120" s="62" t="s">
        <v>47</v>
      </c>
      <c r="F120" s="63">
        <v>777.07</v>
      </c>
      <c r="G120" s="46"/>
      <c r="H120" s="40"/>
      <c r="I120" s="41" t="s">
        <v>33</v>
      </c>
      <c r="J120" s="42">
        <f t="shared" si="4"/>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5"/>
        <v>1554.14</v>
      </c>
      <c r="BB120" s="54">
        <f t="shared" si="6"/>
        <v>1554.14</v>
      </c>
      <c r="BC120" s="59" t="str">
        <f t="shared" si="7"/>
        <v>INR  One Thousand Five Hundred &amp; Fifty Four  and Paise Fourteen Only</v>
      </c>
      <c r="IA120" s="21">
        <v>11.07</v>
      </c>
      <c r="IB120" s="21" t="s">
        <v>157</v>
      </c>
      <c r="ID120" s="21">
        <v>2</v>
      </c>
      <c r="IE120" s="22" t="s">
        <v>47</v>
      </c>
      <c r="IF120" s="22"/>
      <c r="IG120" s="22"/>
      <c r="IH120" s="22"/>
      <c r="II120" s="22"/>
    </row>
    <row r="121" spans="1:243" s="21" customFormat="1" ht="63">
      <c r="A121" s="60">
        <v>11.08</v>
      </c>
      <c r="B121" s="61" t="s">
        <v>158</v>
      </c>
      <c r="C121" s="34"/>
      <c r="D121" s="34">
        <v>2</v>
      </c>
      <c r="E121" s="62" t="s">
        <v>47</v>
      </c>
      <c r="F121" s="63">
        <v>5365.32</v>
      </c>
      <c r="G121" s="46"/>
      <c r="H121" s="40"/>
      <c r="I121" s="41" t="s">
        <v>33</v>
      </c>
      <c r="J121" s="42">
        <f t="shared" si="4"/>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5"/>
        <v>10730.64</v>
      </c>
      <c r="BB121" s="54">
        <f t="shared" si="6"/>
        <v>10730.64</v>
      </c>
      <c r="BC121" s="59" t="str">
        <f t="shared" si="7"/>
        <v>INR  Ten Thousand Seven Hundred &amp; Thirty  and Paise Sixty Four Only</v>
      </c>
      <c r="IA121" s="21">
        <v>11.08</v>
      </c>
      <c r="IB121" s="21" t="s">
        <v>158</v>
      </c>
      <c r="ID121" s="21">
        <v>2</v>
      </c>
      <c r="IE121" s="22" t="s">
        <v>47</v>
      </c>
      <c r="IF121" s="22"/>
      <c r="IG121" s="22"/>
      <c r="IH121" s="22"/>
      <c r="II121" s="22"/>
    </row>
    <row r="122" spans="1:243" s="21" customFormat="1" ht="47.25">
      <c r="A122" s="60">
        <v>11.09</v>
      </c>
      <c r="B122" s="61" t="s">
        <v>159</v>
      </c>
      <c r="C122" s="34"/>
      <c r="D122" s="70"/>
      <c r="E122" s="70"/>
      <c r="F122" s="70"/>
      <c r="G122" s="70"/>
      <c r="H122" s="70"/>
      <c r="I122" s="70"/>
      <c r="J122" s="70"/>
      <c r="K122" s="70"/>
      <c r="L122" s="70"/>
      <c r="M122" s="70"/>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IA122" s="21">
        <v>11.09</v>
      </c>
      <c r="IB122" s="21" t="s">
        <v>159</v>
      </c>
      <c r="IE122" s="22"/>
      <c r="IF122" s="22"/>
      <c r="IG122" s="22"/>
      <c r="IH122" s="22"/>
      <c r="II122" s="22"/>
    </row>
    <row r="123" spans="1:243" s="21" customFormat="1" ht="15.75">
      <c r="A123" s="64">
        <v>11.1</v>
      </c>
      <c r="B123" s="61" t="s">
        <v>160</v>
      </c>
      <c r="C123" s="34"/>
      <c r="D123" s="70"/>
      <c r="E123" s="70"/>
      <c r="F123" s="70"/>
      <c r="G123" s="70"/>
      <c r="H123" s="70"/>
      <c r="I123" s="70"/>
      <c r="J123" s="70"/>
      <c r="K123" s="70"/>
      <c r="L123" s="70"/>
      <c r="M123" s="70"/>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IA123" s="21">
        <v>11.1</v>
      </c>
      <c r="IB123" s="21" t="s">
        <v>160</v>
      </c>
      <c r="IE123" s="22"/>
      <c r="IF123" s="22"/>
      <c r="IG123" s="22"/>
      <c r="IH123" s="22"/>
      <c r="II123" s="22"/>
    </row>
    <row r="124" spans="1:243" s="21" customFormat="1" ht="29.25" customHeight="1">
      <c r="A124" s="60">
        <v>11.11</v>
      </c>
      <c r="B124" s="61" t="s">
        <v>161</v>
      </c>
      <c r="C124" s="34"/>
      <c r="D124" s="34">
        <v>1</v>
      </c>
      <c r="E124" s="62" t="s">
        <v>47</v>
      </c>
      <c r="F124" s="63">
        <v>91.49</v>
      </c>
      <c r="G124" s="46"/>
      <c r="H124" s="40"/>
      <c r="I124" s="41" t="s">
        <v>33</v>
      </c>
      <c r="J124" s="42">
        <f t="shared" si="4"/>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 t="shared" si="5"/>
        <v>91.49</v>
      </c>
      <c r="BB124" s="54">
        <f t="shared" si="6"/>
        <v>91.49</v>
      </c>
      <c r="BC124" s="59" t="str">
        <f t="shared" si="7"/>
        <v>INR  Ninety One and Paise Forty Nine Only</v>
      </c>
      <c r="IA124" s="21">
        <v>11.11</v>
      </c>
      <c r="IB124" s="21" t="s">
        <v>161</v>
      </c>
      <c r="ID124" s="21">
        <v>1</v>
      </c>
      <c r="IE124" s="22" t="s">
        <v>47</v>
      </c>
      <c r="IF124" s="22"/>
      <c r="IG124" s="22"/>
      <c r="IH124" s="22"/>
      <c r="II124" s="22"/>
    </row>
    <row r="125" spans="1:243" s="21" customFormat="1" ht="94.5">
      <c r="A125" s="60">
        <v>11.12</v>
      </c>
      <c r="B125" s="61" t="s">
        <v>162</v>
      </c>
      <c r="C125" s="34"/>
      <c r="D125" s="34">
        <v>2</v>
      </c>
      <c r="E125" s="62" t="s">
        <v>47</v>
      </c>
      <c r="F125" s="63">
        <v>1237.31</v>
      </c>
      <c r="G125" s="46"/>
      <c r="H125" s="40"/>
      <c r="I125" s="41" t="s">
        <v>33</v>
      </c>
      <c r="J125" s="42">
        <f t="shared" si="4"/>
        <v>1</v>
      </c>
      <c r="K125" s="40" t="s">
        <v>34</v>
      </c>
      <c r="L125" s="40" t="s">
        <v>4</v>
      </c>
      <c r="M125" s="43"/>
      <c r="N125" s="52"/>
      <c r="O125" s="52"/>
      <c r="P125" s="53"/>
      <c r="Q125" s="52"/>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5">
        <f t="shared" si="5"/>
        <v>2474.62</v>
      </c>
      <c r="BB125" s="54">
        <f t="shared" si="6"/>
        <v>2474.62</v>
      </c>
      <c r="BC125" s="59" t="str">
        <f t="shared" si="7"/>
        <v>INR  Two Thousand Four Hundred &amp; Seventy Four  and Paise Sixty Two Only</v>
      </c>
      <c r="IA125" s="21">
        <v>11.12</v>
      </c>
      <c r="IB125" s="21" t="s">
        <v>162</v>
      </c>
      <c r="ID125" s="21">
        <v>2</v>
      </c>
      <c r="IE125" s="22" t="s">
        <v>47</v>
      </c>
      <c r="IF125" s="22"/>
      <c r="IG125" s="22"/>
      <c r="IH125" s="22"/>
      <c r="II125" s="22"/>
    </row>
    <row r="126" spans="1:243" s="21" customFormat="1" ht="31.5">
      <c r="A126" s="60">
        <v>11.13</v>
      </c>
      <c r="B126" s="61" t="s">
        <v>163</v>
      </c>
      <c r="C126" s="34"/>
      <c r="D126" s="70"/>
      <c r="E126" s="70"/>
      <c r="F126" s="70"/>
      <c r="G126" s="70"/>
      <c r="H126" s="70"/>
      <c r="I126" s="70"/>
      <c r="J126" s="70"/>
      <c r="K126" s="70"/>
      <c r="L126" s="70"/>
      <c r="M126" s="70"/>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IA126" s="21">
        <v>11.13</v>
      </c>
      <c r="IB126" s="21" t="s">
        <v>163</v>
      </c>
      <c r="IE126" s="22"/>
      <c r="IF126" s="22"/>
      <c r="IG126" s="22"/>
      <c r="IH126" s="22"/>
      <c r="II126" s="22"/>
    </row>
    <row r="127" spans="1:243" s="21" customFormat="1" ht="15.75">
      <c r="A127" s="60">
        <v>11.14</v>
      </c>
      <c r="B127" s="61" t="s">
        <v>164</v>
      </c>
      <c r="C127" s="34"/>
      <c r="D127" s="70"/>
      <c r="E127" s="70"/>
      <c r="F127" s="70"/>
      <c r="G127" s="70"/>
      <c r="H127" s="70"/>
      <c r="I127" s="70"/>
      <c r="J127" s="70"/>
      <c r="K127" s="70"/>
      <c r="L127" s="70"/>
      <c r="M127" s="70"/>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IA127" s="21">
        <v>11.14</v>
      </c>
      <c r="IB127" s="21" t="s">
        <v>164</v>
      </c>
      <c r="IE127" s="22"/>
      <c r="IF127" s="22"/>
      <c r="IG127" s="22"/>
      <c r="IH127" s="22"/>
      <c r="II127" s="22"/>
    </row>
    <row r="128" spans="1:243" s="21" customFormat="1" ht="42.75">
      <c r="A128" s="60">
        <v>11.15</v>
      </c>
      <c r="B128" s="61" t="s">
        <v>165</v>
      </c>
      <c r="C128" s="34"/>
      <c r="D128" s="34">
        <v>3</v>
      </c>
      <c r="E128" s="62" t="s">
        <v>44</v>
      </c>
      <c r="F128" s="63">
        <v>944.67</v>
      </c>
      <c r="G128" s="46"/>
      <c r="H128" s="40"/>
      <c r="I128" s="41" t="s">
        <v>33</v>
      </c>
      <c r="J128" s="42">
        <f t="shared" si="4"/>
        <v>1</v>
      </c>
      <c r="K128" s="40" t="s">
        <v>34</v>
      </c>
      <c r="L128" s="40" t="s">
        <v>4</v>
      </c>
      <c r="M128" s="43"/>
      <c r="N128" s="52"/>
      <c r="O128" s="52"/>
      <c r="P128" s="53"/>
      <c r="Q128" s="52"/>
      <c r="R128" s="52"/>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5">
        <f t="shared" si="5"/>
        <v>2834.01</v>
      </c>
      <c r="BB128" s="54">
        <f t="shared" si="6"/>
        <v>2834.01</v>
      </c>
      <c r="BC128" s="59" t="str">
        <f t="shared" si="7"/>
        <v>INR  Two Thousand Eight Hundred &amp; Thirty Four  and Paise One Only</v>
      </c>
      <c r="IA128" s="21">
        <v>11.15</v>
      </c>
      <c r="IB128" s="21" t="s">
        <v>165</v>
      </c>
      <c r="ID128" s="21">
        <v>3</v>
      </c>
      <c r="IE128" s="22" t="s">
        <v>44</v>
      </c>
      <c r="IF128" s="22"/>
      <c r="IG128" s="22"/>
      <c r="IH128" s="22"/>
      <c r="II128" s="22"/>
    </row>
    <row r="129" spans="1:243" s="21" customFormat="1" ht="63">
      <c r="A129" s="60">
        <v>11.16</v>
      </c>
      <c r="B129" s="61" t="s">
        <v>166</v>
      </c>
      <c r="C129" s="34"/>
      <c r="D129" s="70"/>
      <c r="E129" s="70"/>
      <c r="F129" s="70"/>
      <c r="G129" s="70"/>
      <c r="H129" s="70"/>
      <c r="I129" s="70"/>
      <c r="J129" s="70"/>
      <c r="K129" s="70"/>
      <c r="L129" s="70"/>
      <c r="M129" s="70"/>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IA129" s="21">
        <v>11.16</v>
      </c>
      <c r="IB129" s="21" t="s">
        <v>166</v>
      </c>
      <c r="IE129" s="22"/>
      <c r="IF129" s="22"/>
      <c r="IG129" s="22"/>
      <c r="IH129" s="22"/>
      <c r="II129" s="22"/>
    </row>
    <row r="130" spans="1:243" s="21" customFormat="1" ht="15.75">
      <c r="A130" s="60">
        <v>11.17</v>
      </c>
      <c r="B130" s="61" t="s">
        <v>164</v>
      </c>
      <c r="C130" s="34"/>
      <c r="D130" s="70"/>
      <c r="E130" s="70"/>
      <c r="F130" s="70"/>
      <c r="G130" s="70"/>
      <c r="H130" s="70"/>
      <c r="I130" s="70"/>
      <c r="J130" s="70"/>
      <c r="K130" s="70"/>
      <c r="L130" s="70"/>
      <c r="M130" s="70"/>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IA130" s="21">
        <v>11.17</v>
      </c>
      <c r="IB130" s="21" t="s">
        <v>164</v>
      </c>
      <c r="IE130" s="22"/>
      <c r="IF130" s="22"/>
      <c r="IG130" s="22"/>
      <c r="IH130" s="22"/>
      <c r="II130" s="22"/>
    </row>
    <row r="131" spans="1:243" s="21" customFormat="1" ht="28.5" customHeight="1">
      <c r="A131" s="60">
        <v>11.18</v>
      </c>
      <c r="B131" s="61" t="s">
        <v>167</v>
      </c>
      <c r="C131" s="34"/>
      <c r="D131" s="34">
        <v>1</v>
      </c>
      <c r="E131" s="62" t="s">
        <v>47</v>
      </c>
      <c r="F131" s="63">
        <v>523.98</v>
      </c>
      <c r="G131" s="46"/>
      <c r="H131" s="40"/>
      <c r="I131" s="41" t="s">
        <v>33</v>
      </c>
      <c r="J131" s="42">
        <f t="shared" si="4"/>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5"/>
        <v>523.98</v>
      </c>
      <c r="BB131" s="54">
        <f t="shared" si="6"/>
        <v>523.98</v>
      </c>
      <c r="BC131" s="59" t="str">
        <f t="shared" si="7"/>
        <v>INR  Five Hundred &amp; Twenty Three  and Paise Ninety Eight Only</v>
      </c>
      <c r="IA131" s="21">
        <v>11.18</v>
      </c>
      <c r="IB131" s="21" t="s">
        <v>167</v>
      </c>
      <c r="ID131" s="21">
        <v>1</v>
      </c>
      <c r="IE131" s="22" t="s">
        <v>47</v>
      </c>
      <c r="IF131" s="22"/>
      <c r="IG131" s="22"/>
      <c r="IH131" s="22"/>
      <c r="II131" s="22"/>
    </row>
    <row r="132" spans="1:243" s="21" customFormat="1" ht="31.5">
      <c r="A132" s="60">
        <v>11.19</v>
      </c>
      <c r="B132" s="61" t="s">
        <v>168</v>
      </c>
      <c r="C132" s="34"/>
      <c r="D132" s="70"/>
      <c r="E132" s="70"/>
      <c r="F132" s="70"/>
      <c r="G132" s="70"/>
      <c r="H132" s="70"/>
      <c r="I132" s="70"/>
      <c r="J132" s="70"/>
      <c r="K132" s="70"/>
      <c r="L132" s="70"/>
      <c r="M132" s="70"/>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IA132" s="21">
        <v>11.19</v>
      </c>
      <c r="IB132" s="21" t="s">
        <v>168</v>
      </c>
      <c r="IE132" s="22"/>
      <c r="IF132" s="22"/>
      <c r="IG132" s="22"/>
      <c r="IH132" s="22"/>
      <c r="II132" s="22"/>
    </row>
    <row r="133" spans="1:243" s="21" customFormat="1" ht="15.75">
      <c r="A133" s="64">
        <v>11.2</v>
      </c>
      <c r="B133" s="61" t="s">
        <v>164</v>
      </c>
      <c r="C133" s="34"/>
      <c r="D133" s="70"/>
      <c r="E133" s="70"/>
      <c r="F133" s="70"/>
      <c r="G133" s="70"/>
      <c r="H133" s="70"/>
      <c r="I133" s="70"/>
      <c r="J133" s="70"/>
      <c r="K133" s="70"/>
      <c r="L133" s="70"/>
      <c r="M133" s="70"/>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IA133" s="21">
        <v>11.2</v>
      </c>
      <c r="IB133" s="21" t="s">
        <v>164</v>
      </c>
      <c r="IE133" s="22"/>
      <c r="IF133" s="22"/>
      <c r="IG133" s="22"/>
      <c r="IH133" s="22"/>
      <c r="II133" s="22"/>
    </row>
    <row r="134" spans="1:243" s="21" customFormat="1" ht="28.5" customHeight="1">
      <c r="A134" s="60">
        <v>11.21</v>
      </c>
      <c r="B134" s="61" t="s">
        <v>169</v>
      </c>
      <c r="C134" s="34"/>
      <c r="D134" s="34">
        <v>1</v>
      </c>
      <c r="E134" s="62" t="s">
        <v>47</v>
      </c>
      <c r="F134" s="63">
        <v>385.58</v>
      </c>
      <c r="G134" s="46"/>
      <c r="H134" s="40"/>
      <c r="I134" s="41" t="s">
        <v>33</v>
      </c>
      <c r="J134" s="42">
        <f t="shared" si="4"/>
        <v>1</v>
      </c>
      <c r="K134" s="40" t="s">
        <v>34</v>
      </c>
      <c r="L134" s="40" t="s">
        <v>4</v>
      </c>
      <c r="M134" s="43"/>
      <c r="N134" s="52"/>
      <c r="O134" s="52"/>
      <c r="P134" s="53"/>
      <c r="Q134" s="52"/>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5">
        <f t="shared" si="5"/>
        <v>385.58</v>
      </c>
      <c r="BB134" s="54">
        <f t="shared" si="6"/>
        <v>385.58</v>
      </c>
      <c r="BC134" s="59" t="str">
        <f t="shared" si="7"/>
        <v>INR  Three Hundred &amp; Eighty Five  and Paise Fifty Eight Only</v>
      </c>
      <c r="IA134" s="21">
        <v>11.21</v>
      </c>
      <c r="IB134" s="21" t="s">
        <v>169</v>
      </c>
      <c r="ID134" s="21">
        <v>1</v>
      </c>
      <c r="IE134" s="22" t="s">
        <v>47</v>
      </c>
      <c r="IF134" s="22"/>
      <c r="IG134" s="22"/>
      <c r="IH134" s="22"/>
      <c r="II134" s="22"/>
    </row>
    <row r="135" spans="1:243" s="21" customFormat="1" ht="15.75">
      <c r="A135" s="60">
        <v>11.22</v>
      </c>
      <c r="B135" s="61" t="s">
        <v>170</v>
      </c>
      <c r="C135" s="34"/>
      <c r="D135" s="70"/>
      <c r="E135" s="70"/>
      <c r="F135" s="70"/>
      <c r="G135" s="70"/>
      <c r="H135" s="70"/>
      <c r="I135" s="70"/>
      <c r="J135" s="70"/>
      <c r="K135" s="70"/>
      <c r="L135" s="70"/>
      <c r="M135" s="70"/>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IA135" s="21">
        <v>11.22</v>
      </c>
      <c r="IB135" s="21" t="s">
        <v>170</v>
      </c>
      <c r="IE135" s="22"/>
      <c r="IF135" s="22"/>
      <c r="IG135" s="22"/>
      <c r="IH135" s="22"/>
      <c r="II135" s="22"/>
    </row>
    <row r="136" spans="1:243" s="21" customFormat="1" ht="15.75">
      <c r="A136" s="60">
        <v>11.23</v>
      </c>
      <c r="B136" s="61" t="s">
        <v>66</v>
      </c>
      <c r="C136" s="34"/>
      <c r="D136" s="70"/>
      <c r="E136" s="70"/>
      <c r="F136" s="70"/>
      <c r="G136" s="70"/>
      <c r="H136" s="70"/>
      <c r="I136" s="70"/>
      <c r="J136" s="70"/>
      <c r="K136" s="70"/>
      <c r="L136" s="70"/>
      <c r="M136" s="70"/>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IA136" s="21">
        <v>11.23</v>
      </c>
      <c r="IB136" s="21" t="s">
        <v>66</v>
      </c>
      <c r="IE136" s="22"/>
      <c r="IF136" s="22"/>
      <c r="IG136" s="22"/>
      <c r="IH136" s="22"/>
      <c r="II136" s="22"/>
    </row>
    <row r="137" spans="1:243" s="21" customFormat="1" ht="31.5" customHeight="1">
      <c r="A137" s="60">
        <v>11.24</v>
      </c>
      <c r="B137" s="61" t="s">
        <v>167</v>
      </c>
      <c r="C137" s="34"/>
      <c r="D137" s="34">
        <v>1</v>
      </c>
      <c r="E137" s="62" t="s">
        <v>47</v>
      </c>
      <c r="F137" s="63">
        <v>385.58</v>
      </c>
      <c r="G137" s="46"/>
      <c r="H137" s="40"/>
      <c r="I137" s="41" t="s">
        <v>33</v>
      </c>
      <c r="J137" s="42">
        <f t="shared" si="4"/>
        <v>1</v>
      </c>
      <c r="K137" s="40" t="s">
        <v>34</v>
      </c>
      <c r="L137" s="40" t="s">
        <v>4</v>
      </c>
      <c r="M137" s="43"/>
      <c r="N137" s="52"/>
      <c r="O137" s="52"/>
      <c r="P137" s="53"/>
      <c r="Q137" s="52"/>
      <c r="R137" s="52"/>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5">
        <f t="shared" si="5"/>
        <v>385.58</v>
      </c>
      <c r="BB137" s="54">
        <f t="shared" si="6"/>
        <v>385.58</v>
      </c>
      <c r="BC137" s="59" t="str">
        <f t="shared" si="7"/>
        <v>INR  Three Hundred &amp; Eighty Five  and Paise Fifty Eight Only</v>
      </c>
      <c r="IA137" s="21">
        <v>11.24</v>
      </c>
      <c r="IB137" s="21" t="s">
        <v>167</v>
      </c>
      <c r="ID137" s="21">
        <v>1</v>
      </c>
      <c r="IE137" s="22" t="s">
        <v>47</v>
      </c>
      <c r="IF137" s="22"/>
      <c r="IG137" s="22"/>
      <c r="IH137" s="22"/>
      <c r="II137" s="22"/>
    </row>
    <row r="138" spans="1:243" s="21" customFormat="1" ht="47.25">
      <c r="A138" s="60">
        <v>11.25</v>
      </c>
      <c r="B138" s="61" t="s">
        <v>171</v>
      </c>
      <c r="C138" s="34"/>
      <c r="D138" s="70"/>
      <c r="E138" s="70"/>
      <c r="F138" s="70"/>
      <c r="G138" s="70"/>
      <c r="H138" s="70"/>
      <c r="I138" s="70"/>
      <c r="J138" s="70"/>
      <c r="K138" s="70"/>
      <c r="L138" s="70"/>
      <c r="M138" s="70"/>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IA138" s="21">
        <v>11.25</v>
      </c>
      <c r="IB138" s="21" t="s">
        <v>171</v>
      </c>
      <c r="IE138" s="22"/>
      <c r="IF138" s="22"/>
      <c r="IG138" s="22"/>
      <c r="IH138" s="22"/>
      <c r="II138" s="22"/>
    </row>
    <row r="139" spans="1:243" s="21" customFormat="1" ht="42.75">
      <c r="A139" s="64">
        <v>11.26</v>
      </c>
      <c r="B139" s="61" t="s">
        <v>66</v>
      </c>
      <c r="C139" s="34"/>
      <c r="D139" s="34">
        <v>6</v>
      </c>
      <c r="E139" s="62" t="s">
        <v>47</v>
      </c>
      <c r="F139" s="63">
        <v>481.94</v>
      </c>
      <c r="G139" s="46"/>
      <c r="H139" s="40"/>
      <c r="I139" s="41" t="s">
        <v>33</v>
      </c>
      <c r="J139" s="42">
        <f t="shared" si="4"/>
        <v>1</v>
      </c>
      <c r="K139" s="40" t="s">
        <v>34</v>
      </c>
      <c r="L139" s="40" t="s">
        <v>4</v>
      </c>
      <c r="M139" s="43"/>
      <c r="N139" s="52"/>
      <c r="O139" s="52"/>
      <c r="P139" s="53"/>
      <c r="Q139" s="52"/>
      <c r="R139" s="52"/>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5">
        <f t="shared" si="5"/>
        <v>2891.64</v>
      </c>
      <c r="BB139" s="54">
        <f t="shared" si="6"/>
        <v>2891.64</v>
      </c>
      <c r="BC139" s="59" t="str">
        <f t="shared" si="7"/>
        <v>INR  Two Thousand Eight Hundred &amp; Ninety One  and Paise Sixty Four Only</v>
      </c>
      <c r="IA139" s="21">
        <v>11.26</v>
      </c>
      <c r="IB139" s="21" t="s">
        <v>66</v>
      </c>
      <c r="ID139" s="21">
        <v>6</v>
      </c>
      <c r="IE139" s="22" t="s">
        <v>47</v>
      </c>
      <c r="IF139" s="22"/>
      <c r="IG139" s="22"/>
      <c r="IH139" s="22"/>
      <c r="II139" s="22"/>
    </row>
    <row r="140" spans="1:243" s="21" customFormat="1" ht="94.5">
      <c r="A140" s="60">
        <v>11.27</v>
      </c>
      <c r="B140" s="61" t="s">
        <v>172</v>
      </c>
      <c r="C140" s="34"/>
      <c r="D140" s="70"/>
      <c r="E140" s="70"/>
      <c r="F140" s="70"/>
      <c r="G140" s="70"/>
      <c r="H140" s="70"/>
      <c r="I140" s="70"/>
      <c r="J140" s="70"/>
      <c r="K140" s="70"/>
      <c r="L140" s="70"/>
      <c r="M140" s="70"/>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IA140" s="21">
        <v>11.27</v>
      </c>
      <c r="IB140" s="21" t="s">
        <v>172</v>
      </c>
      <c r="IE140" s="22"/>
      <c r="IF140" s="22"/>
      <c r="IG140" s="22"/>
      <c r="IH140" s="22"/>
      <c r="II140" s="22"/>
    </row>
    <row r="141" spans="1:243" s="21" customFormat="1" ht="15.75">
      <c r="A141" s="60">
        <v>11.28</v>
      </c>
      <c r="B141" s="61" t="s">
        <v>173</v>
      </c>
      <c r="C141" s="34"/>
      <c r="D141" s="70"/>
      <c r="E141" s="70"/>
      <c r="F141" s="70"/>
      <c r="G141" s="70"/>
      <c r="H141" s="70"/>
      <c r="I141" s="70"/>
      <c r="J141" s="70"/>
      <c r="K141" s="70"/>
      <c r="L141" s="70"/>
      <c r="M141" s="70"/>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IA141" s="21">
        <v>11.28</v>
      </c>
      <c r="IB141" s="21" t="s">
        <v>173</v>
      </c>
      <c r="IE141" s="22"/>
      <c r="IF141" s="22"/>
      <c r="IG141" s="22"/>
      <c r="IH141" s="22"/>
      <c r="II141" s="22"/>
    </row>
    <row r="142" spans="1:243" s="21" customFormat="1" ht="30" customHeight="1">
      <c r="A142" s="64">
        <v>11.29</v>
      </c>
      <c r="B142" s="61" t="s">
        <v>174</v>
      </c>
      <c r="C142" s="34"/>
      <c r="D142" s="34">
        <v>1</v>
      </c>
      <c r="E142" s="62" t="s">
        <v>47</v>
      </c>
      <c r="F142" s="63">
        <v>1406.49</v>
      </c>
      <c r="G142" s="46"/>
      <c r="H142" s="40"/>
      <c r="I142" s="41" t="s">
        <v>33</v>
      </c>
      <c r="J142" s="42">
        <f t="shared" si="4"/>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5"/>
        <v>1406.49</v>
      </c>
      <c r="BB142" s="54">
        <f t="shared" si="6"/>
        <v>1406.49</v>
      </c>
      <c r="BC142" s="59" t="str">
        <f t="shared" si="7"/>
        <v>INR  One Thousand Four Hundred &amp; Six  and Paise Forty Nine Only</v>
      </c>
      <c r="IA142" s="21">
        <v>11.29</v>
      </c>
      <c r="IB142" s="21" t="s">
        <v>174</v>
      </c>
      <c r="ID142" s="21">
        <v>1</v>
      </c>
      <c r="IE142" s="22" t="s">
        <v>47</v>
      </c>
      <c r="IF142" s="22"/>
      <c r="IG142" s="22"/>
      <c r="IH142" s="22"/>
      <c r="II142" s="22"/>
    </row>
    <row r="143" spans="1:243" s="21" customFormat="1" ht="15.75">
      <c r="A143" s="60">
        <v>12</v>
      </c>
      <c r="B143" s="61" t="s">
        <v>175</v>
      </c>
      <c r="C143" s="34"/>
      <c r="D143" s="70"/>
      <c r="E143" s="70"/>
      <c r="F143" s="70"/>
      <c r="G143" s="70"/>
      <c r="H143" s="70"/>
      <c r="I143" s="70"/>
      <c r="J143" s="70"/>
      <c r="K143" s="70"/>
      <c r="L143" s="70"/>
      <c r="M143" s="70"/>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IA143" s="21">
        <v>12</v>
      </c>
      <c r="IB143" s="21" t="s">
        <v>175</v>
      </c>
      <c r="IE143" s="22"/>
      <c r="IF143" s="22"/>
      <c r="IG143" s="22"/>
      <c r="IH143" s="22"/>
      <c r="II143" s="22"/>
    </row>
    <row r="144" spans="1:243" s="21" customFormat="1" ht="46.5" customHeight="1">
      <c r="A144" s="60">
        <v>12.01</v>
      </c>
      <c r="B144" s="61" t="s">
        <v>176</v>
      </c>
      <c r="C144" s="34"/>
      <c r="D144" s="70"/>
      <c r="E144" s="70"/>
      <c r="F144" s="70"/>
      <c r="G144" s="70"/>
      <c r="H144" s="70"/>
      <c r="I144" s="70"/>
      <c r="J144" s="70"/>
      <c r="K144" s="70"/>
      <c r="L144" s="70"/>
      <c r="M144" s="70"/>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IA144" s="21">
        <v>12.01</v>
      </c>
      <c r="IB144" s="21" t="s">
        <v>176</v>
      </c>
      <c r="IE144" s="22"/>
      <c r="IF144" s="22"/>
      <c r="IG144" s="22"/>
      <c r="IH144" s="22"/>
      <c r="II144" s="22"/>
    </row>
    <row r="145" spans="1:243" s="21" customFormat="1" ht="42.75">
      <c r="A145" s="64">
        <v>12.02</v>
      </c>
      <c r="B145" s="61" t="s">
        <v>177</v>
      </c>
      <c r="C145" s="34"/>
      <c r="D145" s="34">
        <v>10</v>
      </c>
      <c r="E145" s="62" t="s">
        <v>44</v>
      </c>
      <c r="F145" s="63">
        <v>266.68</v>
      </c>
      <c r="G145" s="46"/>
      <c r="H145" s="40"/>
      <c r="I145" s="41" t="s">
        <v>33</v>
      </c>
      <c r="J145" s="42">
        <f t="shared" si="4"/>
        <v>1</v>
      </c>
      <c r="K145" s="40" t="s">
        <v>34</v>
      </c>
      <c r="L145" s="40" t="s">
        <v>4</v>
      </c>
      <c r="M145" s="43"/>
      <c r="N145" s="52"/>
      <c r="O145" s="52"/>
      <c r="P145" s="53"/>
      <c r="Q145" s="52"/>
      <c r="R145" s="52"/>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5">
        <f t="shared" si="5"/>
        <v>2666.8</v>
      </c>
      <c r="BB145" s="54">
        <f t="shared" si="6"/>
        <v>2666.8</v>
      </c>
      <c r="BC145" s="59" t="str">
        <f t="shared" si="7"/>
        <v>INR  Two Thousand Six Hundred &amp; Sixty Six  and Paise Eighty Only</v>
      </c>
      <c r="IA145" s="21">
        <v>12.02</v>
      </c>
      <c r="IB145" s="21" t="s">
        <v>177</v>
      </c>
      <c r="ID145" s="21">
        <v>10</v>
      </c>
      <c r="IE145" s="22" t="s">
        <v>44</v>
      </c>
      <c r="IF145" s="22"/>
      <c r="IG145" s="22"/>
      <c r="IH145" s="22"/>
      <c r="II145" s="22"/>
    </row>
    <row r="146" spans="1:243" s="21" customFormat="1" ht="42.75">
      <c r="A146" s="60">
        <v>12.03</v>
      </c>
      <c r="B146" s="61" t="s">
        <v>178</v>
      </c>
      <c r="C146" s="34"/>
      <c r="D146" s="34">
        <v>10</v>
      </c>
      <c r="E146" s="62" t="s">
        <v>44</v>
      </c>
      <c r="F146" s="63">
        <v>327.36</v>
      </c>
      <c r="G146" s="46"/>
      <c r="H146" s="40"/>
      <c r="I146" s="41" t="s">
        <v>33</v>
      </c>
      <c r="J146" s="42">
        <f t="shared" si="4"/>
        <v>1</v>
      </c>
      <c r="K146" s="40" t="s">
        <v>34</v>
      </c>
      <c r="L146" s="40" t="s">
        <v>4</v>
      </c>
      <c r="M146" s="43"/>
      <c r="N146" s="52"/>
      <c r="O146" s="52"/>
      <c r="P146" s="53"/>
      <c r="Q146" s="52"/>
      <c r="R146" s="52"/>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5">
        <f t="shared" si="5"/>
        <v>3273.6</v>
      </c>
      <c r="BB146" s="54">
        <f t="shared" si="6"/>
        <v>3273.6</v>
      </c>
      <c r="BC146" s="59" t="str">
        <f t="shared" si="7"/>
        <v>INR  Three Thousand Two Hundred &amp; Seventy Three  and Paise Sixty Only</v>
      </c>
      <c r="IA146" s="21">
        <v>12.03</v>
      </c>
      <c r="IB146" s="21" t="s">
        <v>178</v>
      </c>
      <c r="ID146" s="21">
        <v>10</v>
      </c>
      <c r="IE146" s="22" t="s">
        <v>44</v>
      </c>
      <c r="IF146" s="22"/>
      <c r="IG146" s="22"/>
      <c r="IH146" s="22"/>
      <c r="II146" s="22"/>
    </row>
    <row r="147" spans="1:243" s="21" customFormat="1" ht="28.5">
      <c r="A147" s="60">
        <v>12.04</v>
      </c>
      <c r="B147" s="61" t="s">
        <v>179</v>
      </c>
      <c r="C147" s="34"/>
      <c r="D147" s="34">
        <v>2</v>
      </c>
      <c r="E147" s="62" t="s">
        <v>44</v>
      </c>
      <c r="F147" s="63">
        <v>494.17</v>
      </c>
      <c r="G147" s="46"/>
      <c r="H147" s="40"/>
      <c r="I147" s="41" t="s">
        <v>33</v>
      </c>
      <c r="J147" s="42">
        <f t="shared" si="4"/>
        <v>1</v>
      </c>
      <c r="K147" s="40" t="s">
        <v>34</v>
      </c>
      <c r="L147" s="40" t="s">
        <v>4</v>
      </c>
      <c r="M147" s="43"/>
      <c r="N147" s="52"/>
      <c r="O147" s="52"/>
      <c r="P147" s="53"/>
      <c r="Q147" s="52"/>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5">
        <f t="shared" si="5"/>
        <v>988.34</v>
      </c>
      <c r="BB147" s="54">
        <f t="shared" si="6"/>
        <v>988.34</v>
      </c>
      <c r="BC147" s="59" t="str">
        <f t="shared" si="7"/>
        <v>INR  Nine Hundred &amp; Eighty Eight  and Paise Thirty Four Only</v>
      </c>
      <c r="IA147" s="21">
        <v>12.04</v>
      </c>
      <c r="IB147" s="21" t="s">
        <v>179</v>
      </c>
      <c r="ID147" s="21">
        <v>2</v>
      </c>
      <c r="IE147" s="22" t="s">
        <v>44</v>
      </c>
      <c r="IF147" s="22"/>
      <c r="IG147" s="22"/>
      <c r="IH147" s="22"/>
      <c r="II147" s="22"/>
    </row>
    <row r="148" spans="1:243" s="21" customFormat="1" ht="31.5">
      <c r="A148" s="64">
        <v>12.05</v>
      </c>
      <c r="B148" s="61" t="s">
        <v>180</v>
      </c>
      <c r="C148" s="34"/>
      <c r="D148" s="70"/>
      <c r="E148" s="70"/>
      <c r="F148" s="70"/>
      <c r="G148" s="70"/>
      <c r="H148" s="70"/>
      <c r="I148" s="70"/>
      <c r="J148" s="70"/>
      <c r="K148" s="70"/>
      <c r="L148" s="70"/>
      <c r="M148" s="70"/>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IA148" s="21">
        <v>12.05</v>
      </c>
      <c r="IB148" s="21" t="s">
        <v>180</v>
      </c>
      <c r="IE148" s="22"/>
      <c r="IF148" s="22"/>
      <c r="IG148" s="22"/>
      <c r="IH148" s="22"/>
      <c r="II148" s="22"/>
    </row>
    <row r="149" spans="1:243" s="21" customFormat="1" ht="15.75">
      <c r="A149" s="60">
        <v>12.06</v>
      </c>
      <c r="B149" s="61" t="s">
        <v>181</v>
      </c>
      <c r="C149" s="34"/>
      <c r="D149" s="70"/>
      <c r="E149" s="70"/>
      <c r="F149" s="70"/>
      <c r="G149" s="70"/>
      <c r="H149" s="70"/>
      <c r="I149" s="70"/>
      <c r="J149" s="70"/>
      <c r="K149" s="70"/>
      <c r="L149" s="70"/>
      <c r="M149" s="70"/>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IA149" s="21">
        <v>12.06</v>
      </c>
      <c r="IB149" s="21" t="s">
        <v>181</v>
      </c>
      <c r="IE149" s="22"/>
      <c r="IF149" s="22"/>
      <c r="IG149" s="22"/>
      <c r="IH149" s="22"/>
      <c r="II149" s="22"/>
    </row>
    <row r="150" spans="1:243" s="21" customFormat="1" ht="30" customHeight="1">
      <c r="A150" s="60">
        <v>12.07</v>
      </c>
      <c r="B150" s="61" t="s">
        <v>182</v>
      </c>
      <c r="C150" s="34"/>
      <c r="D150" s="34">
        <v>8</v>
      </c>
      <c r="E150" s="62" t="s">
        <v>47</v>
      </c>
      <c r="F150" s="63">
        <v>74.7</v>
      </c>
      <c r="G150" s="46"/>
      <c r="H150" s="40"/>
      <c r="I150" s="41" t="s">
        <v>33</v>
      </c>
      <c r="J150" s="42">
        <f t="shared" si="4"/>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t="shared" si="5"/>
        <v>597.6</v>
      </c>
      <c r="BB150" s="54">
        <f t="shared" si="6"/>
        <v>597.6</v>
      </c>
      <c r="BC150" s="59" t="str">
        <f t="shared" si="7"/>
        <v>INR  Five Hundred &amp; Ninety Seven  and Paise Sixty Only</v>
      </c>
      <c r="IA150" s="21">
        <v>12.07</v>
      </c>
      <c r="IB150" s="21" t="s">
        <v>182</v>
      </c>
      <c r="ID150" s="21">
        <v>8</v>
      </c>
      <c r="IE150" s="22" t="s">
        <v>47</v>
      </c>
      <c r="IF150" s="22"/>
      <c r="IG150" s="22"/>
      <c r="IH150" s="22"/>
      <c r="II150" s="22"/>
    </row>
    <row r="151" spans="1:243" s="21" customFormat="1" ht="47.25">
      <c r="A151" s="64">
        <v>12.08</v>
      </c>
      <c r="B151" s="61" t="s">
        <v>183</v>
      </c>
      <c r="C151" s="34"/>
      <c r="D151" s="70"/>
      <c r="E151" s="70"/>
      <c r="F151" s="70"/>
      <c r="G151" s="70"/>
      <c r="H151" s="70"/>
      <c r="I151" s="70"/>
      <c r="J151" s="70"/>
      <c r="K151" s="70"/>
      <c r="L151" s="70"/>
      <c r="M151" s="70"/>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IA151" s="21">
        <v>12.08</v>
      </c>
      <c r="IB151" s="21" t="s">
        <v>183</v>
      </c>
      <c r="IE151" s="22"/>
      <c r="IF151" s="22"/>
      <c r="IG151" s="22"/>
      <c r="IH151" s="22"/>
      <c r="II151" s="22"/>
    </row>
    <row r="152" spans="1:243" s="21" customFormat="1" ht="28.5">
      <c r="A152" s="60">
        <v>12.09</v>
      </c>
      <c r="B152" s="61" t="s">
        <v>184</v>
      </c>
      <c r="C152" s="34"/>
      <c r="D152" s="34">
        <v>10</v>
      </c>
      <c r="E152" s="62" t="s">
        <v>44</v>
      </c>
      <c r="F152" s="63">
        <v>10.52</v>
      </c>
      <c r="G152" s="46"/>
      <c r="H152" s="40"/>
      <c r="I152" s="41" t="s">
        <v>33</v>
      </c>
      <c r="J152" s="42">
        <f aca="true" t="shared" si="8" ref="J152:J182">IF(I152="Less(-)",-1,1)</f>
        <v>1</v>
      </c>
      <c r="K152" s="40" t="s">
        <v>34</v>
      </c>
      <c r="L152" s="40" t="s">
        <v>4</v>
      </c>
      <c r="M152" s="43"/>
      <c r="N152" s="52"/>
      <c r="O152" s="52"/>
      <c r="P152" s="53"/>
      <c r="Q152" s="52"/>
      <c r="R152" s="52"/>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5">
        <f aca="true" t="shared" si="9" ref="BA152:BA182">total_amount_ba($B$2,$D$2,D152,F152,J152,K152,M152)</f>
        <v>105.2</v>
      </c>
      <c r="BB152" s="54">
        <f aca="true" t="shared" si="10" ref="BB152:BB182">BA152+SUM(N152:AZ152)</f>
        <v>105.2</v>
      </c>
      <c r="BC152" s="59" t="str">
        <f aca="true" t="shared" si="11" ref="BC152:BC182">SpellNumber(L152,BB152)</f>
        <v>INR  One Hundred &amp; Five  and Paise Twenty Only</v>
      </c>
      <c r="IA152" s="21">
        <v>12.09</v>
      </c>
      <c r="IB152" s="21" t="s">
        <v>184</v>
      </c>
      <c r="ID152" s="21">
        <v>10</v>
      </c>
      <c r="IE152" s="22" t="s">
        <v>44</v>
      </c>
      <c r="IF152" s="22"/>
      <c r="IG152" s="22"/>
      <c r="IH152" s="22"/>
      <c r="II152" s="22"/>
    </row>
    <row r="153" spans="1:243" s="21" customFormat="1" ht="63">
      <c r="A153" s="64">
        <v>12.1</v>
      </c>
      <c r="B153" s="61" t="s">
        <v>185</v>
      </c>
      <c r="C153" s="34"/>
      <c r="D153" s="70"/>
      <c r="E153" s="70"/>
      <c r="F153" s="70"/>
      <c r="G153" s="70"/>
      <c r="H153" s="70"/>
      <c r="I153" s="70"/>
      <c r="J153" s="70"/>
      <c r="K153" s="70"/>
      <c r="L153" s="70"/>
      <c r="M153" s="70"/>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IA153" s="21">
        <v>12.1</v>
      </c>
      <c r="IB153" s="21" t="s">
        <v>185</v>
      </c>
      <c r="IE153" s="22"/>
      <c r="IF153" s="22"/>
      <c r="IG153" s="22"/>
      <c r="IH153" s="22"/>
      <c r="II153" s="22"/>
    </row>
    <row r="154" spans="1:243" s="21" customFormat="1" ht="30" customHeight="1">
      <c r="A154" s="64">
        <v>12.11</v>
      </c>
      <c r="B154" s="61" t="s">
        <v>182</v>
      </c>
      <c r="C154" s="34"/>
      <c r="D154" s="34">
        <v>1</v>
      </c>
      <c r="E154" s="62" t="s">
        <v>47</v>
      </c>
      <c r="F154" s="63">
        <v>229.99</v>
      </c>
      <c r="G154" s="46"/>
      <c r="H154" s="40"/>
      <c r="I154" s="41" t="s">
        <v>33</v>
      </c>
      <c r="J154" s="42">
        <f t="shared" si="8"/>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t="shared" si="9"/>
        <v>229.99</v>
      </c>
      <c r="BB154" s="54">
        <f t="shared" si="10"/>
        <v>229.99</v>
      </c>
      <c r="BC154" s="59" t="str">
        <f t="shared" si="11"/>
        <v>INR  Two Hundred &amp; Twenty Nine  and Paise Ninety Nine Only</v>
      </c>
      <c r="IA154" s="21">
        <v>12.11</v>
      </c>
      <c r="IB154" s="21" t="s">
        <v>182</v>
      </c>
      <c r="ID154" s="21">
        <v>1</v>
      </c>
      <c r="IE154" s="22" t="s">
        <v>47</v>
      </c>
      <c r="IF154" s="22"/>
      <c r="IG154" s="22"/>
      <c r="IH154" s="22"/>
      <c r="II154" s="22"/>
    </row>
    <row r="155" spans="1:243" s="21" customFormat="1" ht="29.25" customHeight="1">
      <c r="A155" s="60">
        <v>12.12</v>
      </c>
      <c r="B155" s="61" t="s">
        <v>186</v>
      </c>
      <c r="C155" s="34"/>
      <c r="D155" s="34">
        <v>1</v>
      </c>
      <c r="E155" s="62" t="s">
        <v>47</v>
      </c>
      <c r="F155" s="63">
        <v>253.44</v>
      </c>
      <c r="G155" s="46"/>
      <c r="H155" s="40"/>
      <c r="I155" s="41" t="s">
        <v>33</v>
      </c>
      <c r="J155" s="42">
        <f t="shared" si="8"/>
        <v>1</v>
      </c>
      <c r="K155" s="40" t="s">
        <v>34</v>
      </c>
      <c r="L155" s="40" t="s">
        <v>4</v>
      </c>
      <c r="M155" s="43"/>
      <c r="N155" s="52"/>
      <c r="O155" s="52"/>
      <c r="P155" s="53"/>
      <c r="Q155" s="52"/>
      <c r="R155" s="52"/>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5">
        <f t="shared" si="9"/>
        <v>253.44</v>
      </c>
      <c r="BB155" s="54">
        <f t="shared" si="10"/>
        <v>253.44</v>
      </c>
      <c r="BC155" s="59" t="str">
        <f t="shared" si="11"/>
        <v>INR  Two Hundred &amp; Fifty Three  and Paise Forty Four Only</v>
      </c>
      <c r="IA155" s="21">
        <v>12.12</v>
      </c>
      <c r="IB155" s="21" t="s">
        <v>186</v>
      </c>
      <c r="ID155" s="21">
        <v>1</v>
      </c>
      <c r="IE155" s="22" t="s">
        <v>47</v>
      </c>
      <c r="IF155" s="22"/>
      <c r="IG155" s="22"/>
      <c r="IH155" s="22"/>
      <c r="II155" s="22"/>
    </row>
    <row r="156" spans="1:243" s="21" customFormat="1" ht="47.25">
      <c r="A156" s="60">
        <v>12.13</v>
      </c>
      <c r="B156" s="61" t="s">
        <v>187</v>
      </c>
      <c r="C156" s="34"/>
      <c r="D156" s="70"/>
      <c r="E156" s="70"/>
      <c r="F156" s="70"/>
      <c r="G156" s="70"/>
      <c r="H156" s="70"/>
      <c r="I156" s="70"/>
      <c r="J156" s="70"/>
      <c r="K156" s="70"/>
      <c r="L156" s="70"/>
      <c r="M156" s="70"/>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IA156" s="21">
        <v>12.13</v>
      </c>
      <c r="IB156" s="21" t="s">
        <v>187</v>
      </c>
      <c r="IE156" s="22"/>
      <c r="IF156" s="22"/>
      <c r="IG156" s="22"/>
      <c r="IH156" s="22"/>
      <c r="II156" s="22"/>
    </row>
    <row r="157" spans="1:243" s="21" customFormat="1" ht="42.75">
      <c r="A157" s="64">
        <v>12.14</v>
      </c>
      <c r="B157" s="61" t="s">
        <v>182</v>
      </c>
      <c r="C157" s="34"/>
      <c r="D157" s="34">
        <v>4</v>
      </c>
      <c r="E157" s="62" t="s">
        <v>47</v>
      </c>
      <c r="F157" s="63">
        <v>380.71</v>
      </c>
      <c r="G157" s="46"/>
      <c r="H157" s="40"/>
      <c r="I157" s="41" t="s">
        <v>33</v>
      </c>
      <c r="J157" s="42">
        <f t="shared" si="8"/>
        <v>1</v>
      </c>
      <c r="K157" s="40" t="s">
        <v>34</v>
      </c>
      <c r="L157" s="40" t="s">
        <v>4</v>
      </c>
      <c r="M157" s="43"/>
      <c r="N157" s="52"/>
      <c r="O157" s="52"/>
      <c r="P157" s="53"/>
      <c r="Q157" s="52"/>
      <c r="R157" s="52"/>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5">
        <f t="shared" si="9"/>
        <v>1522.84</v>
      </c>
      <c r="BB157" s="54">
        <f t="shared" si="10"/>
        <v>1522.84</v>
      </c>
      <c r="BC157" s="59" t="str">
        <f t="shared" si="11"/>
        <v>INR  One Thousand Five Hundred &amp; Twenty Two  and Paise Eighty Four Only</v>
      </c>
      <c r="IA157" s="21">
        <v>12.14</v>
      </c>
      <c r="IB157" s="21" t="s">
        <v>182</v>
      </c>
      <c r="ID157" s="21">
        <v>4</v>
      </c>
      <c r="IE157" s="22" t="s">
        <v>47</v>
      </c>
      <c r="IF157" s="22"/>
      <c r="IG157" s="22"/>
      <c r="IH157" s="22"/>
      <c r="II157" s="22"/>
    </row>
    <row r="158" spans="1:243" s="21" customFormat="1" ht="63">
      <c r="A158" s="60">
        <v>12.15</v>
      </c>
      <c r="B158" s="61" t="s">
        <v>188</v>
      </c>
      <c r="C158" s="34"/>
      <c r="D158" s="70"/>
      <c r="E158" s="70"/>
      <c r="F158" s="70"/>
      <c r="G158" s="70"/>
      <c r="H158" s="70"/>
      <c r="I158" s="70"/>
      <c r="J158" s="70"/>
      <c r="K158" s="70"/>
      <c r="L158" s="70"/>
      <c r="M158" s="70"/>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IA158" s="21">
        <v>12.15</v>
      </c>
      <c r="IB158" s="21" t="s">
        <v>188</v>
      </c>
      <c r="IE158" s="22"/>
      <c r="IF158" s="22"/>
      <c r="IG158" s="22"/>
      <c r="IH158" s="22"/>
      <c r="II158" s="22"/>
    </row>
    <row r="159" spans="1:243" s="21" customFormat="1" ht="42.75">
      <c r="A159" s="60">
        <v>12.16</v>
      </c>
      <c r="B159" s="61" t="s">
        <v>182</v>
      </c>
      <c r="C159" s="34"/>
      <c r="D159" s="34">
        <v>2</v>
      </c>
      <c r="E159" s="62" t="s">
        <v>47</v>
      </c>
      <c r="F159" s="63">
        <v>621.13</v>
      </c>
      <c r="G159" s="46"/>
      <c r="H159" s="40"/>
      <c r="I159" s="41" t="s">
        <v>33</v>
      </c>
      <c r="J159" s="42">
        <f t="shared" si="8"/>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9"/>
        <v>1242.26</v>
      </c>
      <c r="BB159" s="54">
        <f t="shared" si="10"/>
        <v>1242.26</v>
      </c>
      <c r="BC159" s="59" t="str">
        <f t="shared" si="11"/>
        <v>INR  One Thousand Two Hundred &amp; Forty Two  and Paise Twenty Six Only</v>
      </c>
      <c r="IA159" s="21">
        <v>12.16</v>
      </c>
      <c r="IB159" s="21" t="s">
        <v>182</v>
      </c>
      <c r="ID159" s="21">
        <v>2</v>
      </c>
      <c r="IE159" s="22" t="s">
        <v>47</v>
      </c>
      <c r="IF159" s="22"/>
      <c r="IG159" s="22"/>
      <c r="IH159" s="22"/>
      <c r="II159" s="22"/>
    </row>
    <row r="160" spans="1:243" s="21" customFormat="1" ht="63">
      <c r="A160" s="60">
        <v>12.17</v>
      </c>
      <c r="B160" s="61" t="s">
        <v>189</v>
      </c>
      <c r="C160" s="34"/>
      <c r="D160" s="70"/>
      <c r="E160" s="70"/>
      <c r="F160" s="70"/>
      <c r="G160" s="70"/>
      <c r="H160" s="70"/>
      <c r="I160" s="70"/>
      <c r="J160" s="70"/>
      <c r="K160" s="70"/>
      <c r="L160" s="70"/>
      <c r="M160" s="70"/>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IA160" s="21">
        <v>12.17</v>
      </c>
      <c r="IB160" s="21" t="s">
        <v>189</v>
      </c>
      <c r="IE160" s="22"/>
      <c r="IF160" s="22"/>
      <c r="IG160" s="22"/>
      <c r="IH160" s="22"/>
      <c r="II160" s="22"/>
    </row>
    <row r="161" spans="1:243" s="21" customFormat="1" ht="42.75">
      <c r="A161" s="60">
        <v>12.18</v>
      </c>
      <c r="B161" s="61" t="s">
        <v>190</v>
      </c>
      <c r="C161" s="34"/>
      <c r="D161" s="34">
        <v>10</v>
      </c>
      <c r="E161" s="62" t="s">
        <v>47</v>
      </c>
      <c r="F161" s="63">
        <v>438.71</v>
      </c>
      <c r="G161" s="46"/>
      <c r="H161" s="40"/>
      <c r="I161" s="41" t="s">
        <v>33</v>
      </c>
      <c r="J161" s="42">
        <f t="shared" si="8"/>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9"/>
        <v>4387.1</v>
      </c>
      <c r="BB161" s="54">
        <f t="shared" si="10"/>
        <v>4387.1</v>
      </c>
      <c r="BC161" s="59" t="str">
        <f t="shared" si="11"/>
        <v>INR  Four Thousand Three Hundred &amp; Eighty Seven  and Paise Ten Only</v>
      </c>
      <c r="IA161" s="21">
        <v>12.18</v>
      </c>
      <c r="IB161" s="21" t="s">
        <v>190</v>
      </c>
      <c r="ID161" s="21">
        <v>10</v>
      </c>
      <c r="IE161" s="22" t="s">
        <v>47</v>
      </c>
      <c r="IF161" s="22"/>
      <c r="IG161" s="22"/>
      <c r="IH161" s="22"/>
      <c r="II161" s="22"/>
    </row>
    <row r="162" spans="1:243" s="21" customFormat="1" ht="63">
      <c r="A162" s="60">
        <v>12.19</v>
      </c>
      <c r="B162" s="61" t="s">
        <v>191</v>
      </c>
      <c r="C162" s="34"/>
      <c r="D162" s="34">
        <v>17</v>
      </c>
      <c r="E162" s="62" t="s">
        <v>47</v>
      </c>
      <c r="F162" s="63">
        <v>54.1</v>
      </c>
      <c r="G162" s="46"/>
      <c r="H162" s="40"/>
      <c r="I162" s="41" t="s">
        <v>33</v>
      </c>
      <c r="J162" s="42">
        <f t="shared" si="8"/>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9"/>
        <v>919.7</v>
      </c>
      <c r="BB162" s="54">
        <f t="shared" si="10"/>
        <v>919.7</v>
      </c>
      <c r="BC162" s="59" t="str">
        <f t="shared" si="11"/>
        <v>INR  Nine Hundred &amp; Nineteen  and Paise Seventy Only</v>
      </c>
      <c r="IA162" s="21">
        <v>12.19</v>
      </c>
      <c r="IB162" s="21" t="s">
        <v>191</v>
      </c>
      <c r="ID162" s="21">
        <v>17</v>
      </c>
      <c r="IE162" s="22" t="s">
        <v>47</v>
      </c>
      <c r="IF162" s="22"/>
      <c r="IG162" s="22"/>
      <c r="IH162" s="22"/>
      <c r="II162" s="22"/>
    </row>
    <row r="163" spans="1:243" s="21" customFormat="1" ht="31.5">
      <c r="A163" s="64">
        <v>12.2</v>
      </c>
      <c r="B163" s="61" t="s">
        <v>192</v>
      </c>
      <c r="C163" s="34"/>
      <c r="D163" s="70"/>
      <c r="E163" s="70"/>
      <c r="F163" s="70"/>
      <c r="G163" s="70"/>
      <c r="H163" s="70"/>
      <c r="I163" s="70"/>
      <c r="J163" s="70"/>
      <c r="K163" s="70"/>
      <c r="L163" s="70"/>
      <c r="M163" s="70"/>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IA163" s="21">
        <v>12.2</v>
      </c>
      <c r="IB163" s="21" t="s">
        <v>192</v>
      </c>
      <c r="IE163" s="22"/>
      <c r="IF163" s="22"/>
      <c r="IG163" s="22"/>
      <c r="IH163" s="22"/>
      <c r="II163" s="22"/>
    </row>
    <row r="164" spans="1:243" s="21" customFormat="1" ht="42.75">
      <c r="A164" s="60">
        <v>12.21</v>
      </c>
      <c r="B164" s="61" t="s">
        <v>193</v>
      </c>
      <c r="C164" s="34"/>
      <c r="D164" s="34">
        <v>5</v>
      </c>
      <c r="E164" s="62" t="s">
        <v>47</v>
      </c>
      <c r="F164" s="63">
        <v>317.76</v>
      </c>
      <c r="G164" s="46"/>
      <c r="H164" s="40"/>
      <c r="I164" s="41" t="s">
        <v>33</v>
      </c>
      <c r="J164" s="42">
        <f t="shared" si="8"/>
        <v>1</v>
      </c>
      <c r="K164" s="40" t="s">
        <v>34</v>
      </c>
      <c r="L164" s="40" t="s">
        <v>4</v>
      </c>
      <c r="M164" s="43"/>
      <c r="N164" s="52"/>
      <c r="O164" s="52"/>
      <c r="P164" s="53"/>
      <c r="Q164" s="52"/>
      <c r="R164" s="52"/>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5">
        <f t="shared" si="9"/>
        <v>1588.8</v>
      </c>
      <c r="BB164" s="54">
        <f t="shared" si="10"/>
        <v>1588.8</v>
      </c>
      <c r="BC164" s="59" t="str">
        <f t="shared" si="11"/>
        <v>INR  One Thousand Five Hundred &amp; Eighty Eight  and Paise Eighty Only</v>
      </c>
      <c r="IA164" s="21">
        <v>12.21</v>
      </c>
      <c r="IB164" s="21" t="s">
        <v>193</v>
      </c>
      <c r="ID164" s="21">
        <v>5</v>
      </c>
      <c r="IE164" s="22" t="s">
        <v>47</v>
      </c>
      <c r="IF164" s="22"/>
      <c r="IG164" s="22"/>
      <c r="IH164" s="22"/>
      <c r="II164" s="22"/>
    </row>
    <row r="165" spans="1:243" s="21" customFormat="1" ht="63">
      <c r="A165" s="60">
        <v>12.22</v>
      </c>
      <c r="B165" s="61" t="s">
        <v>194</v>
      </c>
      <c r="C165" s="34"/>
      <c r="D165" s="34">
        <v>15</v>
      </c>
      <c r="E165" s="62" t="s">
        <v>44</v>
      </c>
      <c r="F165" s="63">
        <v>150.64</v>
      </c>
      <c r="G165" s="46"/>
      <c r="H165" s="40"/>
      <c r="I165" s="41" t="s">
        <v>33</v>
      </c>
      <c r="J165" s="42">
        <f t="shared" si="8"/>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9"/>
        <v>2259.6</v>
      </c>
      <c r="BB165" s="54">
        <f t="shared" si="10"/>
        <v>2259.6</v>
      </c>
      <c r="BC165" s="59" t="str">
        <f t="shared" si="11"/>
        <v>INR  Two Thousand Two Hundred &amp; Fifty Nine  and Paise Sixty Only</v>
      </c>
      <c r="IA165" s="21">
        <v>12.22</v>
      </c>
      <c r="IB165" s="21" t="s">
        <v>194</v>
      </c>
      <c r="ID165" s="21">
        <v>15</v>
      </c>
      <c r="IE165" s="22" t="s">
        <v>44</v>
      </c>
      <c r="IF165" s="22"/>
      <c r="IG165" s="22"/>
      <c r="IH165" s="22"/>
      <c r="II165" s="22"/>
    </row>
    <row r="166" spans="1:243" s="21" customFormat="1" ht="17.25" customHeight="1">
      <c r="A166" s="60">
        <v>13</v>
      </c>
      <c r="B166" s="61" t="s">
        <v>195</v>
      </c>
      <c r="C166" s="34"/>
      <c r="D166" s="70"/>
      <c r="E166" s="70"/>
      <c r="F166" s="70"/>
      <c r="G166" s="70"/>
      <c r="H166" s="70"/>
      <c r="I166" s="70"/>
      <c r="J166" s="70"/>
      <c r="K166" s="70"/>
      <c r="L166" s="70"/>
      <c r="M166" s="70"/>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IA166" s="21">
        <v>13</v>
      </c>
      <c r="IB166" s="21" t="s">
        <v>195</v>
      </c>
      <c r="IE166" s="22"/>
      <c r="IF166" s="22"/>
      <c r="IG166" s="22"/>
      <c r="IH166" s="22"/>
      <c r="II166" s="22"/>
    </row>
    <row r="167" spans="1:243" s="21" customFormat="1" ht="330.75">
      <c r="A167" s="60">
        <v>13.01</v>
      </c>
      <c r="B167" s="61" t="s">
        <v>196</v>
      </c>
      <c r="C167" s="34"/>
      <c r="D167" s="34">
        <v>200</v>
      </c>
      <c r="E167" s="62" t="s">
        <v>43</v>
      </c>
      <c r="F167" s="63">
        <v>415.74</v>
      </c>
      <c r="G167" s="46"/>
      <c r="H167" s="40"/>
      <c r="I167" s="41" t="s">
        <v>33</v>
      </c>
      <c r="J167" s="42">
        <f t="shared" si="8"/>
        <v>1</v>
      </c>
      <c r="K167" s="40" t="s">
        <v>34</v>
      </c>
      <c r="L167" s="40" t="s">
        <v>4</v>
      </c>
      <c r="M167" s="43"/>
      <c r="N167" s="52"/>
      <c r="O167" s="52"/>
      <c r="P167" s="53"/>
      <c r="Q167" s="52"/>
      <c r="R167" s="52"/>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5">
        <f t="shared" si="9"/>
        <v>83148</v>
      </c>
      <c r="BB167" s="54">
        <f t="shared" si="10"/>
        <v>83148</v>
      </c>
      <c r="BC167" s="59" t="str">
        <f t="shared" si="11"/>
        <v>INR  Eighty Three Thousand One Hundred &amp; Forty Eight  Only</v>
      </c>
      <c r="IA167" s="21">
        <v>13.01</v>
      </c>
      <c r="IB167" s="21" t="s">
        <v>196</v>
      </c>
      <c r="ID167" s="21">
        <v>200</v>
      </c>
      <c r="IE167" s="22" t="s">
        <v>43</v>
      </c>
      <c r="IF167" s="22"/>
      <c r="IG167" s="22"/>
      <c r="IH167" s="22"/>
      <c r="II167" s="22"/>
    </row>
    <row r="168" spans="1:243" s="21" customFormat="1" ht="31.5">
      <c r="A168" s="60">
        <v>14</v>
      </c>
      <c r="B168" s="61" t="s">
        <v>197</v>
      </c>
      <c r="C168" s="34"/>
      <c r="D168" s="70"/>
      <c r="E168" s="70"/>
      <c r="F168" s="70"/>
      <c r="G168" s="70"/>
      <c r="H168" s="70"/>
      <c r="I168" s="70"/>
      <c r="J168" s="70"/>
      <c r="K168" s="70"/>
      <c r="L168" s="70"/>
      <c r="M168" s="70"/>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IA168" s="21">
        <v>14</v>
      </c>
      <c r="IB168" s="21" t="s">
        <v>197</v>
      </c>
      <c r="IE168" s="22"/>
      <c r="IF168" s="22"/>
      <c r="IG168" s="22"/>
      <c r="IH168" s="22"/>
      <c r="II168" s="22"/>
    </row>
    <row r="169" spans="1:243" s="21" customFormat="1" ht="94.5">
      <c r="A169" s="60">
        <v>14.01</v>
      </c>
      <c r="B169" s="61" t="s">
        <v>198</v>
      </c>
      <c r="C169" s="34"/>
      <c r="D169" s="70"/>
      <c r="E169" s="70"/>
      <c r="F169" s="70"/>
      <c r="G169" s="70"/>
      <c r="H169" s="70"/>
      <c r="I169" s="70"/>
      <c r="J169" s="70"/>
      <c r="K169" s="70"/>
      <c r="L169" s="70"/>
      <c r="M169" s="70"/>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IA169" s="21">
        <v>14.01</v>
      </c>
      <c r="IB169" s="21" t="s">
        <v>198</v>
      </c>
      <c r="IE169" s="22"/>
      <c r="IF169" s="22"/>
      <c r="IG169" s="22"/>
      <c r="IH169" s="22"/>
      <c r="II169" s="22"/>
    </row>
    <row r="170" spans="1:243" s="21" customFormat="1" ht="47.25">
      <c r="A170" s="60">
        <v>14.02</v>
      </c>
      <c r="B170" s="61" t="s">
        <v>78</v>
      </c>
      <c r="C170" s="34"/>
      <c r="D170" s="34">
        <v>2</v>
      </c>
      <c r="E170" s="62" t="s">
        <v>43</v>
      </c>
      <c r="F170" s="63">
        <v>342.35</v>
      </c>
      <c r="G170" s="46"/>
      <c r="H170" s="40"/>
      <c r="I170" s="41" t="s">
        <v>33</v>
      </c>
      <c r="J170" s="42">
        <f t="shared" si="8"/>
        <v>1</v>
      </c>
      <c r="K170" s="40" t="s">
        <v>34</v>
      </c>
      <c r="L170" s="40" t="s">
        <v>4</v>
      </c>
      <c r="M170" s="43"/>
      <c r="N170" s="52"/>
      <c r="O170" s="52"/>
      <c r="P170" s="53"/>
      <c r="Q170" s="52"/>
      <c r="R170" s="52"/>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5">
        <f t="shared" si="9"/>
        <v>684.7</v>
      </c>
      <c r="BB170" s="54">
        <f t="shared" si="10"/>
        <v>684.7</v>
      </c>
      <c r="BC170" s="59" t="str">
        <f t="shared" si="11"/>
        <v>INR  Six Hundred &amp; Eighty Four  and Paise Seventy Only</v>
      </c>
      <c r="IA170" s="21">
        <v>14.02</v>
      </c>
      <c r="IB170" s="21" t="s">
        <v>78</v>
      </c>
      <c r="ID170" s="21">
        <v>2</v>
      </c>
      <c r="IE170" s="22" t="s">
        <v>43</v>
      </c>
      <c r="IF170" s="22"/>
      <c r="IG170" s="22"/>
      <c r="IH170" s="22"/>
      <c r="II170" s="22"/>
    </row>
    <row r="171" spans="1:243" s="21" customFormat="1" ht="15.75">
      <c r="A171" s="60">
        <v>15</v>
      </c>
      <c r="B171" s="61" t="s">
        <v>199</v>
      </c>
      <c r="C171" s="34"/>
      <c r="D171" s="70"/>
      <c r="E171" s="70"/>
      <c r="F171" s="70"/>
      <c r="G171" s="70"/>
      <c r="H171" s="70"/>
      <c r="I171" s="70"/>
      <c r="J171" s="70"/>
      <c r="K171" s="70"/>
      <c r="L171" s="70"/>
      <c r="M171" s="70"/>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IA171" s="21">
        <v>15</v>
      </c>
      <c r="IB171" s="21" t="s">
        <v>199</v>
      </c>
      <c r="IE171" s="22"/>
      <c r="IF171" s="22"/>
      <c r="IG171" s="22"/>
      <c r="IH171" s="22"/>
      <c r="II171" s="22"/>
    </row>
    <row r="172" spans="1:243" s="21" customFormat="1" ht="141.75">
      <c r="A172" s="60">
        <v>15.01</v>
      </c>
      <c r="B172" s="61" t="s">
        <v>210</v>
      </c>
      <c r="C172" s="34"/>
      <c r="D172" s="34">
        <v>2</v>
      </c>
      <c r="E172" s="62" t="s">
        <v>211</v>
      </c>
      <c r="F172" s="63">
        <v>4985.93</v>
      </c>
      <c r="G172" s="46"/>
      <c r="H172" s="40"/>
      <c r="I172" s="41" t="s">
        <v>33</v>
      </c>
      <c r="J172" s="42">
        <f t="shared" si="8"/>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9"/>
        <v>9971.86</v>
      </c>
      <c r="BB172" s="54">
        <f t="shared" si="10"/>
        <v>9971.86</v>
      </c>
      <c r="BC172" s="59" t="str">
        <f t="shared" si="11"/>
        <v>INR  Nine Thousand Nine Hundred &amp; Seventy One  and Paise Eighty Six Only</v>
      </c>
      <c r="IA172" s="21">
        <v>15.01</v>
      </c>
      <c r="IB172" s="21" t="s">
        <v>210</v>
      </c>
      <c r="ID172" s="21">
        <v>2</v>
      </c>
      <c r="IE172" s="22" t="s">
        <v>211</v>
      </c>
      <c r="IF172" s="22"/>
      <c r="IG172" s="22"/>
      <c r="IH172" s="22"/>
      <c r="II172" s="22"/>
    </row>
    <row r="173" spans="1:243" s="21" customFormat="1" ht="78.75">
      <c r="A173" s="60">
        <v>15.02</v>
      </c>
      <c r="B173" s="61" t="s">
        <v>200</v>
      </c>
      <c r="C173" s="34"/>
      <c r="D173" s="34">
        <v>2</v>
      </c>
      <c r="E173" s="62" t="s">
        <v>212</v>
      </c>
      <c r="F173" s="63">
        <v>457.52</v>
      </c>
      <c r="G173" s="46"/>
      <c r="H173" s="40"/>
      <c r="I173" s="41" t="s">
        <v>33</v>
      </c>
      <c r="J173" s="42">
        <f t="shared" si="8"/>
        <v>1</v>
      </c>
      <c r="K173" s="40" t="s">
        <v>34</v>
      </c>
      <c r="L173" s="40" t="s">
        <v>4</v>
      </c>
      <c r="M173" s="43"/>
      <c r="N173" s="52"/>
      <c r="O173" s="52"/>
      <c r="P173" s="53"/>
      <c r="Q173" s="52"/>
      <c r="R173" s="52"/>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5">
        <f t="shared" si="9"/>
        <v>915.04</v>
      </c>
      <c r="BB173" s="54">
        <f t="shared" si="10"/>
        <v>915.04</v>
      </c>
      <c r="BC173" s="59" t="str">
        <f t="shared" si="11"/>
        <v>INR  Nine Hundred &amp; Fifteen  and Paise Four Only</v>
      </c>
      <c r="IA173" s="21">
        <v>15.02</v>
      </c>
      <c r="IB173" s="21" t="s">
        <v>200</v>
      </c>
      <c r="ID173" s="21">
        <v>2</v>
      </c>
      <c r="IE173" s="22" t="s">
        <v>212</v>
      </c>
      <c r="IF173" s="22"/>
      <c r="IG173" s="22"/>
      <c r="IH173" s="22"/>
      <c r="II173" s="22"/>
    </row>
    <row r="174" spans="1:243" s="21" customFormat="1" ht="46.5" customHeight="1">
      <c r="A174" s="60">
        <v>15.03</v>
      </c>
      <c r="B174" s="61" t="s">
        <v>201</v>
      </c>
      <c r="C174" s="34"/>
      <c r="D174" s="34">
        <v>2</v>
      </c>
      <c r="E174" s="62" t="s">
        <v>212</v>
      </c>
      <c r="F174" s="63">
        <v>51.62</v>
      </c>
      <c r="G174" s="46"/>
      <c r="H174" s="40"/>
      <c r="I174" s="41" t="s">
        <v>33</v>
      </c>
      <c r="J174" s="42">
        <f t="shared" si="8"/>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9"/>
        <v>103.24</v>
      </c>
      <c r="BB174" s="54">
        <f t="shared" si="10"/>
        <v>103.24</v>
      </c>
      <c r="BC174" s="59" t="str">
        <f t="shared" si="11"/>
        <v>INR  One Hundred &amp; Three  and Paise Twenty Four Only</v>
      </c>
      <c r="IA174" s="21">
        <v>15.03</v>
      </c>
      <c r="IB174" s="21" t="s">
        <v>201</v>
      </c>
      <c r="ID174" s="21">
        <v>2</v>
      </c>
      <c r="IE174" s="22" t="s">
        <v>212</v>
      </c>
      <c r="IF174" s="22"/>
      <c r="IG174" s="22"/>
      <c r="IH174" s="22"/>
      <c r="II174" s="22"/>
    </row>
    <row r="175" spans="1:243" s="21" customFormat="1" ht="31.5">
      <c r="A175" s="60">
        <v>15.04</v>
      </c>
      <c r="B175" s="61" t="s">
        <v>202</v>
      </c>
      <c r="C175" s="34"/>
      <c r="D175" s="34">
        <v>20</v>
      </c>
      <c r="E175" s="62" t="s">
        <v>212</v>
      </c>
      <c r="F175" s="63">
        <v>29.33</v>
      </c>
      <c r="G175" s="46"/>
      <c r="H175" s="40"/>
      <c r="I175" s="41" t="s">
        <v>33</v>
      </c>
      <c r="J175" s="42">
        <f t="shared" si="8"/>
        <v>1</v>
      </c>
      <c r="K175" s="40" t="s">
        <v>34</v>
      </c>
      <c r="L175" s="40" t="s">
        <v>4</v>
      </c>
      <c r="M175" s="43"/>
      <c r="N175" s="52"/>
      <c r="O175" s="52"/>
      <c r="P175" s="53"/>
      <c r="Q175" s="52"/>
      <c r="R175" s="52"/>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5">
        <f t="shared" si="9"/>
        <v>586.6</v>
      </c>
      <c r="BB175" s="54">
        <f t="shared" si="10"/>
        <v>586.6</v>
      </c>
      <c r="BC175" s="59" t="str">
        <f t="shared" si="11"/>
        <v>INR  Five Hundred &amp; Eighty Six  and Paise Sixty Only</v>
      </c>
      <c r="IA175" s="21">
        <v>15.04</v>
      </c>
      <c r="IB175" s="21" t="s">
        <v>202</v>
      </c>
      <c r="ID175" s="21">
        <v>20</v>
      </c>
      <c r="IE175" s="22" t="s">
        <v>212</v>
      </c>
      <c r="IF175" s="22"/>
      <c r="IG175" s="22"/>
      <c r="IH175" s="22"/>
      <c r="II175" s="22"/>
    </row>
    <row r="176" spans="1:243" s="21" customFormat="1" ht="63">
      <c r="A176" s="60">
        <v>15.05</v>
      </c>
      <c r="B176" s="61" t="s">
        <v>203</v>
      </c>
      <c r="C176" s="34"/>
      <c r="D176" s="34">
        <v>2</v>
      </c>
      <c r="E176" s="62" t="s">
        <v>212</v>
      </c>
      <c r="F176" s="63">
        <v>586.56</v>
      </c>
      <c r="G176" s="46"/>
      <c r="H176" s="40"/>
      <c r="I176" s="41" t="s">
        <v>33</v>
      </c>
      <c r="J176" s="42">
        <f t="shared" si="8"/>
        <v>1</v>
      </c>
      <c r="K176" s="40" t="s">
        <v>34</v>
      </c>
      <c r="L176" s="40" t="s">
        <v>4</v>
      </c>
      <c r="M176" s="43"/>
      <c r="N176" s="52"/>
      <c r="O176" s="52"/>
      <c r="P176" s="53"/>
      <c r="Q176" s="52"/>
      <c r="R176" s="52"/>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5">
        <f t="shared" si="9"/>
        <v>1173.12</v>
      </c>
      <c r="BB176" s="54">
        <f t="shared" si="10"/>
        <v>1173.12</v>
      </c>
      <c r="BC176" s="59" t="str">
        <f t="shared" si="11"/>
        <v>INR  One Thousand One Hundred &amp; Seventy Three  and Paise Twelve Only</v>
      </c>
      <c r="IA176" s="21">
        <v>15.05</v>
      </c>
      <c r="IB176" s="21" t="s">
        <v>203</v>
      </c>
      <c r="ID176" s="21">
        <v>2</v>
      </c>
      <c r="IE176" s="22" t="s">
        <v>212</v>
      </c>
      <c r="IF176" s="22"/>
      <c r="IG176" s="22"/>
      <c r="IH176" s="22"/>
      <c r="II176" s="22"/>
    </row>
    <row r="177" spans="1:243" s="21" customFormat="1" ht="127.5" customHeight="1">
      <c r="A177" s="60">
        <v>15.06</v>
      </c>
      <c r="B177" s="61" t="s">
        <v>204</v>
      </c>
      <c r="C177" s="34"/>
      <c r="D177" s="34">
        <v>2</v>
      </c>
      <c r="E177" s="62" t="s">
        <v>213</v>
      </c>
      <c r="F177" s="63">
        <v>1954.84</v>
      </c>
      <c r="G177" s="46"/>
      <c r="H177" s="40"/>
      <c r="I177" s="41" t="s">
        <v>33</v>
      </c>
      <c r="J177" s="42">
        <f t="shared" si="8"/>
        <v>1</v>
      </c>
      <c r="K177" s="40" t="s">
        <v>34</v>
      </c>
      <c r="L177" s="40" t="s">
        <v>4</v>
      </c>
      <c r="M177" s="43"/>
      <c r="N177" s="52"/>
      <c r="O177" s="52"/>
      <c r="P177" s="53"/>
      <c r="Q177" s="52"/>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5">
        <f t="shared" si="9"/>
        <v>3909.68</v>
      </c>
      <c r="BB177" s="54">
        <f t="shared" si="10"/>
        <v>3909.68</v>
      </c>
      <c r="BC177" s="59" t="str">
        <f t="shared" si="11"/>
        <v>INR  Three Thousand Nine Hundred &amp; Nine  and Paise Sixty Eight Only</v>
      </c>
      <c r="IA177" s="21">
        <v>15.06</v>
      </c>
      <c r="IB177" s="75" t="s">
        <v>204</v>
      </c>
      <c r="ID177" s="21">
        <v>2</v>
      </c>
      <c r="IE177" s="22" t="s">
        <v>213</v>
      </c>
      <c r="IF177" s="22"/>
      <c r="IG177" s="22"/>
      <c r="IH177" s="22"/>
      <c r="II177" s="22"/>
    </row>
    <row r="178" spans="1:243" s="21" customFormat="1" ht="47.25">
      <c r="A178" s="60">
        <v>15.07</v>
      </c>
      <c r="B178" s="61" t="s">
        <v>205</v>
      </c>
      <c r="C178" s="34"/>
      <c r="D178" s="34">
        <v>2</v>
      </c>
      <c r="E178" s="62" t="s">
        <v>212</v>
      </c>
      <c r="F178" s="63">
        <v>2522.2</v>
      </c>
      <c r="G178" s="46"/>
      <c r="H178" s="40"/>
      <c r="I178" s="41" t="s">
        <v>33</v>
      </c>
      <c r="J178" s="42">
        <f t="shared" si="8"/>
        <v>1</v>
      </c>
      <c r="K178" s="40" t="s">
        <v>34</v>
      </c>
      <c r="L178" s="40" t="s">
        <v>4</v>
      </c>
      <c r="M178" s="43"/>
      <c r="N178" s="52"/>
      <c r="O178" s="52"/>
      <c r="P178" s="53"/>
      <c r="Q178" s="52"/>
      <c r="R178" s="52"/>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5">
        <f t="shared" si="9"/>
        <v>5044.4</v>
      </c>
      <c r="BB178" s="54">
        <f t="shared" si="10"/>
        <v>5044.4</v>
      </c>
      <c r="BC178" s="59" t="str">
        <f t="shared" si="11"/>
        <v>INR  Five Thousand  &amp;Forty Four  and Paise Forty Only</v>
      </c>
      <c r="IA178" s="21">
        <v>15.07</v>
      </c>
      <c r="IB178" s="21" t="s">
        <v>205</v>
      </c>
      <c r="ID178" s="21">
        <v>2</v>
      </c>
      <c r="IE178" s="22" t="s">
        <v>212</v>
      </c>
      <c r="IF178" s="22"/>
      <c r="IG178" s="22"/>
      <c r="IH178" s="22"/>
      <c r="II178" s="22"/>
    </row>
    <row r="179" spans="1:243" s="21" customFormat="1" ht="63" customHeight="1">
      <c r="A179" s="60">
        <v>15.08</v>
      </c>
      <c r="B179" s="61" t="s">
        <v>206</v>
      </c>
      <c r="C179" s="34"/>
      <c r="D179" s="34">
        <v>2</v>
      </c>
      <c r="E179" s="62" t="s">
        <v>212</v>
      </c>
      <c r="F179" s="63">
        <v>1730.35</v>
      </c>
      <c r="G179" s="46"/>
      <c r="H179" s="40"/>
      <c r="I179" s="41" t="s">
        <v>33</v>
      </c>
      <c r="J179" s="42">
        <f t="shared" si="8"/>
        <v>1</v>
      </c>
      <c r="K179" s="40" t="s">
        <v>34</v>
      </c>
      <c r="L179" s="40" t="s">
        <v>4</v>
      </c>
      <c r="M179" s="43"/>
      <c r="N179" s="52"/>
      <c r="O179" s="52"/>
      <c r="P179" s="53"/>
      <c r="Q179" s="52"/>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5">
        <f t="shared" si="9"/>
        <v>3460.7</v>
      </c>
      <c r="BB179" s="54">
        <f t="shared" si="10"/>
        <v>3460.7</v>
      </c>
      <c r="BC179" s="59" t="str">
        <f t="shared" si="11"/>
        <v>INR  Three Thousand Four Hundred &amp; Sixty  and Paise Seventy Only</v>
      </c>
      <c r="IA179" s="21">
        <v>15.08</v>
      </c>
      <c r="IB179" s="75" t="s">
        <v>206</v>
      </c>
      <c r="ID179" s="21">
        <v>2</v>
      </c>
      <c r="IE179" s="22" t="s">
        <v>212</v>
      </c>
      <c r="IF179" s="22"/>
      <c r="IG179" s="22"/>
      <c r="IH179" s="22"/>
      <c r="II179" s="22"/>
    </row>
    <row r="180" spans="1:243" s="21" customFormat="1" ht="63">
      <c r="A180" s="60">
        <v>15.09</v>
      </c>
      <c r="B180" s="61" t="s">
        <v>207</v>
      </c>
      <c r="C180" s="34"/>
      <c r="D180" s="34">
        <v>1</v>
      </c>
      <c r="E180" s="62" t="s">
        <v>212</v>
      </c>
      <c r="F180" s="63">
        <v>1284.56</v>
      </c>
      <c r="G180" s="46"/>
      <c r="H180" s="40"/>
      <c r="I180" s="41" t="s">
        <v>33</v>
      </c>
      <c r="J180" s="42">
        <f t="shared" si="8"/>
        <v>1</v>
      </c>
      <c r="K180" s="40" t="s">
        <v>34</v>
      </c>
      <c r="L180" s="40" t="s">
        <v>4</v>
      </c>
      <c r="M180" s="43"/>
      <c r="N180" s="52"/>
      <c r="O180" s="52"/>
      <c r="P180" s="53"/>
      <c r="Q180" s="52"/>
      <c r="R180" s="52"/>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5">
        <f t="shared" si="9"/>
        <v>1284.56</v>
      </c>
      <c r="BB180" s="54">
        <f t="shared" si="10"/>
        <v>1284.56</v>
      </c>
      <c r="BC180" s="59" t="str">
        <f t="shared" si="11"/>
        <v>INR  One Thousand Two Hundred &amp; Eighty Four  and Paise Fifty Six Only</v>
      </c>
      <c r="IA180" s="21">
        <v>15.09</v>
      </c>
      <c r="IB180" s="21" t="s">
        <v>207</v>
      </c>
      <c r="ID180" s="21">
        <v>1</v>
      </c>
      <c r="IE180" s="22" t="s">
        <v>212</v>
      </c>
      <c r="IF180" s="22"/>
      <c r="IG180" s="22"/>
      <c r="IH180" s="22"/>
      <c r="II180" s="22"/>
    </row>
    <row r="181" spans="1:243" s="21" customFormat="1" ht="47.25" customHeight="1">
      <c r="A181" s="64">
        <v>15.1</v>
      </c>
      <c r="B181" s="61" t="s">
        <v>208</v>
      </c>
      <c r="C181" s="34"/>
      <c r="D181" s="34">
        <v>1</v>
      </c>
      <c r="E181" s="62" t="s">
        <v>212</v>
      </c>
      <c r="F181" s="63">
        <v>1284.56</v>
      </c>
      <c r="G181" s="46"/>
      <c r="H181" s="40"/>
      <c r="I181" s="41" t="s">
        <v>33</v>
      </c>
      <c r="J181" s="42">
        <f t="shared" si="8"/>
        <v>1</v>
      </c>
      <c r="K181" s="40" t="s">
        <v>34</v>
      </c>
      <c r="L181" s="40" t="s">
        <v>4</v>
      </c>
      <c r="M181" s="43"/>
      <c r="N181" s="52"/>
      <c r="O181" s="52"/>
      <c r="P181" s="53"/>
      <c r="Q181" s="52"/>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5">
        <f t="shared" si="9"/>
        <v>1284.56</v>
      </c>
      <c r="BB181" s="54">
        <f t="shared" si="10"/>
        <v>1284.56</v>
      </c>
      <c r="BC181" s="59" t="str">
        <f t="shared" si="11"/>
        <v>INR  One Thousand Two Hundred &amp; Eighty Four  and Paise Fifty Six Only</v>
      </c>
      <c r="IA181" s="21">
        <v>15.1</v>
      </c>
      <c r="IB181" s="75" t="s">
        <v>208</v>
      </c>
      <c r="ID181" s="21">
        <v>1</v>
      </c>
      <c r="IE181" s="22" t="s">
        <v>212</v>
      </c>
      <c r="IF181" s="22"/>
      <c r="IG181" s="22"/>
      <c r="IH181" s="22"/>
      <c r="II181" s="22"/>
    </row>
    <row r="182" spans="1:243" s="21" customFormat="1" ht="409.5">
      <c r="A182" s="60">
        <v>15.11</v>
      </c>
      <c r="B182" s="61" t="s">
        <v>209</v>
      </c>
      <c r="C182" s="34"/>
      <c r="D182" s="34">
        <v>1</v>
      </c>
      <c r="E182" s="62" t="s">
        <v>212</v>
      </c>
      <c r="F182" s="63">
        <v>130202.31</v>
      </c>
      <c r="G182" s="46"/>
      <c r="H182" s="40"/>
      <c r="I182" s="41" t="s">
        <v>33</v>
      </c>
      <c r="J182" s="42">
        <f t="shared" si="8"/>
        <v>1</v>
      </c>
      <c r="K182" s="40" t="s">
        <v>34</v>
      </c>
      <c r="L182" s="40" t="s">
        <v>4</v>
      </c>
      <c r="M182" s="43"/>
      <c r="N182" s="52"/>
      <c r="O182" s="52"/>
      <c r="P182" s="53"/>
      <c r="Q182" s="52"/>
      <c r="R182" s="52"/>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5">
        <f t="shared" si="9"/>
        <v>130202.31</v>
      </c>
      <c r="BB182" s="54">
        <f t="shared" si="10"/>
        <v>130202.31</v>
      </c>
      <c r="BC182" s="59" t="str">
        <f t="shared" si="11"/>
        <v>INR  One Lakh Thirty Thousand Two Hundred &amp; Two  and Paise Thirty One Only</v>
      </c>
      <c r="IA182" s="21">
        <v>15.11</v>
      </c>
      <c r="IB182" s="75" t="s">
        <v>209</v>
      </c>
      <c r="ID182" s="21">
        <v>1</v>
      </c>
      <c r="IE182" s="22" t="s">
        <v>212</v>
      </c>
      <c r="IF182" s="22"/>
      <c r="IG182" s="22"/>
      <c r="IH182" s="22"/>
      <c r="II182" s="22"/>
    </row>
    <row r="183" spans="1:55" ht="42.75">
      <c r="A183" s="47" t="s">
        <v>35</v>
      </c>
      <c r="B183" s="48"/>
      <c r="C183" s="49"/>
      <c r="D183" s="35"/>
      <c r="E183" s="35"/>
      <c r="F183" s="35"/>
      <c r="G183" s="35"/>
      <c r="H183" s="50"/>
      <c r="I183" s="50"/>
      <c r="J183" s="50"/>
      <c r="K183" s="50"/>
      <c r="L183" s="5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58">
        <f>SUM(BA13:BA182)</f>
        <v>680304.74</v>
      </c>
      <c r="BB183" s="58">
        <f>SUM(BB13:BB182)</f>
        <v>680304.74</v>
      </c>
      <c r="BC183" s="59" t="str">
        <f>SpellNumber($E$2,BB183)</f>
        <v>INR  Six Lakh Eighty Thousand Three Hundred &amp; Four  and Paise Seventy Four Only</v>
      </c>
    </row>
    <row r="184" spans="1:55" ht="46.5" customHeight="1">
      <c r="A184" s="24" t="s">
        <v>36</v>
      </c>
      <c r="B184" s="25"/>
      <c r="C184" s="26"/>
      <c r="D184" s="27"/>
      <c r="E184" s="36" t="s">
        <v>45</v>
      </c>
      <c r="F184" s="37"/>
      <c r="G184" s="28"/>
      <c r="H184" s="29"/>
      <c r="I184" s="29"/>
      <c r="J184" s="29"/>
      <c r="K184" s="30"/>
      <c r="L184" s="31"/>
      <c r="M184" s="32"/>
      <c r="N184" s="33"/>
      <c r="O184" s="21"/>
      <c r="P184" s="21"/>
      <c r="Q184" s="21"/>
      <c r="R184" s="21"/>
      <c r="S184" s="21"/>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56">
        <f>IF(ISBLANK(F184),0,IF(E184="Excess (+)",ROUND(BA183+(BA183*F184),2),IF(E184="Less (-)",ROUND(BA183+(BA183*F184*(-1)),2),IF(E184="At Par",BA183,0))))</f>
        <v>0</v>
      </c>
      <c r="BB184" s="57">
        <f>ROUND(BA184,0)</f>
        <v>0</v>
      </c>
      <c r="BC184" s="39" t="str">
        <f>SpellNumber($E$2,BB184)</f>
        <v>INR Zero Only</v>
      </c>
    </row>
    <row r="185" spans="1:55" ht="45.75" customHeight="1">
      <c r="A185" s="23" t="s">
        <v>37</v>
      </c>
      <c r="B185" s="23"/>
      <c r="C185" s="65" t="str">
        <f>SpellNumber($E$2,BB184)</f>
        <v>INR Zero Only</v>
      </c>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row>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2" ht="15"/>
    <row r="1863" ht="15"/>
    <row r="1864" ht="15"/>
    <row r="1865" ht="15"/>
    <row r="1866" ht="15"/>
    <row r="1867" ht="15"/>
    <row r="1868" ht="15"/>
    <row r="1869" ht="15"/>
    <row r="1870" ht="15"/>
    <row r="1871" ht="15"/>
    <row r="1872" ht="15"/>
    <row r="1873" ht="15"/>
    <row r="1874" ht="15"/>
    <row r="1875" ht="15"/>
    <row r="1876" ht="15"/>
    <row r="1878" ht="15"/>
    <row r="1879" ht="15"/>
    <row r="1880" ht="15"/>
    <row r="1882" ht="15"/>
    <row r="1883" ht="15"/>
    <row r="1885" ht="15"/>
    <row r="1886" ht="15"/>
    <row r="1887" ht="15"/>
    <row r="1888" ht="15"/>
    <row r="1890" ht="15"/>
    <row r="1892" ht="15"/>
    <row r="1893" ht="15"/>
    <row r="1894" ht="15"/>
    <row r="1895"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6" ht="15"/>
    <row r="1917" ht="15"/>
    <row r="1918" ht="15"/>
    <row r="1919" ht="15"/>
    <row r="1920" ht="15"/>
    <row r="1922" ht="15"/>
    <row r="1924" ht="15"/>
    <row r="1925" ht="15"/>
    <row r="1926" ht="15"/>
    <row r="1927" ht="15"/>
    <row r="1928" ht="15"/>
    <row r="1929" ht="15"/>
    <row r="1931" ht="15"/>
    <row r="1932" ht="15"/>
    <row r="1933" ht="15"/>
    <row r="1935" ht="15"/>
    <row r="1936" ht="15"/>
    <row r="1937" ht="15"/>
    <row r="1939" ht="15"/>
    <row r="1941" ht="15"/>
    <row r="1942" ht="15"/>
    <row r="1944" ht="15"/>
    <row r="1945" ht="15"/>
    <row r="1946" ht="15"/>
    <row r="1947" ht="15"/>
    <row r="1948" ht="15"/>
    <row r="1949" ht="15"/>
    <row r="1950" ht="15"/>
    <row r="1951" ht="15"/>
    <row r="1953" ht="15"/>
    <row r="1955" ht="15"/>
    <row r="1956" ht="15"/>
    <row r="1957" ht="15"/>
    <row r="1959" ht="15"/>
    <row r="1960" ht="15"/>
  </sheetData>
  <sheetProtection password="8F23" sheet="1"/>
  <mergeCells count="87">
    <mergeCell ref="D166:BC166"/>
    <mergeCell ref="D168:BC168"/>
    <mergeCell ref="D169:BC169"/>
    <mergeCell ref="D171:BC171"/>
    <mergeCell ref="D151:BC151"/>
    <mergeCell ref="D153:BC153"/>
    <mergeCell ref="D156:BC156"/>
    <mergeCell ref="D158:BC158"/>
    <mergeCell ref="D160:BC160"/>
    <mergeCell ref="D163:BC163"/>
    <mergeCell ref="D140:BC140"/>
    <mergeCell ref="D141:BC141"/>
    <mergeCell ref="D143:BC143"/>
    <mergeCell ref="D144:BC144"/>
    <mergeCell ref="D148:BC148"/>
    <mergeCell ref="D149:BC149"/>
    <mergeCell ref="D130:BC130"/>
    <mergeCell ref="D132:BC132"/>
    <mergeCell ref="D133:BC133"/>
    <mergeCell ref="D135:BC135"/>
    <mergeCell ref="D136:BC136"/>
    <mergeCell ref="D138:BC138"/>
    <mergeCell ref="D117:BC117"/>
    <mergeCell ref="D122:BC122"/>
    <mergeCell ref="D123:BC123"/>
    <mergeCell ref="D126:BC126"/>
    <mergeCell ref="D127:BC127"/>
    <mergeCell ref="D129:BC129"/>
    <mergeCell ref="D105:BC105"/>
    <mergeCell ref="D107:BC107"/>
    <mergeCell ref="D109:BC109"/>
    <mergeCell ref="D113:BC113"/>
    <mergeCell ref="D114:BC114"/>
    <mergeCell ref="D116:BC116"/>
    <mergeCell ref="D90:BC90"/>
    <mergeCell ref="D92:BC92"/>
    <mergeCell ref="D94:BC94"/>
    <mergeCell ref="D95:BC95"/>
    <mergeCell ref="D99:BC99"/>
    <mergeCell ref="D100:BC100"/>
    <mergeCell ref="D76:BC76"/>
    <mergeCell ref="D78:BC78"/>
    <mergeCell ref="D80:BC80"/>
    <mergeCell ref="D82:BC82"/>
    <mergeCell ref="D85:BC85"/>
    <mergeCell ref="D87:BC87"/>
    <mergeCell ref="D66:BC66"/>
    <mergeCell ref="D68:BC68"/>
    <mergeCell ref="D70:BC70"/>
    <mergeCell ref="D71:BC71"/>
    <mergeCell ref="D73:BC73"/>
    <mergeCell ref="D75:BC75"/>
    <mergeCell ref="D53:BC53"/>
    <mergeCell ref="D55:BC55"/>
    <mergeCell ref="D58:BC58"/>
    <mergeCell ref="D60:BC60"/>
    <mergeCell ref="D62:BC62"/>
    <mergeCell ref="D64:BC64"/>
    <mergeCell ref="D63:BC63"/>
    <mergeCell ref="D42:BC42"/>
    <mergeCell ref="D43:BC43"/>
    <mergeCell ref="D44:BC44"/>
    <mergeCell ref="D46:BC46"/>
    <mergeCell ref="D48:BC48"/>
    <mergeCell ref="D50:BC50"/>
    <mergeCell ref="D28:BC28"/>
    <mergeCell ref="D31:BC31"/>
    <mergeCell ref="D32:BC32"/>
    <mergeCell ref="D34:BC34"/>
    <mergeCell ref="D36:BC36"/>
    <mergeCell ref="D37:BC37"/>
    <mergeCell ref="D16:BC16"/>
    <mergeCell ref="D18:BC18"/>
    <mergeCell ref="D19:BC19"/>
    <mergeCell ref="D22:BC22"/>
    <mergeCell ref="D24:BC24"/>
    <mergeCell ref="D26:BC26"/>
    <mergeCell ref="C185:BC185"/>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4">
      <formula1>IF(E184="Select",-1,IF(E184="At Par",0,0))</formula1>
      <formula2>IF(E184="Select",-1,IF(E184="At Par",0,0.99))</formula2>
    </dataValidation>
    <dataValidation type="list" allowBlank="1" showErrorMessage="1" sqref="E18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4">
      <formula1>0</formula1>
      <formula2>IF(#REF!&lt;&gt;"Select",99.9,0)</formula2>
    </dataValidation>
    <dataValidation allowBlank="1" showInputMessage="1" showErrorMessage="1" promptTitle="Units" prompt="Please enter Units in text" sqref="D15:E15 D17:E17 D20:E21 D23:E23 D25:E25 D27:E27 D29:E30 D33:E33 D35:E35 D38:E41 D45:E45 D47:E47 D49:E49 D51:E52 D54:E54 D56:E57 D59:E59 D61:E61 D65:E65 D67:E67 D69:E69 D72:E72 D74:E74 D77:E77 D79:E79 D81:E81 D83:E84 D86:E86 D88:E89 D91:E91 D93:E93 D96:E98 D101:E104 D106:E106 D108:E108 D110:E112 D115:E115 D118:E121 D124:E125 D128:E128 D131:E131 D134:E134 D137:E137 D139:E139 D142:E142 D145:E147 D150:E150 D152:E152 D154:E155 D157:E157 D159:E159 D161:E162 D164:E165 D167:E167 D170:E170 D172:E182">
      <formula1>0</formula1>
      <formula2>0</formula2>
    </dataValidation>
    <dataValidation type="decimal" allowBlank="1" showInputMessage="1" showErrorMessage="1" promptTitle="Quantity" prompt="Please enter the Quantity for this item. " errorTitle="Invalid Entry" error="Only Numeric Values are allowed. " sqref="F15 F17 F20:F21 F23 F25 F27 F29:F30 F33 F35 F38:F41 F45 F47 F49 F51:F52 F54 F56:F57 F59 F61 F65 F67 F69 F72 F74 F77 F79 F81 F83:F84 F86 F88:F89 F91 F93 F96:F98 F101:F104 F106 F108 F110:F112 F115 F118:F121 F124:F125 F128 F131 F134 F137 F139 F142 F145:F147 F150 F152 F154:F155 F157 F159 F161:F162 F164:F165 F167 F170 F172:F182">
      <formula1>0</formula1>
      <formula2>999999999999999</formula2>
    </dataValidation>
    <dataValidation type="list" allowBlank="1" showErrorMessage="1" sqref="D13:D14 K15 D16 K17 D18:D19 K20:K21 D22 K23 D24 K25 D26 K27 D28 K29:K30 D31:D32 K33 D34 K35 D36:D37 K38:K41 D42:D44 K45 D46 K47 D48 K49 D50 K51:K52 D53 K54 D55 K56:K57 D58 K59 D60 K61 D62:D64 K65 D66 K67 D68 K69 D70:D71 K72 D73 K74 D75:D76 K77 D78 K79 D80 K81 D82 K83:K84 D85 K86 D87 K88:K89 D90 K91 D92 K93 D94:D95 K96:K98 D99:D100 K101:K104 D105 K106 D107 K108 D109 K110:K112 D113:D114 K115 D116:D117 K118:K121 D122:D123 K124:K125 D126:D127 K128 D129:D130 K131 D132:D133 K134 D135:D136 K137 D138 K139 D140:D141 K142 D143:D144 K145:K147 D148:D149 K150 D151 K152 D153 K154:K155 D156 K157">
      <formula1>"Partial Conversion,Full Conversion"</formula1>
      <formula2>0</formula2>
    </dataValidation>
    <dataValidation type="list" allowBlank="1" showErrorMessage="1" sqref="D158 K159 D160 K161:K162 D163 K164:K165 D166 K167 D168:D169 K170 K172:K182 D17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1 G23:H23 G25:H25 G27:H27 G29:H30 G33:H33 G35:H35 G38:H41 G45:H45 G47:H47 G49:H49 G51:H52 G54:H54 G56:H57 G59:H59 G61:H61 G65:H65 G67:H67 G69:H69 G72:H72 G74:H74 G77:H77 G79:H79 G81:H81 G83:H84 G86:H86 G88:H89 G91:H91 G93:H93 G96:H98 G101:H104 G106:H106 G108:H108 G110:H112 G115:H115 G118:H121 G124:H125 G128:H128 G131:H131 G134:H134 G137:H137 G139:H139 G142:H142 G145:H147 G150:H150 G152:H152 G154:H155 G157:H157 G159:H159 G161:H162 G164:H165 G167:H167 G170:H170 G172:H182">
      <formula1>0</formula1>
      <formula2>999999999999999</formula2>
    </dataValidation>
    <dataValidation allowBlank="1" showInputMessage="1" showErrorMessage="1" promptTitle="Addition / Deduction" prompt="Please Choose the correct One" sqref="J15 J17 J20:J21 J23 J25 J27 J29:J30 J33 J35 J38:J41 J45 J47 J49 J51:J52 J54 J56:J57 J59 J61 J65 J67 J69 J72 J74 J77 J79 J81 J83:J84 J86 J88:J89 J91 J93 J96:J98 J101:J104 J106 J108 J110:J112 J115 J118:J121 J124:J125 J128 J131 J134 J137 J139 J142 J145:J147 J150 J152 J154:J155 J157 J159 J161:J162 J164:J165 J167 J170 J172:J182">
      <formula1>0</formula1>
      <formula2>0</formula2>
    </dataValidation>
    <dataValidation type="list" showErrorMessage="1" sqref="I15 I17 I20:I21 I23 I25 I27 I29:I30 I33 I35 I38:I41 I45 I47 I49 I51:I52 I54 I56:I57 I59 I61 I65 I67 I69 I72 I74 I77 I79 I81 I83:I84 I86 I88:I89 I91 I93 I96:I98 I101:I104 I106 I108 I110:I112 I115 I118:I121 I124:I125 I128 I131 I134 I137 I139 I142 I145:I147 I150 I152 I154:I155 I157 I159 I161:I162 I164:I165 I167 I170 I172:I18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1 N23:O23 N25:O25 N27:O27 N29:O30 N33:O33 N35:O35 N38:O41 N45:O45 N47:O47 N49:O49 N51:O52 N54:O54 N56:O57 N59:O59 N61:O61 N65:O65 N67:O67 N69:O69 N72:O72 N74:O74 N77:O77 N79:O79 N81:O81 N83:O84 N86:O86 N88:O89 N91:O91 N93:O93 N96:O98 N101:O104 N106:O106 N108:O108 N110:O112 N115:O115 N118:O121 N124:O125 N128:O128 N131:O131 N134:O134 N137:O137 N139:O139 N142:O142 N145:O147 N150:O150 N152:O152 N154:O155 N157:O157 N159:O159 N161:O162 N164:O165 N167:O167 N170:O170 N172:O18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1 R23 R25 R27 R29:R30 R33 R35 R38:R41 R45 R47 R49 R51:R52 R54 R56:R57 R59 R61 R65 R67 R69 R72 R74 R77 R79 R81 R83:R84 R86 R88:R89 R91 R93 R96:R98 R101:R104 R106 R108 R110:R112 R115 R118:R121 R124:R125 R128 R131 R134 R137 R139 R142 R145:R147 R150 R152 R154:R155 R157 R159 R161:R162 R164:R165 R167 R170 R172:R18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1 Q23 Q25 Q27 Q29:Q30 Q33 Q35 Q38:Q41 Q45 Q47 Q49 Q51:Q52 Q54 Q56:Q57 Q59 Q61 Q65 Q67 Q69 Q72 Q74 Q77 Q79 Q81 Q83:Q84 Q86 Q88:Q89 Q91 Q93 Q96:Q98 Q101:Q104 Q106 Q108 Q110:Q112 Q115 Q118:Q121 Q124:Q125 Q128 Q131 Q134 Q137 Q139 Q142 Q145:Q147 Q150 Q152 Q154:Q155 Q157 Q159 Q161:Q162 Q164:Q165 Q167 Q170 Q172:Q18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1 M23 M25 M27 M29:M30 M33 M35 M38:M41 M45 M47 M49 M51:M52 M54 M56:M57 M59 M61 M65 M67 M69 M72 M74 M77 M79 M81 M83:M84 M86 M88:M89 M91 M93 M96:M98 M101:M104 M106 M108 M110:M112 M115 M118:M121 M124:M125 M128 M131 M134 M137 M139 M142 M145:M147 M150 M152 M154:M155 M157 M159 M161:M162 M164:M165 M167 M170 M172:M18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2 L18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82">
      <formula1>0</formula1>
      <formula2>0</formula2>
    </dataValidation>
    <dataValidation type="decimal" allowBlank="1" showErrorMessage="1" errorTitle="Invalid Entry" error="Only Numeric Values are allowed. " sqref="A13:A182">
      <formula1>0</formula1>
      <formula2>999999999999999</formula2>
    </dataValidation>
  </dataValidations>
  <printOptions/>
  <pageMargins left="0.45" right="0.2" top="0.75" bottom="0.75" header="0.511805555555556" footer="0.511805555555556"/>
  <pageSetup horizontalDpi="300" verticalDpi="300" orientation="landscape" paperSize="9" scale="56" r:id="rId4"/>
  <rowBreaks count="2" manualBreakCount="2">
    <brk id="34" max="54" man="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2022-05-19T07:21:38Z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