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'BoQ1'!$A$1:$BC$112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<sst xmlns="http://schemas.openxmlformats.org/spreadsheetml/2006/main" count="538" uniqueCount="145">
  <si>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</si>
  <si>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</si>
  <si>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</si>
  <si>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</si>
  <si>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</si>
  <si>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</si>
  <si>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</si>
  <si>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</si>
  <si>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</si>
  <si>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</si>
  <si>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</si>
  <si>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</si>
  <si>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</si>
  <si>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</si>
  <si>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</si>
  <si>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</si>
  <si>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</si>
  <si>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</si>
  <si>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</si>
  <si>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</si>
  <si>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</si>
  <si>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</si>
  <si>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</si>
  <si>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</si>
  <si>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</si>
  <si>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</si>
  <si>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</si>
  <si>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</si>
  <si>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</si>
  <si>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</si>
  <si>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</si>
  <si>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</si>
  <si>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</si>
  <si>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</si>
  <si>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</si>
  <si>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</si>
  <si>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</si>
  <si>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</si>
  <si>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</si>
  <si>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</si>
  <si>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</si>
  <si>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</si>
  <si>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</si>
  <si>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</si>
  <si>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</si>
  <si>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</si>
  <si>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</si>
  <si>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each</t>
  </si>
  <si>
    <t>1:6 (1 cement: 6 coarse sand)</t>
  </si>
  <si>
    <t>In cement mortar</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</si>
  <si>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</si>
  <si>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</si>
  <si>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Thermo-Mechanically Treated bars of grade Fe-500D or more.</t>
  </si>
  <si>
    <t>Cement mortar 1:4 (1 cement :4 coarse sand)</t>
  </si>
  <si>
    <t>1:3 (1 cement : 3 fine sand)</t>
  </si>
  <si>
    <t>Two or more coats on new work</t>
  </si>
  <si>
    <t>Nominal concrete 1:3:6 or richer mix (i/c equivalent design mix)</t>
  </si>
  <si>
    <t>kg</t>
  </si>
  <si>
    <t>Providing 40x5 mm flat iron hold fast 40 cm long including fixing to frame with 10 mm diameter bolts, nuts and wooden plugs and embedding in cement concrete block 30x10x15cm 1:3:6 mix (1 cement : 3 coarse sand : 6 graded stone aggregate 20mm nominal size).</t>
  </si>
  <si>
    <t>Sal wood</t>
  </si>
  <si>
    <t>Second class teak wood</t>
  </si>
  <si>
    <t>35 mm thick</t>
  </si>
  <si>
    <t>Fixed to openings /wooden frames with rawl plugs screws etc.</t>
  </si>
  <si>
    <t>150x10 mm</t>
  </si>
  <si>
    <t>100x10 mm</t>
  </si>
  <si>
    <t>100 mm</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</si>
  <si>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</si>
  <si>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</si>
  <si>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</si>
  <si>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</si>
  <si>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One or more coats on old work</t>
  </si>
  <si>
    <t>With cement mortar 1:4 (1cement: 4 coarse sand)</t>
  </si>
  <si>
    <t>Of area 3 sq. metres and below</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</si>
  <si>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</si>
  <si>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</si>
  <si>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Contract No:  14/C/D1/2022-23</t>
  </si>
  <si>
    <t>Name of Work: Renovation of vacant house no. 164, 207, 214, 225, 227 &amp; 244 Type-IB</t>
  </si>
  <si>
    <t>CEMENT CONCRETE (CAST IN SITU)</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</si>
  <si>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</si>
  <si>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</si>
  <si>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</si>
  <si>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</si>
  <si>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</si>
  <si>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</si>
  <si>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MASONRY WORK</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</si>
  <si>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</si>
  <si>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</si>
  <si>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</si>
  <si>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</si>
  <si>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</si>
  <si>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</si>
  <si>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</si>
  <si>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250x16 mm</t>
  </si>
  <si>
    <t>Providing and fixing ISI marked oxidised M.S. tower bolt black finish, (Barrel type) with necessary screws etc. complete :</t>
  </si>
  <si>
    <t>200x10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</si>
  <si>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</si>
  <si>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</si>
  <si>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</si>
  <si>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</si>
  <si>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</si>
  <si>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</si>
  <si>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</si>
  <si>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</si>
  <si>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</si>
  <si>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</si>
  <si>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</si>
  <si>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</si>
  <si>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</si>
  <si>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</si>
  <si>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</si>
  <si>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</si>
  <si>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</si>
  <si>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</si>
  <si>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</si>
  <si>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FINISHING</t>
  </si>
  <si>
    <t>12 mm cement plaster of mix :</t>
  </si>
  <si>
    <t>15 mm cement plaster on rough side of single or half brick wall of mix:</t>
  </si>
  <si>
    <t>6 mm cement plaster of mix :</t>
  </si>
  <si>
    <t>Neat cement punning.</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</si>
  <si>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</si>
  <si>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</si>
  <si>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</si>
  <si>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</si>
  <si>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</si>
  <si>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Distempering with 1st quality acrylic distember (Ready mix) having VOC content less than 50 grams/ litre  of approved brand and manufacture to give an even shade :</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</si>
  <si>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</si>
  <si>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</si>
  <si>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</si>
  <si>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</si>
  <si>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Demolishing R.C.C. work manually/ by mechanical means including stacking of steel bars and disposal of unserviceable material within 50 metres lead as per direction of Engineer - in- charge.</t>
  </si>
  <si>
    <t>Demolishing brick work manually/ by mechanical means including stacking of serviceable material and disposal of unserviceable material within 50 metres lead as per direction of Engineer-in-charge.</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</si>
  <si>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</si>
  <si>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</si>
  <si>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</si>
  <si>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</si>
  <si>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</si>
  <si>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</si>
  <si>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</si>
  <si>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</si>
  <si>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fixing C.P. grating with or without hole for waste pipe for floor/ nahani trap 100 mm dia. weight not less than 100 grams.</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</si>
  <si>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</si>
  <si>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P/F hard drawn steel wire fabric of size 75x25 mm mesh or other suitable size wire mesh to be fixed &amp; firmly anchored to the concrete surface by means of nails &amp; PVC gullies with necessary drilling hole at C/C 150 mm spacing both ways and before fixing mesh chipping of unsound/weak concrete material from slab, beams &amp; columns etc. with the help of manual chisel including cleaning the surface &amp; reinforcement with wire brushes etc.</t>
  </si>
  <si>
    <t>Providing and fixing aluminium sliding door bolts, ISI marked anodised (anodic coating not less than grade AC 10 as per IS : 1868), transparent or dyed to required colour or shade, with nuts and screws etc. complete :
200x10 mm</t>
  </si>
  <si>
    <t>Each</t>
  </si>
  <si>
    <t>Sqm</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</si>
</sst>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thin"/>
      <top>
        <color indexed="63"/>
      </top>
      <bottom style="thin"/>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0" fontId="7" fillId="0" borderId="16" xfId="59" applyNumberFormat="1" applyFont="1" applyFill="1" applyBorder="1" applyAlignment="1">
      <alignment horizontal="left" vertical="top"/>
      <protection/>
    </xf>
    <xf numFmtId="0" fontId="7" fillId="0" borderId="19" xfId="59" applyNumberFormat="1" applyFont="1" applyFill="1" applyBorder="1" applyAlignment="1">
      <alignment horizontal="left" vertical="top"/>
      <protection/>
    </xf>
    <xf numFmtId="0" fontId="4" fillId="0" borderId="20" xfId="59" applyNumberFormat="1" applyFont="1" applyFill="1" applyBorder="1" applyAlignment="1">
      <alignment vertical="top"/>
      <protection/>
    </xf>
    <xf numFmtId="0" fontId="14" fillId="0" borderId="21" xfId="59" applyNumberFormat="1" applyFont="1" applyFill="1" applyBorder="1" applyAlignment="1">
      <alignment vertical="top"/>
      <protection/>
    </xf>
    <xf numFmtId="0" fontId="4" fillId="0" borderId="21" xfId="59" applyNumberFormat="1" applyFont="1" applyFill="1" applyBorder="1" applyAlignment="1">
      <alignment vertical="top"/>
      <protection/>
    </xf>
    <xf numFmtId="2" fontId="7" fillId="0" borderId="22" xfId="58"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3"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horizontal="left" vertical="top"/>
    </xf>
    <xf numFmtId="0" fontId="57" fillId="0" borderId="17" xfId="0" applyFont="1" applyFill="1" applyBorder="1" applyAlignment="1">
      <alignment horizontal="left" vertical="top"/>
    </xf>
    <xf numFmtId="0" fontId="57" fillId="0" borderId="17" xfId="0" applyFont="1" applyFill="1" applyBorder="1" applyAlignment="1">
      <alignment horizontal="right" vertical="top"/>
    </xf>
    <xf numFmtId="2" fontId="14" fillId="0" borderId="24" xfId="59" applyNumberFormat="1" applyFont="1" applyFill="1" applyBorder="1" applyAlignment="1">
      <alignment vertical="top"/>
      <protection/>
    </xf>
    <xf numFmtId="2" fontId="7" fillId="0" borderId="15" xfId="56" applyNumberFormat="1" applyFont="1" applyFill="1" applyBorder="1" applyAlignment="1" applyProtection="1">
      <alignment horizontal="right" vertical="top"/>
      <protection locked="0"/>
    </xf>
    <xf numFmtId="2" fontId="4" fillId="0" borderId="15" xfId="59" applyNumberFormat="1" applyFont="1" applyFill="1" applyBorder="1" applyAlignment="1">
      <alignment horizontal="right" vertical="top"/>
      <protection/>
    </xf>
    <xf numFmtId="2" fontId="4" fillId="0" borderId="15" xfId="56" applyNumberFormat="1" applyFont="1" applyFill="1" applyBorder="1" applyAlignment="1">
      <alignment horizontal="right" vertical="top"/>
      <protection/>
    </xf>
    <xf numFmtId="2" fontId="7" fillId="33"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protection locked="0"/>
    </xf>
    <xf numFmtId="2" fontId="7" fillId="34" borderId="15" xfId="56" applyNumberFormat="1" applyFont="1" applyFill="1" applyBorder="1" applyAlignment="1" applyProtection="1">
      <alignment horizontal="right" vertical="top" wrapText="1"/>
      <protection locked="0"/>
    </xf>
    <xf numFmtId="2" fontId="7" fillId="0" borderId="15" xfId="59" applyNumberFormat="1" applyFont="1" applyFill="1" applyBorder="1" applyAlignment="1">
      <alignment horizontal="right" vertical="top"/>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57" fillId="0" borderId="0" xfId="0" applyFont="1" applyFill="1" applyAlignment="1">
      <alignment horizontal="justify" vertical="top" wrapText="1"/>
    </xf>
    <xf numFmtId="2" fontId="57" fillId="0" borderId="15" xfId="0" applyNumberFormat="1" applyFont="1" applyFill="1" applyBorder="1" applyAlignment="1">
      <alignment horizontal="right" vertical="top"/>
    </xf>
    <xf numFmtId="0" fontId="4" fillId="0" borderId="0" xfId="56" applyNumberFormat="1" applyFont="1" applyFill="1" applyAlignment="1">
      <alignment vertical="top" wrapText="1"/>
      <protection/>
    </xf>
    <xf numFmtId="0" fontId="7" fillId="0" borderId="17" xfId="56" applyNumberFormat="1" applyFont="1" applyFill="1" applyBorder="1" applyAlignment="1" applyProtection="1">
      <alignment horizontal="center" vertical="top"/>
      <protection/>
    </xf>
    <xf numFmtId="0" fontId="7" fillId="34" borderId="17"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1"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12"/>
  <sheetViews>
    <sheetView showGridLines="0" view="pageBreakPreview" zoomScaleNormal="85" zoomScaleSheetLayoutView="100" zoomScalePageLayoutView="0" workbookViewId="0" topLeftCell="A107">
      <selection activeCell="BC119" sqref="BC119"/>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5" t="s">
        <v>42</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75" customHeight="1">
      <c r="A5" s="75" t="s">
        <v>76</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75</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72" customHeight="1">
      <c r="A8" s="11" t="s">
        <v>39</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7" t="s">
        <v>50</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37">
        <v>4</v>
      </c>
      <c r="E12" s="37">
        <v>5</v>
      </c>
      <c r="F12" s="37">
        <v>6</v>
      </c>
      <c r="G12" s="37">
        <v>7</v>
      </c>
      <c r="H12" s="37">
        <v>8</v>
      </c>
      <c r="I12" s="37">
        <v>9</v>
      </c>
      <c r="J12" s="37">
        <v>10</v>
      </c>
      <c r="K12" s="37">
        <v>11</v>
      </c>
      <c r="L12" s="37">
        <v>12</v>
      </c>
      <c r="M12" s="37">
        <v>13</v>
      </c>
      <c r="N12" s="37">
        <v>14</v>
      </c>
      <c r="O12" s="37">
        <v>15</v>
      </c>
      <c r="P12" s="37">
        <v>16</v>
      </c>
      <c r="Q12" s="37">
        <v>17</v>
      </c>
      <c r="R12" s="37">
        <v>18</v>
      </c>
      <c r="S12" s="37">
        <v>19</v>
      </c>
      <c r="T12" s="37">
        <v>20</v>
      </c>
      <c r="U12" s="37">
        <v>21</v>
      </c>
      <c r="V12" s="37">
        <v>22</v>
      </c>
      <c r="W12" s="37">
        <v>23</v>
      </c>
      <c r="X12" s="37">
        <v>24</v>
      </c>
      <c r="Y12" s="37">
        <v>25</v>
      </c>
      <c r="Z12" s="37">
        <v>26</v>
      </c>
      <c r="AA12" s="37">
        <v>27</v>
      </c>
      <c r="AB12" s="37">
        <v>28</v>
      </c>
      <c r="AC12" s="37">
        <v>29</v>
      </c>
      <c r="AD12" s="37">
        <v>30</v>
      </c>
      <c r="AE12" s="37">
        <v>31</v>
      </c>
      <c r="AF12" s="37">
        <v>32</v>
      </c>
      <c r="AG12" s="37">
        <v>33</v>
      </c>
      <c r="AH12" s="37">
        <v>34</v>
      </c>
      <c r="AI12" s="37">
        <v>35</v>
      </c>
      <c r="AJ12" s="37">
        <v>36</v>
      </c>
      <c r="AK12" s="37">
        <v>37</v>
      </c>
      <c r="AL12" s="37">
        <v>38</v>
      </c>
      <c r="AM12" s="37">
        <v>39</v>
      </c>
      <c r="AN12" s="37">
        <v>40</v>
      </c>
      <c r="AO12" s="37">
        <v>41</v>
      </c>
      <c r="AP12" s="37">
        <v>42</v>
      </c>
      <c r="AQ12" s="37">
        <v>43</v>
      </c>
      <c r="AR12" s="37">
        <v>44</v>
      </c>
      <c r="AS12" s="37">
        <v>45</v>
      </c>
      <c r="AT12" s="37">
        <v>46</v>
      </c>
      <c r="AU12" s="37">
        <v>47</v>
      </c>
      <c r="AV12" s="37">
        <v>48</v>
      </c>
      <c r="AW12" s="37">
        <v>49</v>
      </c>
      <c r="AX12" s="37">
        <v>50</v>
      </c>
      <c r="AY12" s="37">
        <v>51</v>
      </c>
      <c r="AZ12" s="37">
        <v>52</v>
      </c>
      <c r="BA12" s="37">
        <v>7</v>
      </c>
      <c r="BB12" s="38">
        <v>54</v>
      </c>
      <c r="BC12" s="16">
        <v>8</v>
      </c>
      <c r="IE12" s="18"/>
      <c r="IF12" s="18"/>
      <c r="IG12" s="18"/>
      <c r="IH12" s="18"/>
      <c r="II12" s="18"/>
    </row>
    <row r="13" spans="1:243" s="21" customFormat="1" ht="24.75" customHeight="1">
      <c r="A13" s="53">
        <v>1</v>
      </c>
      <c r="B13" s="67" t="s">
        <v>77</v>
      </c>
      <c r="C13" s="54"/>
      <c r="D13" s="70"/>
      <c r="E13" s="70"/>
      <c r="F13" s="70"/>
      <c r="G13" s="70"/>
      <c r="H13" s="70"/>
      <c r="I13" s="70"/>
      <c r="J13" s="70"/>
      <c r="K13" s="70"/>
      <c r="L13" s="70"/>
      <c r="M13" s="70"/>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2"/>
      <c r="BC13" s="72"/>
      <c r="IA13" s="21">
        <v>1</v>
      </c>
      <c r="IB13" s="21" t="s">
        <v>77</v>
      </c>
      <c r="IE13" s="22"/>
      <c r="IF13" s="22"/>
      <c r="IG13" s="22"/>
      <c r="IH13" s="22"/>
      <c r="II13" s="22"/>
    </row>
    <row r="14" spans="1:243" s="21" customFormat="1" ht="189">
      <c r="A14" s="49">
        <v>1.01</v>
      </c>
      <c r="B14" s="50" t="s">
        <v>78</v>
      </c>
      <c r="C14" s="33"/>
      <c r="D14" s="33">
        <v>4</v>
      </c>
      <c r="E14" s="51" t="s">
        <v>43</v>
      </c>
      <c r="F14" s="68">
        <v>597.68</v>
      </c>
      <c r="G14" s="56"/>
      <c r="H14" s="56"/>
      <c r="I14" s="57" t="s">
        <v>33</v>
      </c>
      <c r="J14" s="58">
        <f>IF(I14="Less(-)",-1,1)</f>
        <v>1</v>
      </c>
      <c r="K14" s="56" t="s">
        <v>34</v>
      </c>
      <c r="L14" s="56" t="s">
        <v>4</v>
      </c>
      <c r="M14" s="59"/>
      <c r="N14" s="60"/>
      <c r="O14" s="60"/>
      <c r="P14" s="61"/>
      <c r="Q14" s="60"/>
      <c r="R14" s="60"/>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2">
        <f>total_amount_ba($B$2,$D$2,D14,F14,J14,K14,M14)</f>
        <v>2390.72</v>
      </c>
      <c r="BB14" s="44">
        <f>BA14+SUM(N14:AZ14)</f>
        <v>2390.72</v>
      </c>
      <c r="BC14" s="48" t="str">
        <f>SpellNumber(L14,BB14)</f>
        <v>INR  Two Thousand Three Hundred &amp; Ninety  and Paise Seventy Two Only</v>
      </c>
      <c r="IA14" s="21">
        <v>1.01</v>
      </c>
      <c r="IB14" s="21" t="s">
        <v>78</v>
      </c>
      <c r="ID14" s="21">
        <v>4</v>
      </c>
      <c r="IE14" s="22" t="s">
        <v>43</v>
      </c>
      <c r="IF14" s="22"/>
      <c r="IG14" s="22"/>
      <c r="IH14" s="22"/>
      <c r="II14" s="22"/>
    </row>
    <row r="15" spans="1:243" s="21" customFormat="1" ht="15.75">
      <c r="A15" s="49">
        <v>2</v>
      </c>
      <c r="B15" s="50" t="s">
        <v>79</v>
      </c>
      <c r="C15" s="33"/>
      <c r="D15" s="70"/>
      <c r="E15" s="70"/>
      <c r="F15" s="70"/>
      <c r="G15" s="70"/>
      <c r="H15" s="70"/>
      <c r="I15" s="70"/>
      <c r="J15" s="70"/>
      <c r="K15" s="70"/>
      <c r="L15" s="70"/>
      <c r="M15" s="70"/>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2"/>
      <c r="BC15" s="72"/>
      <c r="IA15" s="21">
        <v>2</v>
      </c>
      <c r="IB15" s="21" t="s">
        <v>79</v>
      </c>
      <c r="IE15" s="22"/>
      <c r="IF15" s="22"/>
      <c r="IG15" s="22"/>
      <c r="IH15" s="22"/>
      <c r="II15" s="22"/>
    </row>
    <row r="16" spans="1:243" s="21" customFormat="1" ht="155.25" customHeight="1">
      <c r="A16" s="49">
        <v>2.01</v>
      </c>
      <c r="B16" s="50" t="s">
        <v>80</v>
      </c>
      <c r="C16" s="33"/>
      <c r="D16" s="33">
        <v>0.1</v>
      </c>
      <c r="E16" s="51" t="s">
        <v>46</v>
      </c>
      <c r="F16" s="68">
        <v>9398.77</v>
      </c>
      <c r="G16" s="56"/>
      <c r="H16" s="56"/>
      <c r="I16" s="57" t="s">
        <v>33</v>
      </c>
      <c r="J16" s="58">
        <f aca="true" t="shared" si="0" ref="J16:J23">IF(I16="Less(-)",-1,1)</f>
        <v>1</v>
      </c>
      <c r="K16" s="56" t="s">
        <v>34</v>
      </c>
      <c r="L16" s="56" t="s">
        <v>4</v>
      </c>
      <c r="M16" s="59"/>
      <c r="N16" s="60"/>
      <c r="O16" s="60"/>
      <c r="P16" s="61"/>
      <c r="Q16" s="60"/>
      <c r="R16" s="60"/>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2">
        <f aca="true" t="shared" si="1" ref="BA16:BA23">total_amount_ba($B$2,$D$2,D16,F16,J16,K16,M16)</f>
        <v>939.88</v>
      </c>
      <c r="BB16" s="44">
        <f aca="true" t="shared" si="2" ref="BB16:BB23">BA16+SUM(N16:AZ16)</f>
        <v>939.88</v>
      </c>
      <c r="BC16" s="48" t="str">
        <f aca="true" t="shared" si="3" ref="BC16:BC23">SpellNumber(L16,BB16)</f>
        <v>INR  Nine Hundred &amp; Thirty Nine  and Paise Eighty Eight Only</v>
      </c>
      <c r="IA16" s="21">
        <v>2.01</v>
      </c>
      <c r="IB16" s="21" t="s">
        <v>80</v>
      </c>
      <c r="ID16" s="21">
        <v>0.1</v>
      </c>
      <c r="IE16" s="22" t="s">
        <v>46</v>
      </c>
      <c r="IF16" s="22"/>
      <c r="IG16" s="22"/>
      <c r="IH16" s="22"/>
      <c r="II16" s="22"/>
    </row>
    <row r="17" spans="1:243" s="21" customFormat="1" ht="47.25">
      <c r="A17" s="49">
        <v>2.02</v>
      </c>
      <c r="B17" s="50" t="s">
        <v>81</v>
      </c>
      <c r="C17" s="33"/>
      <c r="D17" s="70"/>
      <c r="E17" s="70"/>
      <c r="F17" s="70"/>
      <c r="G17" s="70"/>
      <c r="H17" s="70"/>
      <c r="I17" s="70"/>
      <c r="J17" s="70"/>
      <c r="K17" s="70"/>
      <c r="L17" s="70"/>
      <c r="M17" s="70"/>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2"/>
      <c r="BC17" s="72"/>
      <c r="IA17" s="21">
        <v>2.02</v>
      </c>
      <c r="IB17" s="21" t="s">
        <v>81</v>
      </c>
      <c r="IE17" s="22"/>
      <c r="IF17" s="22"/>
      <c r="IG17" s="22"/>
      <c r="IH17" s="22"/>
      <c r="II17" s="22"/>
    </row>
    <row r="18" spans="1:243" s="21" customFormat="1" ht="30" customHeight="1">
      <c r="A18" s="49">
        <v>2.03</v>
      </c>
      <c r="B18" s="50" t="s">
        <v>82</v>
      </c>
      <c r="C18" s="33"/>
      <c r="D18" s="33">
        <v>1.2</v>
      </c>
      <c r="E18" s="51" t="s">
        <v>43</v>
      </c>
      <c r="F18" s="68">
        <v>672.12</v>
      </c>
      <c r="G18" s="56"/>
      <c r="H18" s="56"/>
      <c r="I18" s="57" t="s">
        <v>33</v>
      </c>
      <c r="J18" s="58">
        <f t="shared" si="0"/>
        <v>1</v>
      </c>
      <c r="K18" s="56" t="s">
        <v>34</v>
      </c>
      <c r="L18" s="56" t="s">
        <v>4</v>
      </c>
      <c r="M18" s="59"/>
      <c r="N18" s="60"/>
      <c r="O18" s="60"/>
      <c r="P18" s="61"/>
      <c r="Q18" s="60"/>
      <c r="R18" s="60"/>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2">
        <f t="shared" si="1"/>
        <v>806.54</v>
      </c>
      <c r="BB18" s="44">
        <f t="shared" si="2"/>
        <v>806.54</v>
      </c>
      <c r="BC18" s="48" t="str">
        <f t="shared" si="3"/>
        <v>INR  Eight Hundred &amp; Six  and Paise Fifty Four Only</v>
      </c>
      <c r="IA18" s="21">
        <v>2.03</v>
      </c>
      <c r="IB18" s="21" t="s">
        <v>82</v>
      </c>
      <c r="ID18" s="21">
        <v>1.2</v>
      </c>
      <c r="IE18" s="22" t="s">
        <v>43</v>
      </c>
      <c r="IF18" s="22"/>
      <c r="IG18" s="22"/>
      <c r="IH18" s="22"/>
      <c r="II18" s="22"/>
    </row>
    <row r="19" spans="1:243" s="21" customFormat="1" ht="78.75">
      <c r="A19" s="49">
        <v>2.04</v>
      </c>
      <c r="B19" s="50" t="s">
        <v>83</v>
      </c>
      <c r="C19" s="33"/>
      <c r="D19" s="70"/>
      <c r="E19" s="70"/>
      <c r="F19" s="70"/>
      <c r="G19" s="70"/>
      <c r="H19" s="70"/>
      <c r="I19" s="70"/>
      <c r="J19" s="70"/>
      <c r="K19" s="70"/>
      <c r="L19" s="70"/>
      <c r="M19" s="70"/>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2"/>
      <c r="BC19" s="72"/>
      <c r="IA19" s="21">
        <v>2.04</v>
      </c>
      <c r="IB19" s="21" t="s">
        <v>83</v>
      </c>
      <c r="IE19" s="22"/>
      <c r="IF19" s="22"/>
      <c r="IG19" s="22"/>
      <c r="IH19" s="22"/>
      <c r="II19" s="22"/>
    </row>
    <row r="20" spans="1:243" s="21" customFormat="1" ht="33" customHeight="1">
      <c r="A20" s="49">
        <v>2.05</v>
      </c>
      <c r="B20" s="50" t="s">
        <v>52</v>
      </c>
      <c r="C20" s="33"/>
      <c r="D20" s="33">
        <v>10</v>
      </c>
      <c r="E20" s="51" t="s">
        <v>57</v>
      </c>
      <c r="F20" s="68">
        <v>78.61</v>
      </c>
      <c r="G20" s="56"/>
      <c r="H20" s="56"/>
      <c r="I20" s="57" t="s">
        <v>33</v>
      </c>
      <c r="J20" s="58">
        <f t="shared" si="0"/>
        <v>1</v>
      </c>
      <c r="K20" s="56" t="s">
        <v>34</v>
      </c>
      <c r="L20" s="56" t="s">
        <v>4</v>
      </c>
      <c r="M20" s="59"/>
      <c r="N20" s="60"/>
      <c r="O20" s="60"/>
      <c r="P20" s="61"/>
      <c r="Q20" s="60"/>
      <c r="R20" s="60"/>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2">
        <f t="shared" si="1"/>
        <v>786.1</v>
      </c>
      <c r="BB20" s="44">
        <f t="shared" si="2"/>
        <v>786.1</v>
      </c>
      <c r="BC20" s="48" t="str">
        <f t="shared" si="3"/>
        <v>INR  Seven Hundred &amp; Eighty Six  and Paise Ten Only</v>
      </c>
      <c r="IA20" s="21">
        <v>2.05</v>
      </c>
      <c r="IB20" s="21" t="s">
        <v>52</v>
      </c>
      <c r="ID20" s="21">
        <v>10</v>
      </c>
      <c r="IE20" s="22" t="s">
        <v>57</v>
      </c>
      <c r="IF20" s="22"/>
      <c r="IG20" s="22"/>
      <c r="IH20" s="22"/>
      <c r="II20" s="22"/>
    </row>
    <row r="21" spans="1:243" s="21" customFormat="1" ht="15.75" customHeight="1">
      <c r="A21" s="49">
        <v>3</v>
      </c>
      <c r="B21" s="50" t="s">
        <v>84</v>
      </c>
      <c r="C21" s="33"/>
      <c r="D21" s="70"/>
      <c r="E21" s="70"/>
      <c r="F21" s="70"/>
      <c r="G21" s="70"/>
      <c r="H21" s="70"/>
      <c r="I21" s="70"/>
      <c r="J21" s="70"/>
      <c r="K21" s="70"/>
      <c r="L21" s="70"/>
      <c r="M21" s="70"/>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2"/>
      <c r="BC21" s="72"/>
      <c r="IA21" s="21">
        <v>3</v>
      </c>
      <c r="IB21" s="21" t="s">
        <v>84</v>
      </c>
      <c r="IE21" s="22"/>
      <c r="IF21" s="22"/>
      <c r="IG21" s="22"/>
      <c r="IH21" s="22"/>
      <c r="II21" s="22"/>
    </row>
    <row r="22" spans="1:243" s="21" customFormat="1" ht="78.75">
      <c r="A22" s="49">
        <v>3.01</v>
      </c>
      <c r="B22" s="50" t="s">
        <v>85</v>
      </c>
      <c r="C22" s="33"/>
      <c r="D22" s="70"/>
      <c r="E22" s="70"/>
      <c r="F22" s="70"/>
      <c r="G22" s="70"/>
      <c r="H22" s="70"/>
      <c r="I22" s="70"/>
      <c r="J22" s="70"/>
      <c r="K22" s="70"/>
      <c r="L22" s="70"/>
      <c r="M22" s="70"/>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2"/>
      <c r="BC22" s="72"/>
      <c r="IA22" s="21">
        <v>3.01</v>
      </c>
      <c r="IB22" s="21" t="s">
        <v>85</v>
      </c>
      <c r="IE22" s="22"/>
      <c r="IF22" s="22"/>
      <c r="IG22" s="22"/>
      <c r="IH22" s="22"/>
      <c r="II22" s="22"/>
    </row>
    <row r="23" spans="1:243" s="21" customFormat="1" ht="30.75" customHeight="1">
      <c r="A23" s="49">
        <v>3.02</v>
      </c>
      <c r="B23" s="50" t="s">
        <v>53</v>
      </c>
      <c r="C23" s="33"/>
      <c r="D23" s="33">
        <v>1</v>
      </c>
      <c r="E23" s="51" t="s">
        <v>43</v>
      </c>
      <c r="F23" s="68">
        <v>892.63</v>
      </c>
      <c r="G23" s="56"/>
      <c r="H23" s="56"/>
      <c r="I23" s="57" t="s">
        <v>33</v>
      </c>
      <c r="J23" s="58">
        <f t="shared" si="0"/>
        <v>1</v>
      </c>
      <c r="K23" s="56" t="s">
        <v>34</v>
      </c>
      <c r="L23" s="56" t="s">
        <v>4</v>
      </c>
      <c r="M23" s="59"/>
      <c r="N23" s="60"/>
      <c r="O23" s="60"/>
      <c r="P23" s="61"/>
      <c r="Q23" s="60"/>
      <c r="R23" s="60"/>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2">
        <f t="shared" si="1"/>
        <v>892.63</v>
      </c>
      <c r="BB23" s="44">
        <f t="shared" si="2"/>
        <v>892.63</v>
      </c>
      <c r="BC23" s="48" t="str">
        <f t="shared" si="3"/>
        <v>INR  Eight Hundred &amp; Ninety Two  and Paise Sixty Three Only</v>
      </c>
      <c r="IA23" s="21">
        <v>3.02</v>
      </c>
      <c r="IB23" s="21" t="s">
        <v>53</v>
      </c>
      <c r="ID23" s="21">
        <v>1</v>
      </c>
      <c r="IE23" s="22" t="s">
        <v>43</v>
      </c>
      <c r="IF23" s="22"/>
      <c r="IG23" s="22"/>
      <c r="IH23" s="22"/>
      <c r="II23" s="22"/>
    </row>
    <row r="24" spans="1:243" s="21" customFormat="1" ht="78.75" customHeight="1">
      <c r="A24" s="49">
        <v>3.03</v>
      </c>
      <c r="B24" s="50" t="s">
        <v>86</v>
      </c>
      <c r="C24" s="33"/>
      <c r="D24" s="33">
        <v>7</v>
      </c>
      <c r="E24" s="51" t="s">
        <v>44</v>
      </c>
      <c r="F24" s="68">
        <v>48.93</v>
      </c>
      <c r="G24" s="56"/>
      <c r="H24" s="56"/>
      <c r="I24" s="57" t="s">
        <v>33</v>
      </c>
      <c r="J24" s="58">
        <f aca="true" t="shared" si="4" ref="J24:J87">IF(I24="Less(-)",-1,1)</f>
        <v>1</v>
      </c>
      <c r="K24" s="56" t="s">
        <v>34</v>
      </c>
      <c r="L24" s="56" t="s">
        <v>4</v>
      </c>
      <c r="M24" s="59"/>
      <c r="N24" s="60"/>
      <c r="O24" s="60"/>
      <c r="P24" s="61"/>
      <c r="Q24" s="60"/>
      <c r="R24" s="60"/>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2">
        <f aca="true" t="shared" si="5" ref="BA24:BA87">total_amount_ba($B$2,$D$2,D24,F24,J24,K24,M24)</f>
        <v>342.51</v>
      </c>
      <c r="BB24" s="44">
        <f aca="true" t="shared" si="6" ref="BB24:BB87">BA24+SUM(N24:AZ24)</f>
        <v>342.51</v>
      </c>
      <c r="BC24" s="48" t="str">
        <f aca="true" t="shared" si="7" ref="BC24:BC87">SpellNumber(L24,BB24)</f>
        <v>INR  Three Hundred &amp; Forty Two  and Paise Fifty One Only</v>
      </c>
      <c r="IA24" s="21">
        <v>3.03</v>
      </c>
      <c r="IB24" s="21" t="s">
        <v>86</v>
      </c>
      <c r="ID24" s="21">
        <v>7</v>
      </c>
      <c r="IE24" s="22" t="s">
        <v>44</v>
      </c>
      <c r="IF24" s="22"/>
      <c r="IG24" s="22"/>
      <c r="IH24" s="22"/>
      <c r="II24" s="22"/>
    </row>
    <row r="25" spans="1:243" s="21" customFormat="1" ht="18" customHeight="1">
      <c r="A25" s="49">
        <v>4</v>
      </c>
      <c r="B25" s="50" t="s">
        <v>87</v>
      </c>
      <c r="C25" s="33"/>
      <c r="D25" s="70"/>
      <c r="E25" s="70"/>
      <c r="F25" s="70"/>
      <c r="G25" s="70"/>
      <c r="H25" s="70"/>
      <c r="I25" s="70"/>
      <c r="J25" s="70"/>
      <c r="K25" s="70"/>
      <c r="L25" s="70"/>
      <c r="M25" s="70"/>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2"/>
      <c r="BC25" s="72"/>
      <c r="IA25" s="21">
        <v>4</v>
      </c>
      <c r="IB25" s="21" t="s">
        <v>87</v>
      </c>
      <c r="IE25" s="22"/>
      <c r="IF25" s="22"/>
      <c r="IG25" s="22"/>
      <c r="IH25" s="22"/>
      <c r="II25" s="22"/>
    </row>
    <row r="26" spans="1:243" s="21" customFormat="1" ht="126">
      <c r="A26" s="49">
        <v>4.01</v>
      </c>
      <c r="B26" s="50" t="s">
        <v>88</v>
      </c>
      <c r="C26" s="33"/>
      <c r="D26" s="70"/>
      <c r="E26" s="70"/>
      <c r="F26" s="70"/>
      <c r="G26" s="70"/>
      <c r="H26" s="70"/>
      <c r="I26" s="70"/>
      <c r="J26" s="70"/>
      <c r="K26" s="70"/>
      <c r="L26" s="70"/>
      <c r="M26" s="70"/>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2"/>
      <c r="BC26" s="72"/>
      <c r="IA26" s="21">
        <v>4.01</v>
      </c>
      <c r="IB26" s="21" t="s">
        <v>88</v>
      </c>
      <c r="IE26" s="22"/>
      <c r="IF26" s="22"/>
      <c r="IG26" s="22"/>
      <c r="IH26" s="22"/>
      <c r="II26" s="22"/>
    </row>
    <row r="27" spans="1:243" s="21" customFormat="1" ht="31.5" customHeight="1">
      <c r="A27" s="49">
        <v>4.02</v>
      </c>
      <c r="B27" s="50" t="s">
        <v>59</v>
      </c>
      <c r="C27" s="33"/>
      <c r="D27" s="33">
        <v>0.11</v>
      </c>
      <c r="E27" s="51" t="s">
        <v>46</v>
      </c>
      <c r="F27" s="68">
        <v>93573.74</v>
      </c>
      <c r="G27" s="56"/>
      <c r="H27" s="56"/>
      <c r="I27" s="57" t="s">
        <v>33</v>
      </c>
      <c r="J27" s="58">
        <f t="shared" si="4"/>
        <v>1</v>
      </c>
      <c r="K27" s="56" t="s">
        <v>34</v>
      </c>
      <c r="L27" s="56" t="s">
        <v>4</v>
      </c>
      <c r="M27" s="59"/>
      <c r="N27" s="60"/>
      <c r="O27" s="60"/>
      <c r="P27" s="61"/>
      <c r="Q27" s="60"/>
      <c r="R27" s="60"/>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2">
        <f t="shared" si="5"/>
        <v>10293.11</v>
      </c>
      <c r="BB27" s="44">
        <f t="shared" si="6"/>
        <v>10293.11</v>
      </c>
      <c r="BC27" s="48" t="str">
        <f t="shared" si="7"/>
        <v>INR  Ten Thousand Two Hundred &amp; Ninety Three  and Paise Eleven Only</v>
      </c>
      <c r="IA27" s="21">
        <v>4.02</v>
      </c>
      <c r="IB27" s="21" t="s">
        <v>59</v>
      </c>
      <c r="ID27" s="21">
        <v>0.11</v>
      </c>
      <c r="IE27" s="22" t="s">
        <v>46</v>
      </c>
      <c r="IF27" s="22"/>
      <c r="IG27" s="22"/>
      <c r="IH27" s="22"/>
      <c r="II27" s="22"/>
    </row>
    <row r="28" spans="1:243" s="21" customFormat="1" ht="77.25" customHeight="1">
      <c r="A28" s="49">
        <v>4.03</v>
      </c>
      <c r="B28" s="50" t="s">
        <v>89</v>
      </c>
      <c r="C28" s="33"/>
      <c r="D28" s="70"/>
      <c r="E28" s="70"/>
      <c r="F28" s="70"/>
      <c r="G28" s="70"/>
      <c r="H28" s="70"/>
      <c r="I28" s="70"/>
      <c r="J28" s="70"/>
      <c r="K28" s="70"/>
      <c r="L28" s="70"/>
      <c r="M28" s="70"/>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2"/>
      <c r="BC28" s="72"/>
      <c r="IA28" s="21">
        <v>4.03</v>
      </c>
      <c r="IB28" s="21" t="s">
        <v>89</v>
      </c>
      <c r="IE28" s="22"/>
      <c r="IF28" s="22"/>
      <c r="IG28" s="22"/>
      <c r="IH28" s="22"/>
      <c r="II28" s="22"/>
    </row>
    <row r="29" spans="1:243" s="21" customFormat="1" ht="18" customHeight="1">
      <c r="A29" s="52">
        <v>4.04</v>
      </c>
      <c r="B29" s="50" t="s">
        <v>60</v>
      </c>
      <c r="C29" s="33"/>
      <c r="D29" s="70"/>
      <c r="E29" s="70"/>
      <c r="F29" s="70"/>
      <c r="G29" s="70"/>
      <c r="H29" s="70"/>
      <c r="I29" s="70"/>
      <c r="J29" s="70"/>
      <c r="K29" s="70"/>
      <c r="L29" s="70"/>
      <c r="M29" s="70"/>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2"/>
      <c r="BC29" s="72"/>
      <c r="IA29" s="21">
        <v>4.04</v>
      </c>
      <c r="IB29" s="21" t="s">
        <v>60</v>
      </c>
      <c r="IE29" s="22"/>
      <c r="IF29" s="22"/>
      <c r="IG29" s="22"/>
      <c r="IH29" s="22"/>
      <c r="II29" s="22"/>
    </row>
    <row r="30" spans="1:243" s="21" customFormat="1" ht="31.5" customHeight="1">
      <c r="A30" s="49">
        <v>4.05</v>
      </c>
      <c r="B30" s="50" t="s">
        <v>61</v>
      </c>
      <c r="C30" s="33"/>
      <c r="D30" s="33">
        <v>4.2</v>
      </c>
      <c r="E30" s="51" t="s">
        <v>43</v>
      </c>
      <c r="F30" s="68">
        <v>3909.16</v>
      </c>
      <c r="G30" s="56"/>
      <c r="H30" s="56"/>
      <c r="I30" s="57" t="s">
        <v>33</v>
      </c>
      <c r="J30" s="58">
        <f t="shared" si="4"/>
        <v>1</v>
      </c>
      <c r="K30" s="56" t="s">
        <v>34</v>
      </c>
      <c r="L30" s="56" t="s">
        <v>4</v>
      </c>
      <c r="M30" s="59"/>
      <c r="N30" s="60"/>
      <c r="O30" s="60"/>
      <c r="P30" s="61"/>
      <c r="Q30" s="60"/>
      <c r="R30" s="60"/>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2">
        <f t="shared" si="5"/>
        <v>16418.47</v>
      </c>
      <c r="BB30" s="44">
        <f t="shared" si="6"/>
        <v>16418.47</v>
      </c>
      <c r="BC30" s="48" t="str">
        <f t="shared" si="7"/>
        <v>INR  Sixteen Thousand Four Hundred &amp; Eighteen  and Paise Forty Seven Only</v>
      </c>
      <c r="IA30" s="21">
        <v>4.05</v>
      </c>
      <c r="IB30" s="21" t="s">
        <v>61</v>
      </c>
      <c r="ID30" s="21">
        <v>4.2</v>
      </c>
      <c r="IE30" s="22" t="s">
        <v>43</v>
      </c>
      <c r="IF30" s="22"/>
      <c r="IG30" s="22"/>
      <c r="IH30" s="22"/>
      <c r="II30" s="22"/>
    </row>
    <row r="31" spans="1:243" s="21" customFormat="1" ht="63" customHeight="1">
      <c r="A31" s="49">
        <v>4.06</v>
      </c>
      <c r="B31" s="50" t="s">
        <v>90</v>
      </c>
      <c r="C31" s="33"/>
      <c r="D31" s="70"/>
      <c r="E31" s="70"/>
      <c r="F31" s="70"/>
      <c r="G31" s="70"/>
      <c r="H31" s="70"/>
      <c r="I31" s="70"/>
      <c r="J31" s="70"/>
      <c r="K31" s="70"/>
      <c r="L31" s="70"/>
      <c r="M31" s="70"/>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2"/>
      <c r="BC31" s="72"/>
      <c r="IA31" s="21">
        <v>4.06</v>
      </c>
      <c r="IB31" s="21" t="s">
        <v>90</v>
      </c>
      <c r="IE31" s="22"/>
      <c r="IF31" s="22"/>
      <c r="IG31" s="22"/>
      <c r="IH31" s="22"/>
      <c r="II31" s="22"/>
    </row>
    <row r="32" spans="1:243" s="21" customFormat="1" ht="31.5" customHeight="1">
      <c r="A32" s="49">
        <v>4.07</v>
      </c>
      <c r="B32" s="50" t="s">
        <v>62</v>
      </c>
      <c r="C32" s="33"/>
      <c r="D32" s="33">
        <v>44</v>
      </c>
      <c r="E32" s="51" t="s">
        <v>57</v>
      </c>
      <c r="F32" s="68">
        <v>173.35</v>
      </c>
      <c r="G32" s="56"/>
      <c r="H32" s="56"/>
      <c r="I32" s="57" t="s">
        <v>33</v>
      </c>
      <c r="J32" s="58">
        <f t="shared" si="4"/>
        <v>1</v>
      </c>
      <c r="K32" s="56" t="s">
        <v>34</v>
      </c>
      <c r="L32" s="56" t="s">
        <v>4</v>
      </c>
      <c r="M32" s="59"/>
      <c r="N32" s="60"/>
      <c r="O32" s="60"/>
      <c r="P32" s="61"/>
      <c r="Q32" s="60"/>
      <c r="R32" s="60"/>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2">
        <f t="shared" si="5"/>
        <v>7627.4</v>
      </c>
      <c r="BB32" s="44">
        <f t="shared" si="6"/>
        <v>7627.4</v>
      </c>
      <c r="BC32" s="48" t="str">
        <f t="shared" si="7"/>
        <v>INR  Seven Thousand Six Hundred &amp; Twenty Seven  and Paise Forty Only</v>
      </c>
      <c r="IA32" s="21">
        <v>4.07</v>
      </c>
      <c r="IB32" s="21" t="s">
        <v>62</v>
      </c>
      <c r="ID32" s="21">
        <v>44</v>
      </c>
      <c r="IE32" s="22" t="s">
        <v>57</v>
      </c>
      <c r="IF32" s="22"/>
      <c r="IG32" s="22"/>
      <c r="IH32" s="22"/>
      <c r="II32" s="22"/>
    </row>
    <row r="33" spans="1:243" s="21" customFormat="1" ht="96" customHeight="1">
      <c r="A33" s="49">
        <v>4.08</v>
      </c>
      <c r="B33" s="50" t="s">
        <v>58</v>
      </c>
      <c r="C33" s="33"/>
      <c r="D33" s="33">
        <v>12</v>
      </c>
      <c r="E33" s="51" t="s">
        <v>47</v>
      </c>
      <c r="F33" s="68">
        <v>170.41</v>
      </c>
      <c r="G33" s="56"/>
      <c r="H33" s="56"/>
      <c r="I33" s="57" t="s">
        <v>33</v>
      </c>
      <c r="J33" s="58">
        <f t="shared" si="4"/>
        <v>1</v>
      </c>
      <c r="K33" s="56" t="s">
        <v>34</v>
      </c>
      <c r="L33" s="56" t="s">
        <v>4</v>
      </c>
      <c r="M33" s="59"/>
      <c r="N33" s="60"/>
      <c r="O33" s="60"/>
      <c r="P33" s="61"/>
      <c r="Q33" s="60"/>
      <c r="R33" s="60"/>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2">
        <f t="shared" si="5"/>
        <v>2044.92</v>
      </c>
      <c r="BB33" s="44">
        <f t="shared" si="6"/>
        <v>2044.92</v>
      </c>
      <c r="BC33" s="48" t="str">
        <f t="shared" si="7"/>
        <v>INR  Two Thousand  &amp;Forty Four  and Paise Ninety Two Only</v>
      </c>
      <c r="IA33" s="21">
        <v>4.08</v>
      </c>
      <c r="IB33" s="21" t="s">
        <v>58</v>
      </c>
      <c r="ID33" s="21">
        <v>12</v>
      </c>
      <c r="IE33" s="22" t="s">
        <v>47</v>
      </c>
      <c r="IF33" s="22"/>
      <c r="IG33" s="22"/>
      <c r="IH33" s="22"/>
      <c r="II33" s="22"/>
    </row>
    <row r="34" spans="1:243" s="21" customFormat="1" ht="47.25">
      <c r="A34" s="49">
        <v>4.09</v>
      </c>
      <c r="B34" s="50" t="s">
        <v>91</v>
      </c>
      <c r="C34" s="33"/>
      <c r="D34" s="70"/>
      <c r="E34" s="70"/>
      <c r="F34" s="70"/>
      <c r="G34" s="70"/>
      <c r="H34" s="70"/>
      <c r="I34" s="70"/>
      <c r="J34" s="70"/>
      <c r="K34" s="70"/>
      <c r="L34" s="70"/>
      <c r="M34" s="70"/>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2"/>
      <c r="BC34" s="72"/>
      <c r="IA34" s="21">
        <v>4.09</v>
      </c>
      <c r="IB34" s="21" t="s">
        <v>91</v>
      </c>
      <c r="IE34" s="22"/>
      <c r="IF34" s="22"/>
      <c r="IG34" s="22"/>
      <c r="IH34" s="22"/>
      <c r="II34" s="22"/>
    </row>
    <row r="35" spans="1:243" s="21" customFormat="1" ht="31.5" customHeight="1">
      <c r="A35" s="52">
        <v>4.1</v>
      </c>
      <c r="B35" s="50" t="s">
        <v>92</v>
      </c>
      <c r="C35" s="33"/>
      <c r="D35" s="33">
        <v>1</v>
      </c>
      <c r="E35" s="51" t="s">
        <v>47</v>
      </c>
      <c r="F35" s="68">
        <v>145.46</v>
      </c>
      <c r="G35" s="56"/>
      <c r="H35" s="56"/>
      <c r="I35" s="57" t="s">
        <v>33</v>
      </c>
      <c r="J35" s="58">
        <f t="shared" si="4"/>
        <v>1</v>
      </c>
      <c r="K35" s="56" t="s">
        <v>34</v>
      </c>
      <c r="L35" s="56" t="s">
        <v>4</v>
      </c>
      <c r="M35" s="59"/>
      <c r="N35" s="60"/>
      <c r="O35" s="60"/>
      <c r="P35" s="61"/>
      <c r="Q35" s="60"/>
      <c r="R35" s="60"/>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2">
        <f t="shared" si="5"/>
        <v>145.46</v>
      </c>
      <c r="BB35" s="44">
        <f t="shared" si="6"/>
        <v>145.46</v>
      </c>
      <c r="BC35" s="48" t="str">
        <f t="shared" si="7"/>
        <v>INR  One Hundred &amp; Forty Five  and Paise Forty Six Only</v>
      </c>
      <c r="IA35" s="21">
        <v>4.1</v>
      </c>
      <c r="IB35" s="21" t="s">
        <v>92</v>
      </c>
      <c r="ID35" s="21">
        <v>1</v>
      </c>
      <c r="IE35" s="22" t="s">
        <v>47</v>
      </c>
      <c r="IF35" s="22"/>
      <c r="IG35" s="22"/>
      <c r="IH35" s="22"/>
      <c r="II35" s="22"/>
    </row>
    <row r="36" spans="1:243" s="21" customFormat="1" ht="63">
      <c r="A36" s="49">
        <v>4.11</v>
      </c>
      <c r="B36" s="50" t="s">
        <v>93</v>
      </c>
      <c r="C36" s="33"/>
      <c r="D36" s="70"/>
      <c r="E36" s="70"/>
      <c r="F36" s="70"/>
      <c r="G36" s="70"/>
      <c r="H36" s="70"/>
      <c r="I36" s="70"/>
      <c r="J36" s="70"/>
      <c r="K36" s="70"/>
      <c r="L36" s="70"/>
      <c r="M36" s="70"/>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2"/>
      <c r="BC36" s="72"/>
      <c r="IA36" s="21">
        <v>4.11</v>
      </c>
      <c r="IB36" s="21" t="s">
        <v>93</v>
      </c>
      <c r="IE36" s="22"/>
      <c r="IF36" s="22"/>
      <c r="IG36" s="22"/>
      <c r="IH36" s="22"/>
      <c r="II36" s="22"/>
    </row>
    <row r="37" spans="1:243" s="21" customFormat="1" ht="31.5" customHeight="1">
      <c r="A37" s="49">
        <v>4.12</v>
      </c>
      <c r="B37" s="50" t="s">
        <v>94</v>
      </c>
      <c r="C37" s="33"/>
      <c r="D37" s="33">
        <v>1</v>
      </c>
      <c r="E37" s="51" t="s">
        <v>47</v>
      </c>
      <c r="F37" s="68">
        <v>53.53</v>
      </c>
      <c r="G37" s="56"/>
      <c r="H37" s="56"/>
      <c r="I37" s="57" t="s">
        <v>33</v>
      </c>
      <c r="J37" s="58">
        <f t="shared" si="4"/>
        <v>1</v>
      </c>
      <c r="K37" s="56" t="s">
        <v>34</v>
      </c>
      <c r="L37" s="56" t="s">
        <v>4</v>
      </c>
      <c r="M37" s="59"/>
      <c r="N37" s="60"/>
      <c r="O37" s="60"/>
      <c r="P37" s="61"/>
      <c r="Q37" s="60"/>
      <c r="R37" s="60"/>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2">
        <f t="shared" si="5"/>
        <v>53.53</v>
      </c>
      <c r="BB37" s="44">
        <f t="shared" si="6"/>
        <v>53.53</v>
      </c>
      <c r="BC37" s="48" t="str">
        <f t="shared" si="7"/>
        <v>INR  Fifty Three and Paise Fifty Three Only</v>
      </c>
      <c r="IA37" s="21">
        <v>4.12</v>
      </c>
      <c r="IB37" s="21" t="s">
        <v>94</v>
      </c>
      <c r="ID37" s="21">
        <v>1</v>
      </c>
      <c r="IE37" s="22" t="s">
        <v>47</v>
      </c>
      <c r="IF37" s="22"/>
      <c r="IG37" s="22"/>
      <c r="IH37" s="22"/>
      <c r="II37" s="22"/>
    </row>
    <row r="38" spans="1:243" s="21" customFormat="1" ht="15.75" customHeight="1">
      <c r="A38" s="49">
        <v>4.13</v>
      </c>
      <c r="B38" s="50" t="s">
        <v>63</v>
      </c>
      <c r="C38" s="33"/>
      <c r="D38" s="33">
        <v>1</v>
      </c>
      <c r="E38" s="51" t="s">
        <v>47</v>
      </c>
      <c r="F38" s="68">
        <v>46.51</v>
      </c>
      <c r="G38" s="56"/>
      <c r="H38" s="56"/>
      <c r="I38" s="57" t="s">
        <v>33</v>
      </c>
      <c r="J38" s="58">
        <f t="shared" si="4"/>
        <v>1</v>
      </c>
      <c r="K38" s="56" t="s">
        <v>34</v>
      </c>
      <c r="L38" s="56" t="s">
        <v>4</v>
      </c>
      <c r="M38" s="59"/>
      <c r="N38" s="60"/>
      <c r="O38" s="60"/>
      <c r="P38" s="61"/>
      <c r="Q38" s="60"/>
      <c r="R38" s="60"/>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2">
        <f t="shared" si="5"/>
        <v>46.51</v>
      </c>
      <c r="BB38" s="44">
        <f t="shared" si="6"/>
        <v>46.51</v>
      </c>
      <c r="BC38" s="48" t="str">
        <f t="shared" si="7"/>
        <v>INR  Forty Six and Paise Fifty One Only</v>
      </c>
      <c r="IA38" s="21">
        <v>4.13</v>
      </c>
      <c r="IB38" s="21" t="s">
        <v>63</v>
      </c>
      <c r="ID38" s="21">
        <v>1</v>
      </c>
      <c r="IE38" s="22" t="s">
        <v>47</v>
      </c>
      <c r="IF38" s="22"/>
      <c r="IG38" s="22"/>
      <c r="IH38" s="22"/>
      <c r="II38" s="22"/>
    </row>
    <row r="39" spans="1:243" s="21" customFormat="1" ht="31.5" customHeight="1">
      <c r="A39" s="49">
        <v>4.14</v>
      </c>
      <c r="B39" s="50" t="s">
        <v>64</v>
      </c>
      <c r="C39" s="33"/>
      <c r="D39" s="33">
        <v>7</v>
      </c>
      <c r="E39" s="51" t="s">
        <v>47</v>
      </c>
      <c r="F39" s="68">
        <v>34.28</v>
      </c>
      <c r="G39" s="56"/>
      <c r="H39" s="56"/>
      <c r="I39" s="57" t="s">
        <v>33</v>
      </c>
      <c r="J39" s="58">
        <f t="shared" si="4"/>
        <v>1</v>
      </c>
      <c r="K39" s="56" t="s">
        <v>34</v>
      </c>
      <c r="L39" s="56" t="s">
        <v>4</v>
      </c>
      <c r="M39" s="59"/>
      <c r="N39" s="60"/>
      <c r="O39" s="60"/>
      <c r="P39" s="61"/>
      <c r="Q39" s="60"/>
      <c r="R39" s="60"/>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2">
        <f t="shared" si="5"/>
        <v>239.96</v>
      </c>
      <c r="BB39" s="44">
        <f t="shared" si="6"/>
        <v>239.96</v>
      </c>
      <c r="BC39" s="48" t="str">
        <f t="shared" si="7"/>
        <v>INR  Two Hundred &amp; Thirty Nine  and Paise Ninety Six Only</v>
      </c>
      <c r="IA39" s="21">
        <v>4.14</v>
      </c>
      <c r="IB39" s="21" t="s">
        <v>64</v>
      </c>
      <c r="ID39" s="21">
        <v>7</v>
      </c>
      <c r="IE39" s="22" t="s">
        <v>47</v>
      </c>
      <c r="IF39" s="22"/>
      <c r="IG39" s="22"/>
      <c r="IH39" s="22"/>
      <c r="II39" s="22"/>
    </row>
    <row r="40" spans="1:243" s="21" customFormat="1" ht="63">
      <c r="A40" s="52">
        <v>4.15</v>
      </c>
      <c r="B40" s="50" t="s">
        <v>95</v>
      </c>
      <c r="C40" s="33"/>
      <c r="D40" s="70"/>
      <c r="E40" s="70"/>
      <c r="F40" s="70"/>
      <c r="G40" s="70"/>
      <c r="H40" s="70"/>
      <c r="I40" s="70"/>
      <c r="J40" s="70"/>
      <c r="K40" s="70"/>
      <c r="L40" s="70"/>
      <c r="M40" s="70"/>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2"/>
      <c r="BC40" s="72"/>
      <c r="IA40" s="21">
        <v>4.15</v>
      </c>
      <c r="IB40" s="21" t="s">
        <v>95</v>
      </c>
      <c r="IE40" s="22"/>
      <c r="IF40" s="22"/>
      <c r="IG40" s="22"/>
      <c r="IH40" s="22"/>
      <c r="II40" s="22"/>
    </row>
    <row r="41" spans="1:243" s="21" customFormat="1" ht="31.5" customHeight="1">
      <c r="A41" s="49">
        <v>4.16</v>
      </c>
      <c r="B41" s="50" t="s">
        <v>96</v>
      </c>
      <c r="C41" s="33"/>
      <c r="D41" s="33">
        <v>2</v>
      </c>
      <c r="E41" s="51" t="s">
        <v>47</v>
      </c>
      <c r="F41" s="68">
        <v>30.86</v>
      </c>
      <c r="G41" s="56"/>
      <c r="H41" s="56"/>
      <c r="I41" s="57" t="s">
        <v>33</v>
      </c>
      <c r="J41" s="58">
        <f t="shared" si="4"/>
        <v>1</v>
      </c>
      <c r="K41" s="56" t="s">
        <v>34</v>
      </c>
      <c r="L41" s="56" t="s">
        <v>4</v>
      </c>
      <c r="M41" s="59"/>
      <c r="N41" s="60"/>
      <c r="O41" s="60"/>
      <c r="P41" s="61"/>
      <c r="Q41" s="60"/>
      <c r="R41" s="60"/>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2">
        <f t="shared" si="5"/>
        <v>61.72</v>
      </c>
      <c r="BB41" s="44">
        <f t="shared" si="6"/>
        <v>61.72</v>
      </c>
      <c r="BC41" s="48" t="str">
        <f t="shared" si="7"/>
        <v>INR  Sixty One and Paise Seventy Two Only</v>
      </c>
      <c r="IA41" s="21">
        <v>4.16</v>
      </c>
      <c r="IB41" s="21" t="s">
        <v>96</v>
      </c>
      <c r="ID41" s="21">
        <v>2</v>
      </c>
      <c r="IE41" s="22" t="s">
        <v>47</v>
      </c>
      <c r="IF41" s="22"/>
      <c r="IG41" s="22"/>
      <c r="IH41" s="22"/>
      <c r="II41" s="22"/>
    </row>
    <row r="42" spans="1:243" s="21" customFormat="1" ht="31.5" customHeight="1">
      <c r="A42" s="49">
        <v>4.17</v>
      </c>
      <c r="B42" s="50" t="s">
        <v>65</v>
      </c>
      <c r="C42" s="33"/>
      <c r="D42" s="33">
        <v>11</v>
      </c>
      <c r="E42" s="51" t="s">
        <v>47</v>
      </c>
      <c r="F42" s="68">
        <v>24.77</v>
      </c>
      <c r="G42" s="56"/>
      <c r="H42" s="56"/>
      <c r="I42" s="57" t="s">
        <v>33</v>
      </c>
      <c r="J42" s="58">
        <f t="shared" si="4"/>
        <v>1</v>
      </c>
      <c r="K42" s="56" t="s">
        <v>34</v>
      </c>
      <c r="L42" s="56" t="s">
        <v>4</v>
      </c>
      <c r="M42" s="59"/>
      <c r="N42" s="60"/>
      <c r="O42" s="60"/>
      <c r="P42" s="61"/>
      <c r="Q42" s="60"/>
      <c r="R42" s="60"/>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2">
        <f t="shared" si="5"/>
        <v>272.47</v>
      </c>
      <c r="BB42" s="44">
        <f t="shared" si="6"/>
        <v>272.47</v>
      </c>
      <c r="BC42" s="48" t="str">
        <f t="shared" si="7"/>
        <v>INR  Two Hundred &amp; Seventy Two  and Paise Forty Seven Only</v>
      </c>
      <c r="IA42" s="21">
        <v>4.17</v>
      </c>
      <c r="IB42" s="21" t="s">
        <v>65</v>
      </c>
      <c r="ID42" s="21">
        <v>11</v>
      </c>
      <c r="IE42" s="22" t="s">
        <v>47</v>
      </c>
      <c r="IF42" s="22"/>
      <c r="IG42" s="22"/>
      <c r="IH42" s="22"/>
      <c r="II42" s="22"/>
    </row>
    <row r="43" spans="1:243" s="21" customFormat="1" ht="94.5">
      <c r="A43" s="49">
        <v>4.18</v>
      </c>
      <c r="B43" s="50" t="s">
        <v>97</v>
      </c>
      <c r="C43" s="33"/>
      <c r="D43" s="70"/>
      <c r="E43" s="70"/>
      <c r="F43" s="70"/>
      <c r="G43" s="70"/>
      <c r="H43" s="70"/>
      <c r="I43" s="70"/>
      <c r="J43" s="70"/>
      <c r="K43" s="70"/>
      <c r="L43" s="70"/>
      <c r="M43" s="70"/>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2"/>
      <c r="BC43" s="72"/>
      <c r="IA43" s="21">
        <v>4.18</v>
      </c>
      <c r="IB43" s="21" t="s">
        <v>97</v>
      </c>
      <c r="IE43" s="22"/>
      <c r="IF43" s="22"/>
      <c r="IG43" s="22"/>
      <c r="IH43" s="22"/>
      <c r="II43" s="22"/>
    </row>
    <row r="44" spans="1:243" s="21" customFormat="1" ht="31.5" customHeight="1">
      <c r="A44" s="49">
        <v>4.19</v>
      </c>
      <c r="B44" s="50" t="s">
        <v>63</v>
      </c>
      <c r="C44" s="33"/>
      <c r="D44" s="33">
        <v>1</v>
      </c>
      <c r="E44" s="51" t="s">
        <v>47</v>
      </c>
      <c r="F44" s="68">
        <v>66.24</v>
      </c>
      <c r="G44" s="56"/>
      <c r="H44" s="56"/>
      <c r="I44" s="57" t="s">
        <v>33</v>
      </c>
      <c r="J44" s="58">
        <f t="shared" si="4"/>
        <v>1</v>
      </c>
      <c r="K44" s="56" t="s">
        <v>34</v>
      </c>
      <c r="L44" s="56" t="s">
        <v>4</v>
      </c>
      <c r="M44" s="59"/>
      <c r="N44" s="60"/>
      <c r="O44" s="60"/>
      <c r="P44" s="61"/>
      <c r="Q44" s="60"/>
      <c r="R44" s="60"/>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2">
        <f t="shared" si="5"/>
        <v>66.24</v>
      </c>
      <c r="BB44" s="44">
        <f t="shared" si="6"/>
        <v>66.24</v>
      </c>
      <c r="BC44" s="48" t="str">
        <f t="shared" si="7"/>
        <v>INR  Sixty Six and Paise Twenty Four Only</v>
      </c>
      <c r="IA44" s="21">
        <v>4.19</v>
      </c>
      <c r="IB44" s="21" t="s">
        <v>63</v>
      </c>
      <c r="ID44" s="21">
        <v>1</v>
      </c>
      <c r="IE44" s="22" t="s">
        <v>47</v>
      </c>
      <c r="IF44" s="22"/>
      <c r="IG44" s="22"/>
      <c r="IH44" s="22"/>
      <c r="II44" s="22"/>
    </row>
    <row r="45" spans="1:243" s="21" customFormat="1" ht="94.5">
      <c r="A45" s="52">
        <v>4.2</v>
      </c>
      <c r="B45" s="50" t="s">
        <v>98</v>
      </c>
      <c r="C45" s="33"/>
      <c r="D45" s="70"/>
      <c r="E45" s="70"/>
      <c r="F45" s="70"/>
      <c r="G45" s="70"/>
      <c r="H45" s="70"/>
      <c r="I45" s="70"/>
      <c r="J45" s="70"/>
      <c r="K45" s="70"/>
      <c r="L45" s="70"/>
      <c r="M45" s="70"/>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71"/>
      <c r="BA45" s="71"/>
      <c r="BB45" s="72"/>
      <c r="BC45" s="72"/>
      <c r="IA45" s="21">
        <v>4.2</v>
      </c>
      <c r="IB45" s="21" t="s">
        <v>98</v>
      </c>
      <c r="IE45" s="22"/>
      <c r="IF45" s="22"/>
      <c r="IG45" s="22"/>
      <c r="IH45" s="22"/>
      <c r="II45" s="22"/>
    </row>
    <row r="46" spans="1:243" s="21" customFormat="1" ht="31.5" customHeight="1">
      <c r="A46" s="49">
        <v>4.21</v>
      </c>
      <c r="B46" s="50" t="s">
        <v>65</v>
      </c>
      <c r="C46" s="33"/>
      <c r="D46" s="33">
        <v>2</v>
      </c>
      <c r="E46" s="51" t="s">
        <v>47</v>
      </c>
      <c r="F46" s="68">
        <v>46.69</v>
      </c>
      <c r="G46" s="56"/>
      <c r="H46" s="56"/>
      <c r="I46" s="57" t="s">
        <v>33</v>
      </c>
      <c r="J46" s="58">
        <f t="shared" si="4"/>
        <v>1</v>
      </c>
      <c r="K46" s="56" t="s">
        <v>34</v>
      </c>
      <c r="L46" s="56" t="s">
        <v>4</v>
      </c>
      <c r="M46" s="59"/>
      <c r="N46" s="60"/>
      <c r="O46" s="60"/>
      <c r="P46" s="61"/>
      <c r="Q46" s="60"/>
      <c r="R46" s="60"/>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2">
        <f t="shared" si="5"/>
        <v>93.38</v>
      </c>
      <c r="BB46" s="44">
        <f t="shared" si="6"/>
        <v>93.38</v>
      </c>
      <c r="BC46" s="48" t="str">
        <f t="shared" si="7"/>
        <v>INR  Ninety Three and Paise Thirty Eight Only</v>
      </c>
      <c r="IA46" s="21">
        <v>4.21</v>
      </c>
      <c r="IB46" s="21" t="s">
        <v>65</v>
      </c>
      <c r="ID46" s="21">
        <v>2</v>
      </c>
      <c r="IE46" s="22" t="s">
        <v>47</v>
      </c>
      <c r="IF46" s="22"/>
      <c r="IG46" s="22"/>
      <c r="IH46" s="22"/>
      <c r="II46" s="22"/>
    </row>
    <row r="47" spans="1:243" s="21" customFormat="1" ht="188.25" customHeight="1">
      <c r="A47" s="49">
        <v>4.22</v>
      </c>
      <c r="B47" s="50" t="s">
        <v>99</v>
      </c>
      <c r="C47" s="33"/>
      <c r="D47" s="70"/>
      <c r="E47" s="70"/>
      <c r="F47" s="70"/>
      <c r="G47" s="70"/>
      <c r="H47" s="70"/>
      <c r="I47" s="70"/>
      <c r="J47" s="70"/>
      <c r="K47" s="70"/>
      <c r="L47" s="70"/>
      <c r="M47" s="70"/>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71"/>
      <c r="BA47" s="71"/>
      <c r="BB47" s="72"/>
      <c r="BC47" s="72"/>
      <c r="IA47" s="21">
        <v>4.22</v>
      </c>
      <c r="IB47" s="21" t="s">
        <v>99</v>
      </c>
      <c r="IE47" s="22"/>
      <c r="IF47" s="22"/>
      <c r="IG47" s="22"/>
      <c r="IH47" s="22"/>
      <c r="II47" s="22"/>
    </row>
    <row r="48" spans="1:243" s="21" customFormat="1" ht="31.5">
      <c r="A48" s="49">
        <v>4.23</v>
      </c>
      <c r="B48" s="50" t="s">
        <v>100</v>
      </c>
      <c r="C48" s="33"/>
      <c r="D48" s="33">
        <v>5</v>
      </c>
      <c r="E48" s="51" t="s">
        <v>44</v>
      </c>
      <c r="F48" s="68">
        <v>203.9</v>
      </c>
      <c r="G48" s="56"/>
      <c r="H48" s="56"/>
      <c r="I48" s="57" t="s">
        <v>33</v>
      </c>
      <c r="J48" s="58">
        <f t="shared" si="4"/>
        <v>1</v>
      </c>
      <c r="K48" s="56" t="s">
        <v>34</v>
      </c>
      <c r="L48" s="56" t="s">
        <v>4</v>
      </c>
      <c r="M48" s="59"/>
      <c r="N48" s="60"/>
      <c r="O48" s="60"/>
      <c r="P48" s="61"/>
      <c r="Q48" s="60"/>
      <c r="R48" s="60"/>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2">
        <f t="shared" si="5"/>
        <v>1019.5</v>
      </c>
      <c r="BB48" s="44">
        <f t="shared" si="6"/>
        <v>1019.5</v>
      </c>
      <c r="BC48" s="48" t="str">
        <f t="shared" si="7"/>
        <v>INR  One Thousand  &amp;Nineteen  and Paise Fifty Only</v>
      </c>
      <c r="IA48" s="21">
        <v>4.23</v>
      </c>
      <c r="IB48" s="21" t="s">
        <v>100</v>
      </c>
      <c r="ID48" s="21">
        <v>5</v>
      </c>
      <c r="IE48" s="22" t="s">
        <v>44</v>
      </c>
      <c r="IF48" s="22"/>
      <c r="IG48" s="22"/>
      <c r="IH48" s="22"/>
      <c r="II48" s="22"/>
    </row>
    <row r="49" spans="1:243" s="21" customFormat="1" ht="31.5">
      <c r="A49" s="49">
        <v>4.24</v>
      </c>
      <c r="B49" s="50" t="s">
        <v>101</v>
      </c>
      <c r="C49" s="33"/>
      <c r="D49" s="70"/>
      <c r="E49" s="70"/>
      <c r="F49" s="70"/>
      <c r="G49" s="70"/>
      <c r="H49" s="70"/>
      <c r="I49" s="70"/>
      <c r="J49" s="70"/>
      <c r="K49" s="70"/>
      <c r="L49" s="70"/>
      <c r="M49" s="70"/>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71"/>
      <c r="BA49" s="71"/>
      <c r="BB49" s="72"/>
      <c r="BC49" s="72"/>
      <c r="IA49" s="21">
        <v>4.24</v>
      </c>
      <c r="IB49" s="21" t="s">
        <v>101</v>
      </c>
      <c r="IE49" s="22"/>
      <c r="IF49" s="22"/>
      <c r="IG49" s="22"/>
      <c r="IH49" s="22"/>
      <c r="II49" s="22"/>
    </row>
    <row r="50" spans="1:243" s="21" customFormat="1" ht="409.5">
      <c r="A50" s="49">
        <v>4.25</v>
      </c>
      <c r="B50" s="50" t="s">
        <v>102</v>
      </c>
      <c r="C50" s="33"/>
      <c r="D50" s="33">
        <v>1.5</v>
      </c>
      <c r="E50" s="51" t="s">
        <v>43</v>
      </c>
      <c r="F50" s="68">
        <v>1570.06</v>
      </c>
      <c r="G50" s="56"/>
      <c r="H50" s="56"/>
      <c r="I50" s="57" t="s">
        <v>33</v>
      </c>
      <c r="J50" s="58">
        <f t="shared" si="4"/>
        <v>1</v>
      </c>
      <c r="K50" s="56" t="s">
        <v>34</v>
      </c>
      <c r="L50" s="56" t="s">
        <v>4</v>
      </c>
      <c r="M50" s="59"/>
      <c r="N50" s="60"/>
      <c r="O50" s="60"/>
      <c r="P50" s="61"/>
      <c r="Q50" s="60"/>
      <c r="R50" s="60"/>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2">
        <f t="shared" si="5"/>
        <v>2355.09</v>
      </c>
      <c r="BB50" s="44">
        <f t="shared" si="6"/>
        <v>2355.09</v>
      </c>
      <c r="BC50" s="48" t="str">
        <f t="shared" si="7"/>
        <v>INR  Two Thousand Three Hundred &amp; Fifty Five  and Paise Nine Only</v>
      </c>
      <c r="IA50" s="21">
        <v>4.25</v>
      </c>
      <c r="IB50" s="21" t="s">
        <v>102</v>
      </c>
      <c r="ID50" s="21">
        <v>1.5</v>
      </c>
      <c r="IE50" s="22" t="s">
        <v>43</v>
      </c>
      <c r="IF50" s="22"/>
      <c r="IG50" s="22"/>
      <c r="IH50" s="22"/>
      <c r="II50" s="22"/>
    </row>
    <row r="51" spans="1:243" s="21" customFormat="1" ht="51" customHeight="1">
      <c r="A51" s="49">
        <v>4.26</v>
      </c>
      <c r="B51" s="50" t="s">
        <v>103</v>
      </c>
      <c r="C51" s="33"/>
      <c r="D51" s="70"/>
      <c r="E51" s="70"/>
      <c r="F51" s="70"/>
      <c r="G51" s="70"/>
      <c r="H51" s="70"/>
      <c r="I51" s="70"/>
      <c r="J51" s="70"/>
      <c r="K51" s="70"/>
      <c r="L51" s="70"/>
      <c r="M51" s="70"/>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2"/>
      <c r="BC51" s="72"/>
      <c r="IA51" s="21">
        <v>4.26</v>
      </c>
      <c r="IB51" s="21" t="s">
        <v>103</v>
      </c>
      <c r="IE51" s="22"/>
      <c r="IF51" s="22"/>
      <c r="IG51" s="22"/>
      <c r="IH51" s="22"/>
      <c r="II51" s="22"/>
    </row>
    <row r="52" spans="1:243" s="21" customFormat="1" ht="15.75">
      <c r="A52" s="49">
        <v>4.27</v>
      </c>
      <c r="B52" s="50" t="s">
        <v>104</v>
      </c>
      <c r="C52" s="33"/>
      <c r="D52" s="70"/>
      <c r="E52" s="70"/>
      <c r="F52" s="70"/>
      <c r="G52" s="70"/>
      <c r="H52" s="70"/>
      <c r="I52" s="70"/>
      <c r="J52" s="70"/>
      <c r="K52" s="70"/>
      <c r="L52" s="70"/>
      <c r="M52" s="70"/>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71"/>
      <c r="BA52" s="71"/>
      <c r="BB52" s="72"/>
      <c r="BC52" s="72"/>
      <c r="IA52" s="21">
        <v>4.27</v>
      </c>
      <c r="IB52" s="21" t="s">
        <v>104</v>
      </c>
      <c r="IE52" s="22"/>
      <c r="IF52" s="22"/>
      <c r="IG52" s="22"/>
      <c r="IH52" s="22"/>
      <c r="II52" s="22"/>
    </row>
    <row r="53" spans="1:243" s="21" customFormat="1" ht="33" customHeight="1">
      <c r="A53" s="49">
        <v>4.28</v>
      </c>
      <c r="B53" s="50" t="s">
        <v>105</v>
      </c>
      <c r="C53" s="33"/>
      <c r="D53" s="70"/>
      <c r="E53" s="70"/>
      <c r="F53" s="70"/>
      <c r="G53" s="70"/>
      <c r="H53" s="70"/>
      <c r="I53" s="70"/>
      <c r="J53" s="70"/>
      <c r="K53" s="70"/>
      <c r="L53" s="70"/>
      <c r="M53" s="70"/>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c r="AT53" s="71"/>
      <c r="AU53" s="71"/>
      <c r="AV53" s="71"/>
      <c r="AW53" s="71"/>
      <c r="AX53" s="71"/>
      <c r="AY53" s="71"/>
      <c r="AZ53" s="71"/>
      <c r="BA53" s="71"/>
      <c r="BB53" s="72"/>
      <c r="BC53" s="72"/>
      <c r="IA53" s="21">
        <v>4.28</v>
      </c>
      <c r="IB53" s="21" t="s">
        <v>105</v>
      </c>
      <c r="IE53" s="22"/>
      <c r="IF53" s="22"/>
      <c r="IG53" s="22"/>
      <c r="IH53" s="22"/>
      <c r="II53" s="22"/>
    </row>
    <row r="54" spans="1:243" s="21" customFormat="1" ht="42.75">
      <c r="A54" s="49">
        <v>4.29</v>
      </c>
      <c r="B54" s="50" t="s">
        <v>60</v>
      </c>
      <c r="C54" s="33"/>
      <c r="D54" s="33">
        <v>1</v>
      </c>
      <c r="E54" s="51" t="s">
        <v>43</v>
      </c>
      <c r="F54" s="68">
        <v>3932.18</v>
      </c>
      <c r="G54" s="56"/>
      <c r="H54" s="56"/>
      <c r="I54" s="57" t="s">
        <v>33</v>
      </c>
      <c r="J54" s="58">
        <f t="shared" si="4"/>
        <v>1</v>
      </c>
      <c r="K54" s="56" t="s">
        <v>34</v>
      </c>
      <c r="L54" s="56" t="s">
        <v>4</v>
      </c>
      <c r="M54" s="59"/>
      <c r="N54" s="60"/>
      <c r="O54" s="60"/>
      <c r="P54" s="61"/>
      <c r="Q54" s="60"/>
      <c r="R54" s="60"/>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2">
        <f t="shared" si="5"/>
        <v>3932.18</v>
      </c>
      <c r="BB54" s="44">
        <f t="shared" si="6"/>
        <v>3932.18</v>
      </c>
      <c r="BC54" s="48" t="str">
        <f t="shared" si="7"/>
        <v>INR  Three Thousand Nine Hundred &amp; Thirty Two  and Paise Eighteen Only</v>
      </c>
      <c r="IA54" s="21">
        <v>4.29</v>
      </c>
      <c r="IB54" s="21" t="s">
        <v>60</v>
      </c>
      <c r="ID54" s="21">
        <v>1</v>
      </c>
      <c r="IE54" s="22" t="s">
        <v>43</v>
      </c>
      <c r="IF54" s="22"/>
      <c r="IG54" s="22"/>
      <c r="IH54" s="22"/>
      <c r="II54" s="22"/>
    </row>
    <row r="55" spans="1:243" s="21" customFormat="1" ht="15.75">
      <c r="A55" s="49">
        <v>5</v>
      </c>
      <c r="B55" s="50" t="s">
        <v>106</v>
      </c>
      <c r="C55" s="33"/>
      <c r="D55" s="70"/>
      <c r="E55" s="70"/>
      <c r="F55" s="70"/>
      <c r="G55" s="70"/>
      <c r="H55" s="70"/>
      <c r="I55" s="70"/>
      <c r="J55" s="70"/>
      <c r="K55" s="70"/>
      <c r="L55" s="70"/>
      <c r="M55" s="70"/>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2"/>
      <c r="BC55" s="72"/>
      <c r="IA55" s="21">
        <v>5</v>
      </c>
      <c r="IB55" s="21" t="s">
        <v>106</v>
      </c>
      <c r="IE55" s="22"/>
      <c r="IF55" s="22"/>
      <c r="IG55" s="22"/>
      <c r="IH55" s="22"/>
      <c r="II55" s="22"/>
    </row>
    <row r="56" spans="1:243" s="21" customFormat="1" ht="110.25">
      <c r="A56" s="49">
        <v>5.01</v>
      </c>
      <c r="B56" s="50" t="s">
        <v>107</v>
      </c>
      <c r="C56" s="33"/>
      <c r="D56" s="70"/>
      <c r="E56" s="70"/>
      <c r="F56" s="70"/>
      <c r="G56" s="70"/>
      <c r="H56" s="70"/>
      <c r="I56" s="70"/>
      <c r="J56" s="70"/>
      <c r="K56" s="70"/>
      <c r="L56" s="70"/>
      <c r="M56" s="70"/>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c r="AT56" s="71"/>
      <c r="AU56" s="71"/>
      <c r="AV56" s="71"/>
      <c r="AW56" s="71"/>
      <c r="AX56" s="71"/>
      <c r="AY56" s="71"/>
      <c r="AZ56" s="71"/>
      <c r="BA56" s="71"/>
      <c r="BB56" s="72"/>
      <c r="BC56" s="72"/>
      <c r="IA56" s="21">
        <v>5.01</v>
      </c>
      <c r="IB56" s="21" t="s">
        <v>107</v>
      </c>
      <c r="IE56" s="22"/>
      <c r="IF56" s="22"/>
      <c r="IG56" s="22"/>
      <c r="IH56" s="22"/>
      <c r="II56" s="22"/>
    </row>
    <row r="57" spans="1:243" s="21" customFormat="1" ht="78.75">
      <c r="A57" s="49">
        <v>5.02</v>
      </c>
      <c r="B57" s="50" t="s">
        <v>108</v>
      </c>
      <c r="C57" s="33"/>
      <c r="D57" s="33">
        <v>29</v>
      </c>
      <c r="E57" s="51" t="s">
        <v>57</v>
      </c>
      <c r="F57" s="68">
        <v>100.53</v>
      </c>
      <c r="G57" s="56"/>
      <c r="H57" s="56"/>
      <c r="I57" s="57" t="s">
        <v>33</v>
      </c>
      <c r="J57" s="58">
        <f t="shared" si="4"/>
        <v>1</v>
      </c>
      <c r="K57" s="56" t="s">
        <v>34</v>
      </c>
      <c r="L57" s="56" t="s">
        <v>4</v>
      </c>
      <c r="M57" s="59"/>
      <c r="N57" s="60"/>
      <c r="O57" s="60"/>
      <c r="P57" s="61"/>
      <c r="Q57" s="60"/>
      <c r="R57" s="60"/>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2">
        <f t="shared" si="5"/>
        <v>2915.37</v>
      </c>
      <c r="BB57" s="44">
        <f t="shared" si="6"/>
        <v>2915.37</v>
      </c>
      <c r="BC57" s="48" t="str">
        <f t="shared" si="7"/>
        <v>INR  Two Thousand Nine Hundred &amp; Fifteen  and Paise Thirty Seven Only</v>
      </c>
      <c r="IA57" s="21">
        <v>5.02</v>
      </c>
      <c r="IB57" s="21" t="s">
        <v>108</v>
      </c>
      <c r="ID57" s="21">
        <v>29</v>
      </c>
      <c r="IE57" s="22" t="s">
        <v>57</v>
      </c>
      <c r="IF57" s="22"/>
      <c r="IG57" s="22"/>
      <c r="IH57" s="22"/>
      <c r="II57" s="22"/>
    </row>
    <row r="58" spans="1:243" s="21" customFormat="1" ht="15.75">
      <c r="A58" s="49">
        <v>6</v>
      </c>
      <c r="B58" s="50" t="s">
        <v>109</v>
      </c>
      <c r="C58" s="33"/>
      <c r="D58" s="70"/>
      <c r="E58" s="70"/>
      <c r="F58" s="70"/>
      <c r="G58" s="70"/>
      <c r="H58" s="70"/>
      <c r="I58" s="70"/>
      <c r="J58" s="70"/>
      <c r="K58" s="70"/>
      <c r="L58" s="70"/>
      <c r="M58" s="70"/>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c r="AZ58" s="71"/>
      <c r="BA58" s="71"/>
      <c r="BB58" s="72"/>
      <c r="BC58" s="72"/>
      <c r="IA58" s="21">
        <v>6</v>
      </c>
      <c r="IB58" s="21" t="s">
        <v>109</v>
      </c>
      <c r="IE58" s="22"/>
      <c r="IF58" s="22"/>
      <c r="IG58" s="22"/>
      <c r="IH58" s="22"/>
      <c r="II58" s="22"/>
    </row>
    <row r="59" spans="1:243" s="21" customFormat="1" ht="110.25">
      <c r="A59" s="49">
        <v>6.01</v>
      </c>
      <c r="B59" s="50" t="s">
        <v>110</v>
      </c>
      <c r="C59" s="33"/>
      <c r="D59" s="70"/>
      <c r="E59" s="70"/>
      <c r="F59" s="70"/>
      <c r="G59" s="70"/>
      <c r="H59" s="70"/>
      <c r="I59" s="70"/>
      <c r="J59" s="70"/>
      <c r="K59" s="70"/>
      <c r="L59" s="70"/>
      <c r="M59" s="70"/>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c r="AT59" s="71"/>
      <c r="AU59" s="71"/>
      <c r="AV59" s="71"/>
      <c r="AW59" s="71"/>
      <c r="AX59" s="71"/>
      <c r="AY59" s="71"/>
      <c r="AZ59" s="71"/>
      <c r="BA59" s="71"/>
      <c r="BB59" s="72"/>
      <c r="BC59" s="72"/>
      <c r="IA59" s="21">
        <v>6.01</v>
      </c>
      <c r="IB59" s="21" t="s">
        <v>110</v>
      </c>
      <c r="IE59" s="22"/>
      <c r="IF59" s="22"/>
      <c r="IG59" s="22"/>
      <c r="IH59" s="22"/>
      <c r="II59" s="22"/>
    </row>
    <row r="60" spans="1:243" s="21" customFormat="1" ht="31.5">
      <c r="A60" s="49">
        <v>6.02</v>
      </c>
      <c r="B60" s="50" t="s">
        <v>111</v>
      </c>
      <c r="C60" s="33"/>
      <c r="D60" s="33">
        <v>2</v>
      </c>
      <c r="E60" s="51" t="s">
        <v>43</v>
      </c>
      <c r="F60" s="68">
        <v>477.86</v>
      </c>
      <c r="G60" s="56"/>
      <c r="H60" s="56"/>
      <c r="I60" s="57" t="s">
        <v>33</v>
      </c>
      <c r="J60" s="58">
        <f t="shared" si="4"/>
        <v>1</v>
      </c>
      <c r="K60" s="56" t="s">
        <v>34</v>
      </c>
      <c r="L60" s="56" t="s">
        <v>4</v>
      </c>
      <c r="M60" s="59"/>
      <c r="N60" s="60"/>
      <c r="O60" s="60"/>
      <c r="P60" s="61"/>
      <c r="Q60" s="60"/>
      <c r="R60" s="60"/>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2">
        <f t="shared" si="5"/>
        <v>955.72</v>
      </c>
      <c r="BB60" s="44">
        <f t="shared" si="6"/>
        <v>955.72</v>
      </c>
      <c r="BC60" s="48" t="str">
        <f t="shared" si="7"/>
        <v>INR  Nine Hundred &amp; Fifty Five  and Paise Seventy Two Only</v>
      </c>
      <c r="IA60" s="21">
        <v>6.02</v>
      </c>
      <c r="IB60" s="21" t="s">
        <v>111</v>
      </c>
      <c r="ID60" s="21">
        <v>2</v>
      </c>
      <c r="IE60" s="22" t="s">
        <v>43</v>
      </c>
      <c r="IF60" s="22"/>
      <c r="IG60" s="22"/>
      <c r="IH60" s="22"/>
      <c r="II60" s="22"/>
    </row>
    <row r="61" spans="1:243" s="21" customFormat="1" ht="63">
      <c r="A61" s="49">
        <v>6.03</v>
      </c>
      <c r="B61" s="50" t="s">
        <v>112</v>
      </c>
      <c r="C61" s="33"/>
      <c r="D61" s="70"/>
      <c r="E61" s="70"/>
      <c r="F61" s="70"/>
      <c r="G61" s="70"/>
      <c r="H61" s="70"/>
      <c r="I61" s="70"/>
      <c r="J61" s="70"/>
      <c r="K61" s="70"/>
      <c r="L61" s="70"/>
      <c r="M61" s="70"/>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2"/>
      <c r="BC61" s="72"/>
      <c r="IA61" s="21">
        <v>6.03</v>
      </c>
      <c r="IB61" s="21" t="s">
        <v>112</v>
      </c>
      <c r="IE61" s="22"/>
      <c r="IF61" s="22"/>
      <c r="IG61" s="22"/>
      <c r="IH61" s="22"/>
      <c r="II61" s="22"/>
    </row>
    <row r="62" spans="1:243" s="21" customFormat="1" ht="42.75">
      <c r="A62" s="49">
        <v>6.04</v>
      </c>
      <c r="B62" s="50" t="s">
        <v>113</v>
      </c>
      <c r="C62" s="33"/>
      <c r="D62" s="33">
        <v>13</v>
      </c>
      <c r="E62" s="51" t="s">
        <v>43</v>
      </c>
      <c r="F62" s="68">
        <v>500.44</v>
      </c>
      <c r="G62" s="56"/>
      <c r="H62" s="56"/>
      <c r="I62" s="57" t="s">
        <v>33</v>
      </c>
      <c r="J62" s="58">
        <f t="shared" si="4"/>
        <v>1</v>
      </c>
      <c r="K62" s="56" t="s">
        <v>34</v>
      </c>
      <c r="L62" s="56" t="s">
        <v>4</v>
      </c>
      <c r="M62" s="59"/>
      <c r="N62" s="60"/>
      <c r="O62" s="60"/>
      <c r="P62" s="61"/>
      <c r="Q62" s="60"/>
      <c r="R62" s="60"/>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2">
        <f t="shared" si="5"/>
        <v>6505.72</v>
      </c>
      <c r="BB62" s="44">
        <f t="shared" si="6"/>
        <v>6505.72</v>
      </c>
      <c r="BC62" s="48" t="str">
        <f t="shared" si="7"/>
        <v>INR  Six Thousand Five Hundred &amp; Five  and Paise Seventy Two Only</v>
      </c>
      <c r="IA62" s="21">
        <v>6.04</v>
      </c>
      <c r="IB62" s="21" t="s">
        <v>113</v>
      </c>
      <c r="ID62" s="21">
        <v>13</v>
      </c>
      <c r="IE62" s="22" t="s">
        <v>43</v>
      </c>
      <c r="IF62" s="22"/>
      <c r="IG62" s="22"/>
      <c r="IH62" s="22"/>
      <c r="II62" s="22"/>
    </row>
    <row r="63" spans="1:243" s="21" customFormat="1" ht="15.75">
      <c r="A63" s="49">
        <v>7</v>
      </c>
      <c r="B63" s="50" t="s">
        <v>114</v>
      </c>
      <c r="C63" s="33"/>
      <c r="D63" s="70"/>
      <c r="E63" s="70"/>
      <c r="F63" s="70"/>
      <c r="G63" s="70"/>
      <c r="H63" s="70"/>
      <c r="I63" s="70"/>
      <c r="J63" s="70"/>
      <c r="K63" s="70"/>
      <c r="L63" s="70"/>
      <c r="M63" s="70"/>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c r="AT63" s="71"/>
      <c r="AU63" s="71"/>
      <c r="AV63" s="71"/>
      <c r="AW63" s="71"/>
      <c r="AX63" s="71"/>
      <c r="AY63" s="71"/>
      <c r="AZ63" s="71"/>
      <c r="BA63" s="71"/>
      <c r="BB63" s="72"/>
      <c r="BC63" s="72"/>
      <c r="IA63" s="21">
        <v>7</v>
      </c>
      <c r="IB63" s="21" t="s">
        <v>114</v>
      </c>
      <c r="IE63" s="22"/>
      <c r="IF63" s="22"/>
      <c r="IG63" s="22"/>
      <c r="IH63" s="22"/>
      <c r="II63" s="22"/>
    </row>
    <row r="64" spans="1:243" s="21" customFormat="1" ht="15.75">
      <c r="A64" s="49">
        <v>7.01</v>
      </c>
      <c r="B64" s="50" t="s">
        <v>115</v>
      </c>
      <c r="C64" s="33"/>
      <c r="D64" s="70"/>
      <c r="E64" s="70"/>
      <c r="F64" s="70"/>
      <c r="G64" s="70"/>
      <c r="H64" s="70"/>
      <c r="I64" s="70"/>
      <c r="J64" s="70"/>
      <c r="K64" s="70"/>
      <c r="L64" s="70"/>
      <c r="M64" s="70"/>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2"/>
      <c r="BC64" s="72"/>
      <c r="IA64" s="21">
        <v>7.01</v>
      </c>
      <c r="IB64" s="21" t="s">
        <v>115</v>
      </c>
      <c r="IE64" s="22"/>
      <c r="IF64" s="22"/>
      <c r="IG64" s="22"/>
      <c r="IH64" s="22"/>
      <c r="II64" s="22"/>
    </row>
    <row r="65" spans="1:243" s="21" customFormat="1" ht="42.75">
      <c r="A65" s="49">
        <v>7.02</v>
      </c>
      <c r="B65" s="50" t="s">
        <v>48</v>
      </c>
      <c r="C65" s="33"/>
      <c r="D65" s="33">
        <v>13</v>
      </c>
      <c r="E65" s="51" t="s">
        <v>43</v>
      </c>
      <c r="F65" s="68">
        <v>258.09</v>
      </c>
      <c r="G65" s="56"/>
      <c r="H65" s="56"/>
      <c r="I65" s="57" t="s">
        <v>33</v>
      </c>
      <c r="J65" s="58">
        <f t="shared" si="4"/>
        <v>1</v>
      </c>
      <c r="K65" s="56" t="s">
        <v>34</v>
      </c>
      <c r="L65" s="56" t="s">
        <v>4</v>
      </c>
      <c r="M65" s="59"/>
      <c r="N65" s="60"/>
      <c r="O65" s="60"/>
      <c r="P65" s="61"/>
      <c r="Q65" s="60"/>
      <c r="R65" s="60"/>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2">
        <f t="shared" si="5"/>
        <v>3355.17</v>
      </c>
      <c r="BB65" s="44">
        <f t="shared" si="6"/>
        <v>3355.17</v>
      </c>
      <c r="BC65" s="48" t="str">
        <f t="shared" si="7"/>
        <v>INR  Three Thousand Three Hundred &amp; Fifty Five  and Paise Seventeen Only</v>
      </c>
      <c r="IA65" s="21">
        <v>7.02</v>
      </c>
      <c r="IB65" s="21" t="s">
        <v>48</v>
      </c>
      <c r="ID65" s="21">
        <v>13</v>
      </c>
      <c r="IE65" s="22" t="s">
        <v>43</v>
      </c>
      <c r="IF65" s="22"/>
      <c r="IG65" s="22"/>
      <c r="IH65" s="22"/>
      <c r="II65" s="22"/>
    </row>
    <row r="66" spans="1:243" s="21" customFormat="1" ht="31.5">
      <c r="A66" s="49">
        <v>7.03</v>
      </c>
      <c r="B66" s="50" t="s">
        <v>116</v>
      </c>
      <c r="C66" s="33"/>
      <c r="D66" s="70"/>
      <c r="E66" s="70"/>
      <c r="F66" s="70"/>
      <c r="G66" s="70"/>
      <c r="H66" s="70"/>
      <c r="I66" s="70"/>
      <c r="J66" s="70"/>
      <c r="K66" s="70"/>
      <c r="L66" s="70"/>
      <c r="M66" s="70"/>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2"/>
      <c r="BC66" s="72"/>
      <c r="IA66" s="21">
        <v>7.03</v>
      </c>
      <c r="IB66" s="21" t="s">
        <v>116</v>
      </c>
      <c r="IE66" s="22"/>
      <c r="IF66" s="22"/>
      <c r="IG66" s="22"/>
      <c r="IH66" s="22"/>
      <c r="II66" s="22"/>
    </row>
    <row r="67" spans="1:243" s="21" customFormat="1" ht="28.5">
      <c r="A67" s="49">
        <v>7.04</v>
      </c>
      <c r="B67" s="50" t="s">
        <v>48</v>
      </c>
      <c r="C67" s="33"/>
      <c r="D67" s="33">
        <v>37</v>
      </c>
      <c r="E67" s="51" t="s">
        <v>43</v>
      </c>
      <c r="F67" s="68">
        <v>297.33</v>
      </c>
      <c r="G67" s="56"/>
      <c r="H67" s="56"/>
      <c r="I67" s="57" t="s">
        <v>33</v>
      </c>
      <c r="J67" s="58">
        <f t="shared" si="4"/>
        <v>1</v>
      </c>
      <c r="K67" s="56" t="s">
        <v>34</v>
      </c>
      <c r="L67" s="56" t="s">
        <v>4</v>
      </c>
      <c r="M67" s="59"/>
      <c r="N67" s="60"/>
      <c r="O67" s="60"/>
      <c r="P67" s="61"/>
      <c r="Q67" s="60"/>
      <c r="R67" s="60"/>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2">
        <f t="shared" si="5"/>
        <v>11001.21</v>
      </c>
      <c r="BB67" s="44">
        <f t="shared" si="6"/>
        <v>11001.21</v>
      </c>
      <c r="BC67" s="48" t="str">
        <f t="shared" si="7"/>
        <v>INR  Eleven Thousand  &amp;One  and Paise Twenty One Only</v>
      </c>
      <c r="IA67" s="21">
        <v>7.04</v>
      </c>
      <c r="IB67" s="21" t="s">
        <v>48</v>
      </c>
      <c r="ID67" s="21">
        <v>37</v>
      </c>
      <c r="IE67" s="22" t="s">
        <v>43</v>
      </c>
      <c r="IF67" s="22"/>
      <c r="IG67" s="22"/>
      <c r="IH67" s="22"/>
      <c r="II67" s="22"/>
    </row>
    <row r="68" spans="1:243" s="21" customFormat="1" ht="15.75">
      <c r="A68" s="49">
        <v>7.05</v>
      </c>
      <c r="B68" s="50" t="s">
        <v>117</v>
      </c>
      <c r="C68" s="33"/>
      <c r="D68" s="70"/>
      <c r="E68" s="70"/>
      <c r="F68" s="70"/>
      <c r="G68" s="70"/>
      <c r="H68" s="70"/>
      <c r="I68" s="70"/>
      <c r="J68" s="70"/>
      <c r="K68" s="70"/>
      <c r="L68" s="70"/>
      <c r="M68" s="70"/>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2"/>
      <c r="BC68" s="72"/>
      <c r="IA68" s="21">
        <v>7.05</v>
      </c>
      <c r="IB68" s="21" t="s">
        <v>117</v>
      </c>
      <c r="IE68" s="22"/>
      <c r="IF68" s="22"/>
      <c r="IG68" s="22"/>
      <c r="IH68" s="22"/>
      <c r="II68" s="22"/>
    </row>
    <row r="69" spans="1:243" s="21" customFormat="1" ht="28.5">
      <c r="A69" s="49">
        <v>7.06</v>
      </c>
      <c r="B69" s="50" t="s">
        <v>54</v>
      </c>
      <c r="C69" s="33"/>
      <c r="D69" s="33">
        <v>3</v>
      </c>
      <c r="E69" s="51" t="s">
        <v>43</v>
      </c>
      <c r="F69" s="68">
        <v>221.88</v>
      </c>
      <c r="G69" s="56"/>
      <c r="H69" s="56"/>
      <c r="I69" s="57" t="s">
        <v>33</v>
      </c>
      <c r="J69" s="58">
        <f t="shared" si="4"/>
        <v>1</v>
      </c>
      <c r="K69" s="56" t="s">
        <v>34</v>
      </c>
      <c r="L69" s="56" t="s">
        <v>4</v>
      </c>
      <c r="M69" s="59"/>
      <c r="N69" s="60"/>
      <c r="O69" s="60"/>
      <c r="P69" s="61"/>
      <c r="Q69" s="60"/>
      <c r="R69" s="60"/>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2">
        <f t="shared" si="5"/>
        <v>665.64</v>
      </c>
      <c r="BB69" s="44">
        <f t="shared" si="6"/>
        <v>665.64</v>
      </c>
      <c r="BC69" s="48" t="str">
        <f t="shared" si="7"/>
        <v>INR  Six Hundred &amp; Sixty Five  and Paise Sixty Four Only</v>
      </c>
      <c r="IA69" s="21">
        <v>7.06</v>
      </c>
      <c r="IB69" s="21" t="s">
        <v>54</v>
      </c>
      <c r="ID69" s="21">
        <v>3</v>
      </c>
      <c r="IE69" s="22" t="s">
        <v>43</v>
      </c>
      <c r="IF69" s="22"/>
      <c r="IG69" s="22"/>
      <c r="IH69" s="22"/>
      <c r="II69" s="22"/>
    </row>
    <row r="70" spans="1:243" s="21" customFormat="1" ht="28.5">
      <c r="A70" s="49">
        <v>7.07</v>
      </c>
      <c r="B70" s="50" t="s">
        <v>118</v>
      </c>
      <c r="C70" s="33"/>
      <c r="D70" s="33">
        <v>1.5</v>
      </c>
      <c r="E70" s="51" t="s">
        <v>43</v>
      </c>
      <c r="F70" s="68">
        <v>59.45</v>
      </c>
      <c r="G70" s="56"/>
      <c r="H70" s="56"/>
      <c r="I70" s="57" t="s">
        <v>33</v>
      </c>
      <c r="J70" s="58">
        <f t="shared" si="4"/>
        <v>1</v>
      </c>
      <c r="K70" s="56" t="s">
        <v>34</v>
      </c>
      <c r="L70" s="56" t="s">
        <v>4</v>
      </c>
      <c r="M70" s="59"/>
      <c r="N70" s="60"/>
      <c r="O70" s="60"/>
      <c r="P70" s="61"/>
      <c r="Q70" s="60"/>
      <c r="R70" s="60"/>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2">
        <f t="shared" si="5"/>
        <v>89.18</v>
      </c>
      <c r="BB70" s="44">
        <f t="shared" si="6"/>
        <v>89.18</v>
      </c>
      <c r="BC70" s="48" t="str">
        <f t="shared" si="7"/>
        <v>INR  Eighty Nine and Paise Eighteen Only</v>
      </c>
      <c r="IA70" s="21">
        <v>7.07</v>
      </c>
      <c r="IB70" s="21" t="s">
        <v>118</v>
      </c>
      <c r="ID70" s="21">
        <v>1.5</v>
      </c>
      <c r="IE70" s="22" t="s">
        <v>43</v>
      </c>
      <c r="IF70" s="22"/>
      <c r="IG70" s="22"/>
      <c r="IH70" s="22"/>
      <c r="II70" s="22"/>
    </row>
    <row r="71" spans="1:243" s="21" customFormat="1" ht="94.5">
      <c r="A71" s="49">
        <v>7.08</v>
      </c>
      <c r="B71" s="50" t="s">
        <v>119</v>
      </c>
      <c r="C71" s="33"/>
      <c r="D71" s="70"/>
      <c r="E71" s="70"/>
      <c r="F71" s="70"/>
      <c r="G71" s="70"/>
      <c r="H71" s="70"/>
      <c r="I71" s="70"/>
      <c r="J71" s="70"/>
      <c r="K71" s="70"/>
      <c r="L71" s="70"/>
      <c r="M71" s="70"/>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1"/>
      <c r="AZ71" s="71"/>
      <c r="BA71" s="71"/>
      <c r="BB71" s="72"/>
      <c r="BC71" s="72"/>
      <c r="IA71" s="21">
        <v>7.08</v>
      </c>
      <c r="IB71" s="21" t="s">
        <v>119</v>
      </c>
      <c r="IE71" s="22"/>
      <c r="IF71" s="22"/>
      <c r="IG71" s="22"/>
      <c r="IH71" s="22"/>
      <c r="II71" s="22"/>
    </row>
    <row r="72" spans="1:243" s="21" customFormat="1" ht="42.75">
      <c r="A72" s="49">
        <v>7.09</v>
      </c>
      <c r="B72" s="50" t="s">
        <v>55</v>
      </c>
      <c r="C72" s="33"/>
      <c r="D72" s="33">
        <v>360</v>
      </c>
      <c r="E72" s="51" t="s">
        <v>43</v>
      </c>
      <c r="F72" s="68">
        <v>81.32</v>
      </c>
      <c r="G72" s="56"/>
      <c r="H72" s="56"/>
      <c r="I72" s="57" t="s">
        <v>33</v>
      </c>
      <c r="J72" s="58">
        <f t="shared" si="4"/>
        <v>1</v>
      </c>
      <c r="K72" s="56" t="s">
        <v>34</v>
      </c>
      <c r="L72" s="56" t="s">
        <v>4</v>
      </c>
      <c r="M72" s="59"/>
      <c r="N72" s="60"/>
      <c r="O72" s="60"/>
      <c r="P72" s="61"/>
      <c r="Q72" s="60"/>
      <c r="R72" s="60"/>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2">
        <f t="shared" si="5"/>
        <v>29275.2</v>
      </c>
      <c r="BB72" s="44">
        <f t="shared" si="6"/>
        <v>29275.2</v>
      </c>
      <c r="BC72" s="48" t="str">
        <f t="shared" si="7"/>
        <v>INR  Twenty Nine Thousand Two Hundred &amp; Seventy Five  and Paise Twenty Only</v>
      </c>
      <c r="IA72" s="21">
        <v>7.09</v>
      </c>
      <c r="IB72" s="21" t="s">
        <v>55</v>
      </c>
      <c r="ID72" s="21">
        <v>360</v>
      </c>
      <c r="IE72" s="22" t="s">
        <v>43</v>
      </c>
      <c r="IF72" s="22"/>
      <c r="IG72" s="22"/>
      <c r="IH72" s="22"/>
      <c r="II72" s="22"/>
    </row>
    <row r="73" spans="1:243" s="21" customFormat="1" ht="47.25">
      <c r="A73" s="52">
        <v>7.1</v>
      </c>
      <c r="B73" s="50" t="s">
        <v>120</v>
      </c>
      <c r="C73" s="33"/>
      <c r="D73" s="70"/>
      <c r="E73" s="70"/>
      <c r="F73" s="70"/>
      <c r="G73" s="70"/>
      <c r="H73" s="70"/>
      <c r="I73" s="70"/>
      <c r="J73" s="70"/>
      <c r="K73" s="70"/>
      <c r="L73" s="70"/>
      <c r="M73" s="70"/>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1"/>
      <c r="AZ73" s="71"/>
      <c r="BA73" s="71"/>
      <c r="BB73" s="72"/>
      <c r="BC73" s="72"/>
      <c r="IA73" s="21">
        <v>7.1</v>
      </c>
      <c r="IB73" s="21" t="s">
        <v>120</v>
      </c>
      <c r="IE73" s="22"/>
      <c r="IF73" s="22"/>
      <c r="IG73" s="22"/>
      <c r="IH73" s="22"/>
      <c r="II73" s="22"/>
    </row>
    <row r="74" spans="1:243" s="21" customFormat="1" ht="28.5">
      <c r="A74" s="49">
        <v>7.11</v>
      </c>
      <c r="B74" s="50" t="s">
        <v>55</v>
      </c>
      <c r="C74" s="33"/>
      <c r="D74" s="33">
        <v>100</v>
      </c>
      <c r="E74" s="51" t="s">
        <v>43</v>
      </c>
      <c r="F74" s="68">
        <v>115.26</v>
      </c>
      <c r="G74" s="56"/>
      <c r="H74" s="56"/>
      <c r="I74" s="57" t="s">
        <v>33</v>
      </c>
      <c r="J74" s="58">
        <f t="shared" si="4"/>
        <v>1</v>
      </c>
      <c r="K74" s="56" t="s">
        <v>34</v>
      </c>
      <c r="L74" s="56" t="s">
        <v>4</v>
      </c>
      <c r="M74" s="59"/>
      <c r="N74" s="60"/>
      <c r="O74" s="60"/>
      <c r="P74" s="61"/>
      <c r="Q74" s="60"/>
      <c r="R74" s="60"/>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2">
        <f t="shared" si="5"/>
        <v>11526</v>
      </c>
      <c r="BB74" s="44">
        <f t="shared" si="6"/>
        <v>11526</v>
      </c>
      <c r="BC74" s="48" t="str">
        <f t="shared" si="7"/>
        <v>INR  Eleven Thousand Five Hundred &amp; Twenty Six  Only</v>
      </c>
      <c r="IA74" s="21">
        <v>7.11</v>
      </c>
      <c r="IB74" s="21" t="s">
        <v>55</v>
      </c>
      <c r="ID74" s="21">
        <v>100</v>
      </c>
      <c r="IE74" s="22" t="s">
        <v>43</v>
      </c>
      <c r="IF74" s="22"/>
      <c r="IG74" s="22"/>
      <c r="IH74" s="22"/>
      <c r="II74" s="22"/>
    </row>
    <row r="75" spans="1:243" s="21" customFormat="1" ht="63">
      <c r="A75" s="49">
        <v>7.12</v>
      </c>
      <c r="B75" s="50" t="s">
        <v>121</v>
      </c>
      <c r="C75" s="33"/>
      <c r="D75" s="70"/>
      <c r="E75" s="70"/>
      <c r="F75" s="70"/>
      <c r="G75" s="70"/>
      <c r="H75" s="70"/>
      <c r="I75" s="70"/>
      <c r="J75" s="70"/>
      <c r="K75" s="70"/>
      <c r="L75" s="70"/>
      <c r="M75" s="70"/>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1"/>
      <c r="AZ75" s="71"/>
      <c r="BA75" s="71"/>
      <c r="BB75" s="72"/>
      <c r="BC75" s="72"/>
      <c r="IA75" s="21">
        <v>7.12</v>
      </c>
      <c r="IB75" s="21" t="s">
        <v>121</v>
      </c>
      <c r="IE75" s="22"/>
      <c r="IF75" s="22"/>
      <c r="IG75" s="22"/>
      <c r="IH75" s="22"/>
      <c r="II75" s="22"/>
    </row>
    <row r="76" spans="1:243" s="21" customFormat="1" ht="63">
      <c r="A76" s="49">
        <v>7.13</v>
      </c>
      <c r="B76" s="50" t="s">
        <v>66</v>
      </c>
      <c r="C76" s="33"/>
      <c r="D76" s="33">
        <v>10.5</v>
      </c>
      <c r="E76" s="51" t="s">
        <v>43</v>
      </c>
      <c r="F76" s="68">
        <v>167.82</v>
      </c>
      <c r="G76" s="56"/>
      <c r="H76" s="56"/>
      <c r="I76" s="57" t="s">
        <v>33</v>
      </c>
      <c r="J76" s="58">
        <f t="shared" si="4"/>
        <v>1</v>
      </c>
      <c r="K76" s="56" t="s">
        <v>34</v>
      </c>
      <c r="L76" s="56" t="s">
        <v>4</v>
      </c>
      <c r="M76" s="59"/>
      <c r="N76" s="60"/>
      <c r="O76" s="60"/>
      <c r="P76" s="61"/>
      <c r="Q76" s="60"/>
      <c r="R76" s="60"/>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2">
        <f t="shared" si="5"/>
        <v>1762.11</v>
      </c>
      <c r="BB76" s="44">
        <f t="shared" si="6"/>
        <v>1762.11</v>
      </c>
      <c r="BC76" s="48" t="str">
        <f t="shared" si="7"/>
        <v>INR  One Thousand Seven Hundred &amp; Sixty Two  and Paise Eleven Only</v>
      </c>
      <c r="IA76" s="21">
        <v>7.13</v>
      </c>
      <c r="IB76" s="21" t="s">
        <v>66</v>
      </c>
      <c r="ID76" s="21">
        <v>10.5</v>
      </c>
      <c r="IE76" s="22" t="s">
        <v>43</v>
      </c>
      <c r="IF76" s="22"/>
      <c r="IG76" s="22"/>
      <c r="IH76" s="22"/>
      <c r="II76" s="22"/>
    </row>
    <row r="77" spans="1:243" s="21" customFormat="1" ht="94.5">
      <c r="A77" s="49">
        <v>7.14</v>
      </c>
      <c r="B77" s="50" t="s">
        <v>67</v>
      </c>
      <c r="C77" s="33"/>
      <c r="D77" s="33">
        <v>300</v>
      </c>
      <c r="E77" s="51" t="s">
        <v>43</v>
      </c>
      <c r="F77" s="68">
        <v>108.59</v>
      </c>
      <c r="G77" s="56"/>
      <c r="H77" s="56"/>
      <c r="I77" s="57" t="s">
        <v>33</v>
      </c>
      <c r="J77" s="58">
        <f t="shared" si="4"/>
        <v>1</v>
      </c>
      <c r="K77" s="56" t="s">
        <v>34</v>
      </c>
      <c r="L77" s="56" t="s">
        <v>4</v>
      </c>
      <c r="M77" s="59"/>
      <c r="N77" s="60"/>
      <c r="O77" s="60"/>
      <c r="P77" s="61"/>
      <c r="Q77" s="60"/>
      <c r="R77" s="60"/>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2">
        <f t="shared" si="5"/>
        <v>32577</v>
      </c>
      <c r="BB77" s="44">
        <f t="shared" si="6"/>
        <v>32577</v>
      </c>
      <c r="BC77" s="48" t="str">
        <f t="shared" si="7"/>
        <v>INR  Thirty Two Thousand Five Hundred &amp; Seventy Seven  Only</v>
      </c>
      <c r="IA77" s="21">
        <v>7.14</v>
      </c>
      <c r="IB77" s="21" t="s">
        <v>67</v>
      </c>
      <c r="ID77" s="21">
        <v>300</v>
      </c>
      <c r="IE77" s="22" t="s">
        <v>43</v>
      </c>
      <c r="IF77" s="22"/>
      <c r="IG77" s="22"/>
      <c r="IH77" s="22"/>
      <c r="II77" s="22"/>
    </row>
    <row r="78" spans="1:243" s="21" customFormat="1" ht="31.5">
      <c r="A78" s="49">
        <v>7.15</v>
      </c>
      <c r="B78" s="50" t="s">
        <v>122</v>
      </c>
      <c r="C78" s="33"/>
      <c r="D78" s="70"/>
      <c r="E78" s="70"/>
      <c r="F78" s="70"/>
      <c r="G78" s="70"/>
      <c r="H78" s="70"/>
      <c r="I78" s="70"/>
      <c r="J78" s="70"/>
      <c r="K78" s="70"/>
      <c r="L78" s="70"/>
      <c r="M78" s="70"/>
      <c r="N78" s="71"/>
      <c r="O78" s="71"/>
      <c r="P78" s="71"/>
      <c r="Q78" s="71"/>
      <c r="R78" s="71"/>
      <c r="S78" s="71"/>
      <c r="T78" s="71"/>
      <c r="U78" s="71"/>
      <c r="V78" s="71"/>
      <c r="W78" s="71"/>
      <c r="X78" s="71"/>
      <c r="Y78" s="71"/>
      <c r="Z78" s="71"/>
      <c r="AA78" s="71"/>
      <c r="AB78" s="71"/>
      <c r="AC78" s="71"/>
      <c r="AD78" s="71"/>
      <c r="AE78" s="71"/>
      <c r="AF78" s="71"/>
      <c r="AG78" s="71"/>
      <c r="AH78" s="71"/>
      <c r="AI78" s="71"/>
      <c r="AJ78" s="71"/>
      <c r="AK78" s="71"/>
      <c r="AL78" s="71"/>
      <c r="AM78" s="71"/>
      <c r="AN78" s="71"/>
      <c r="AO78" s="71"/>
      <c r="AP78" s="71"/>
      <c r="AQ78" s="71"/>
      <c r="AR78" s="71"/>
      <c r="AS78" s="71"/>
      <c r="AT78" s="71"/>
      <c r="AU78" s="71"/>
      <c r="AV78" s="71"/>
      <c r="AW78" s="71"/>
      <c r="AX78" s="71"/>
      <c r="AY78" s="71"/>
      <c r="AZ78" s="71"/>
      <c r="BA78" s="71"/>
      <c r="BB78" s="72"/>
      <c r="BC78" s="72"/>
      <c r="IA78" s="21">
        <v>7.15</v>
      </c>
      <c r="IB78" s="21" t="s">
        <v>122</v>
      </c>
      <c r="IE78" s="22"/>
      <c r="IF78" s="22"/>
      <c r="IG78" s="22"/>
      <c r="IH78" s="22"/>
      <c r="II78" s="22"/>
    </row>
    <row r="79" spans="1:243" s="21" customFormat="1" ht="42.75">
      <c r="A79" s="49">
        <v>7.16</v>
      </c>
      <c r="B79" s="50" t="s">
        <v>123</v>
      </c>
      <c r="C79" s="33"/>
      <c r="D79" s="33">
        <v>240</v>
      </c>
      <c r="E79" s="51" t="s">
        <v>43</v>
      </c>
      <c r="F79" s="68">
        <v>16.66</v>
      </c>
      <c r="G79" s="56"/>
      <c r="H79" s="56"/>
      <c r="I79" s="57" t="s">
        <v>33</v>
      </c>
      <c r="J79" s="58">
        <f t="shared" si="4"/>
        <v>1</v>
      </c>
      <c r="K79" s="56" t="s">
        <v>34</v>
      </c>
      <c r="L79" s="56" t="s">
        <v>4</v>
      </c>
      <c r="M79" s="59"/>
      <c r="N79" s="60"/>
      <c r="O79" s="60"/>
      <c r="P79" s="61"/>
      <c r="Q79" s="60"/>
      <c r="R79" s="60"/>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2">
        <f t="shared" si="5"/>
        <v>3998.4</v>
      </c>
      <c r="BB79" s="44">
        <f t="shared" si="6"/>
        <v>3998.4</v>
      </c>
      <c r="BC79" s="48" t="str">
        <f t="shared" si="7"/>
        <v>INR  Three Thousand Nine Hundred &amp; Ninety Eight  and Paise Forty Only</v>
      </c>
      <c r="IA79" s="21">
        <v>7.16</v>
      </c>
      <c r="IB79" s="21" t="s">
        <v>123</v>
      </c>
      <c r="ID79" s="21">
        <v>240</v>
      </c>
      <c r="IE79" s="22" t="s">
        <v>43</v>
      </c>
      <c r="IF79" s="22"/>
      <c r="IG79" s="22"/>
      <c r="IH79" s="22"/>
      <c r="II79" s="22"/>
    </row>
    <row r="80" spans="1:243" s="21" customFormat="1" ht="78.75">
      <c r="A80" s="49">
        <v>7.17</v>
      </c>
      <c r="B80" s="50" t="s">
        <v>124</v>
      </c>
      <c r="C80" s="33"/>
      <c r="D80" s="70"/>
      <c r="E80" s="70"/>
      <c r="F80" s="70"/>
      <c r="G80" s="70"/>
      <c r="H80" s="70"/>
      <c r="I80" s="70"/>
      <c r="J80" s="70"/>
      <c r="K80" s="70"/>
      <c r="L80" s="70"/>
      <c r="M80" s="70"/>
      <c r="N80" s="71"/>
      <c r="O80" s="71"/>
      <c r="P80" s="71"/>
      <c r="Q80" s="71"/>
      <c r="R80" s="71"/>
      <c r="S80" s="71"/>
      <c r="T80" s="71"/>
      <c r="U80" s="71"/>
      <c r="V80" s="71"/>
      <c r="W80" s="71"/>
      <c r="X80" s="71"/>
      <c r="Y80" s="71"/>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c r="BA80" s="71"/>
      <c r="BB80" s="72"/>
      <c r="BC80" s="72"/>
      <c r="IA80" s="21">
        <v>7.17</v>
      </c>
      <c r="IB80" s="21" t="s">
        <v>124</v>
      </c>
      <c r="IE80" s="22"/>
      <c r="IF80" s="22"/>
      <c r="IG80" s="22"/>
      <c r="IH80" s="22"/>
      <c r="II80" s="22"/>
    </row>
    <row r="81" spans="1:243" s="21" customFormat="1" ht="28.5">
      <c r="A81" s="49">
        <v>7.18</v>
      </c>
      <c r="B81" s="50" t="s">
        <v>68</v>
      </c>
      <c r="C81" s="33"/>
      <c r="D81" s="33">
        <v>360</v>
      </c>
      <c r="E81" s="51" t="s">
        <v>43</v>
      </c>
      <c r="F81" s="68">
        <v>49.8</v>
      </c>
      <c r="G81" s="56"/>
      <c r="H81" s="56"/>
      <c r="I81" s="57" t="s">
        <v>33</v>
      </c>
      <c r="J81" s="58">
        <f t="shared" si="4"/>
        <v>1</v>
      </c>
      <c r="K81" s="56" t="s">
        <v>34</v>
      </c>
      <c r="L81" s="56" t="s">
        <v>4</v>
      </c>
      <c r="M81" s="59"/>
      <c r="N81" s="60"/>
      <c r="O81" s="60"/>
      <c r="P81" s="61"/>
      <c r="Q81" s="60"/>
      <c r="R81" s="60"/>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2">
        <f t="shared" si="5"/>
        <v>17928</v>
      </c>
      <c r="BB81" s="44">
        <f t="shared" si="6"/>
        <v>17928</v>
      </c>
      <c r="BC81" s="48" t="str">
        <f t="shared" si="7"/>
        <v>INR  Seventeen Thousand Nine Hundred &amp; Twenty Eight  Only</v>
      </c>
      <c r="IA81" s="21">
        <v>7.18</v>
      </c>
      <c r="IB81" s="21" t="s">
        <v>68</v>
      </c>
      <c r="ID81" s="21">
        <v>360</v>
      </c>
      <c r="IE81" s="22" t="s">
        <v>43</v>
      </c>
      <c r="IF81" s="22"/>
      <c r="IG81" s="22"/>
      <c r="IH81" s="22"/>
      <c r="II81" s="22"/>
    </row>
    <row r="82" spans="1:243" s="21" customFormat="1" ht="94.5">
      <c r="A82" s="49">
        <v>7.19</v>
      </c>
      <c r="B82" s="50" t="s">
        <v>69</v>
      </c>
      <c r="C82" s="33"/>
      <c r="D82" s="33">
        <v>300</v>
      </c>
      <c r="E82" s="51" t="s">
        <v>43</v>
      </c>
      <c r="F82" s="68">
        <v>18.28</v>
      </c>
      <c r="G82" s="56"/>
      <c r="H82" s="56"/>
      <c r="I82" s="57" t="s">
        <v>33</v>
      </c>
      <c r="J82" s="58">
        <f t="shared" si="4"/>
        <v>1</v>
      </c>
      <c r="K82" s="56" t="s">
        <v>34</v>
      </c>
      <c r="L82" s="56" t="s">
        <v>4</v>
      </c>
      <c r="M82" s="59"/>
      <c r="N82" s="60"/>
      <c r="O82" s="60"/>
      <c r="P82" s="61"/>
      <c r="Q82" s="60"/>
      <c r="R82" s="60"/>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2">
        <f t="shared" si="5"/>
        <v>5484</v>
      </c>
      <c r="BB82" s="44">
        <f t="shared" si="6"/>
        <v>5484</v>
      </c>
      <c r="BC82" s="48" t="str">
        <f t="shared" si="7"/>
        <v>INR  Five Thousand Four Hundred &amp; Eighty Four  Only</v>
      </c>
      <c r="IA82" s="21">
        <v>7.19</v>
      </c>
      <c r="IB82" s="21" t="s">
        <v>69</v>
      </c>
      <c r="ID82" s="21">
        <v>300</v>
      </c>
      <c r="IE82" s="22" t="s">
        <v>43</v>
      </c>
      <c r="IF82" s="22"/>
      <c r="IG82" s="22"/>
      <c r="IH82" s="22"/>
      <c r="II82" s="22"/>
    </row>
    <row r="83" spans="1:243" s="21" customFormat="1" ht="63">
      <c r="A83" s="52">
        <v>7.2</v>
      </c>
      <c r="B83" s="50" t="s">
        <v>121</v>
      </c>
      <c r="C83" s="33"/>
      <c r="D83" s="70"/>
      <c r="E83" s="70"/>
      <c r="F83" s="70"/>
      <c r="G83" s="70"/>
      <c r="H83" s="70"/>
      <c r="I83" s="70"/>
      <c r="J83" s="70"/>
      <c r="K83" s="70"/>
      <c r="L83" s="70"/>
      <c r="M83" s="70"/>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2"/>
      <c r="BC83" s="72"/>
      <c r="IA83" s="21">
        <v>7.2</v>
      </c>
      <c r="IB83" s="21" t="s">
        <v>121</v>
      </c>
      <c r="IE83" s="22"/>
      <c r="IF83" s="22"/>
      <c r="IG83" s="22"/>
      <c r="IH83" s="22"/>
      <c r="II83" s="22"/>
    </row>
    <row r="84" spans="1:243" s="21" customFormat="1" ht="42.75">
      <c r="A84" s="49">
        <v>7.21</v>
      </c>
      <c r="B84" s="50" t="s">
        <v>70</v>
      </c>
      <c r="C84" s="33"/>
      <c r="D84" s="33">
        <v>229</v>
      </c>
      <c r="E84" s="51" t="s">
        <v>43</v>
      </c>
      <c r="F84" s="68">
        <v>75.89</v>
      </c>
      <c r="G84" s="56"/>
      <c r="H84" s="56"/>
      <c r="I84" s="57" t="s">
        <v>33</v>
      </c>
      <c r="J84" s="58">
        <f t="shared" si="4"/>
        <v>1</v>
      </c>
      <c r="K84" s="56" t="s">
        <v>34</v>
      </c>
      <c r="L84" s="56" t="s">
        <v>4</v>
      </c>
      <c r="M84" s="59"/>
      <c r="N84" s="60"/>
      <c r="O84" s="60"/>
      <c r="P84" s="61"/>
      <c r="Q84" s="60"/>
      <c r="R84" s="60"/>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2">
        <f t="shared" si="5"/>
        <v>17378.81</v>
      </c>
      <c r="BB84" s="44">
        <f t="shared" si="6"/>
        <v>17378.81</v>
      </c>
      <c r="BC84" s="48" t="str">
        <f t="shared" si="7"/>
        <v>INR  Seventeen Thousand Three Hundred &amp; Seventy Eight  and Paise Eighty One Only</v>
      </c>
      <c r="IA84" s="21">
        <v>7.21</v>
      </c>
      <c r="IB84" s="21" t="s">
        <v>70</v>
      </c>
      <c r="ID84" s="21">
        <v>229</v>
      </c>
      <c r="IE84" s="22" t="s">
        <v>43</v>
      </c>
      <c r="IF84" s="22"/>
      <c r="IG84" s="22"/>
      <c r="IH84" s="22"/>
      <c r="II84" s="22"/>
    </row>
    <row r="85" spans="1:243" s="21" customFormat="1" ht="15.75">
      <c r="A85" s="49">
        <v>8</v>
      </c>
      <c r="B85" s="50" t="s">
        <v>125</v>
      </c>
      <c r="C85" s="33"/>
      <c r="D85" s="70"/>
      <c r="E85" s="70"/>
      <c r="F85" s="70"/>
      <c r="G85" s="70"/>
      <c r="H85" s="70"/>
      <c r="I85" s="70"/>
      <c r="J85" s="70"/>
      <c r="K85" s="70"/>
      <c r="L85" s="70"/>
      <c r="M85" s="70"/>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2"/>
      <c r="BC85" s="72"/>
      <c r="IA85" s="21">
        <v>8</v>
      </c>
      <c r="IB85" s="21" t="s">
        <v>125</v>
      </c>
      <c r="IE85" s="22"/>
      <c r="IF85" s="22"/>
      <c r="IG85" s="22"/>
      <c r="IH85" s="22"/>
      <c r="II85" s="22"/>
    </row>
    <row r="86" spans="1:243" s="21" customFormat="1" ht="109.5" customHeight="1">
      <c r="A86" s="49">
        <v>8.01</v>
      </c>
      <c r="B86" s="50" t="s">
        <v>126</v>
      </c>
      <c r="C86" s="33"/>
      <c r="D86" s="70"/>
      <c r="E86" s="70"/>
      <c r="F86" s="70"/>
      <c r="G86" s="70"/>
      <c r="H86" s="70"/>
      <c r="I86" s="70"/>
      <c r="J86" s="70"/>
      <c r="K86" s="70"/>
      <c r="L86" s="70"/>
      <c r="M86" s="70"/>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2"/>
      <c r="BC86" s="72"/>
      <c r="IA86" s="21">
        <v>8.01</v>
      </c>
      <c r="IB86" s="21" t="s">
        <v>126</v>
      </c>
      <c r="IE86" s="22"/>
      <c r="IF86" s="22"/>
      <c r="IG86" s="22"/>
      <c r="IH86" s="22"/>
      <c r="II86" s="22"/>
    </row>
    <row r="87" spans="1:243" s="21" customFormat="1" ht="31.5">
      <c r="A87" s="49">
        <v>8.02</v>
      </c>
      <c r="B87" s="50" t="s">
        <v>71</v>
      </c>
      <c r="C87" s="33"/>
      <c r="D87" s="33">
        <v>1</v>
      </c>
      <c r="E87" s="51" t="s">
        <v>43</v>
      </c>
      <c r="F87" s="68">
        <v>419.11</v>
      </c>
      <c r="G87" s="56"/>
      <c r="H87" s="56"/>
      <c r="I87" s="57" t="s">
        <v>33</v>
      </c>
      <c r="J87" s="58">
        <f t="shared" si="4"/>
        <v>1</v>
      </c>
      <c r="K87" s="56" t="s">
        <v>34</v>
      </c>
      <c r="L87" s="56" t="s">
        <v>4</v>
      </c>
      <c r="M87" s="59"/>
      <c r="N87" s="60"/>
      <c r="O87" s="60"/>
      <c r="P87" s="61"/>
      <c r="Q87" s="60"/>
      <c r="R87" s="60"/>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2">
        <f t="shared" si="5"/>
        <v>419.11</v>
      </c>
      <c r="BB87" s="44">
        <f t="shared" si="6"/>
        <v>419.11</v>
      </c>
      <c r="BC87" s="48" t="str">
        <f t="shared" si="7"/>
        <v>INR  Four Hundred &amp; Nineteen  and Paise Eleven Only</v>
      </c>
      <c r="IA87" s="21">
        <v>8.02</v>
      </c>
      <c r="IB87" s="21" t="s">
        <v>71</v>
      </c>
      <c r="ID87" s="21">
        <v>1</v>
      </c>
      <c r="IE87" s="22" t="s">
        <v>43</v>
      </c>
      <c r="IF87" s="22"/>
      <c r="IG87" s="22"/>
      <c r="IH87" s="22"/>
      <c r="II87" s="22"/>
    </row>
    <row r="88" spans="1:243" s="21" customFormat="1" ht="15.75">
      <c r="A88" s="49">
        <v>9</v>
      </c>
      <c r="B88" s="50" t="s">
        <v>127</v>
      </c>
      <c r="C88" s="33"/>
      <c r="D88" s="70"/>
      <c r="E88" s="70"/>
      <c r="F88" s="70"/>
      <c r="G88" s="70"/>
      <c r="H88" s="70"/>
      <c r="I88" s="70"/>
      <c r="J88" s="70"/>
      <c r="K88" s="70"/>
      <c r="L88" s="70"/>
      <c r="M88" s="70"/>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2"/>
      <c r="BC88" s="72"/>
      <c r="IA88" s="21">
        <v>9</v>
      </c>
      <c r="IB88" s="21" t="s">
        <v>127</v>
      </c>
      <c r="IE88" s="22"/>
      <c r="IF88" s="22"/>
      <c r="IG88" s="22"/>
      <c r="IH88" s="22"/>
      <c r="II88" s="22"/>
    </row>
    <row r="89" spans="1:243" s="21" customFormat="1" ht="78.75">
      <c r="A89" s="49">
        <v>9.01</v>
      </c>
      <c r="B89" s="50" t="s">
        <v>128</v>
      </c>
      <c r="C89" s="33"/>
      <c r="D89" s="70"/>
      <c r="E89" s="70"/>
      <c r="F89" s="70"/>
      <c r="G89" s="70"/>
      <c r="H89" s="70"/>
      <c r="I89" s="70"/>
      <c r="J89" s="70"/>
      <c r="K89" s="70"/>
      <c r="L89" s="70"/>
      <c r="M89" s="70"/>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c r="AT89" s="71"/>
      <c r="AU89" s="71"/>
      <c r="AV89" s="71"/>
      <c r="AW89" s="71"/>
      <c r="AX89" s="71"/>
      <c r="AY89" s="71"/>
      <c r="AZ89" s="71"/>
      <c r="BA89" s="71"/>
      <c r="BB89" s="72"/>
      <c r="BC89" s="72"/>
      <c r="IA89" s="21">
        <v>9.01</v>
      </c>
      <c r="IB89" s="21" t="s">
        <v>128</v>
      </c>
      <c r="IE89" s="22"/>
      <c r="IF89" s="22"/>
      <c r="IG89" s="22"/>
      <c r="IH89" s="22"/>
      <c r="II89" s="22"/>
    </row>
    <row r="90" spans="1:243" s="21" customFormat="1" ht="31.5">
      <c r="A90" s="49">
        <v>9.02</v>
      </c>
      <c r="B90" s="50" t="s">
        <v>56</v>
      </c>
      <c r="C90" s="33"/>
      <c r="D90" s="33">
        <v>0.1</v>
      </c>
      <c r="E90" s="51" t="s">
        <v>46</v>
      </c>
      <c r="F90" s="68">
        <v>1759.84</v>
      </c>
      <c r="G90" s="56"/>
      <c r="H90" s="56"/>
      <c r="I90" s="57" t="s">
        <v>33</v>
      </c>
      <c r="J90" s="58">
        <f aca="true" t="shared" si="8" ref="J90:J109">IF(I90="Less(-)",-1,1)</f>
        <v>1</v>
      </c>
      <c r="K90" s="56" t="s">
        <v>34</v>
      </c>
      <c r="L90" s="56" t="s">
        <v>4</v>
      </c>
      <c r="M90" s="59"/>
      <c r="N90" s="60"/>
      <c r="O90" s="60"/>
      <c r="P90" s="61"/>
      <c r="Q90" s="60"/>
      <c r="R90" s="60"/>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2">
        <f aca="true" t="shared" si="9" ref="BA90:BA109">total_amount_ba($B$2,$D$2,D90,F90,J90,K90,M90)</f>
        <v>175.98</v>
      </c>
      <c r="BB90" s="44">
        <f aca="true" t="shared" si="10" ref="BB90:BB109">BA90+SUM(N90:AZ90)</f>
        <v>175.98</v>
      </c>
      <c r="BC90" s="48" t="str">
        <f aca="true" t="shared" si="11" ref="BC90:BC109">SpellNumber(L90,BB90)</f>
        <v>INR  One Hundred &amp; Seventy Five  and Paise Ninety Eight Only</v>
      </c>
      <c r="IA90" s="21">
        <v>9.02</v>
      </c>
      <c r="IB90" s="21" t="s">
        <v>56</v>
      </c>
      <c r="ID90" s="21">
        <v>0.1</v>
      </c>
      <c r="IE90" s="22" t="s">
        <v>46</v>
      </c>
      <c r="IF90" s="22"/>
      <c r="IG90" s="22"/>
      <c r="IH90" s="22"/>
      <c r="II90" s="22"/>
    </row>
    <row r="91" spans="1:243" s="21" customFormat="1" ht="94.5">
      <c r="A91" s="49">
        <v>9.03</v>
      </c>
      <c r="B91" s="50" t="s">
        <v>129</v>
      </c>
      <c r="C91" s="33"/>
      <c r="D91" s="33">
        <v>0.1</v>
      </c>
      <c r="E91" s="51" t="s">
        <v>46</v>
      </c>
      <c r="F91" s="68">
        <v>2567.38</v>
      </c>
      <c r="G91" s="56"/>
      <c r="H91" s="56"/>
      <c r="I91" s="57" t="s">
        <v>33</v>
      </c>
      <c r="J91" s="58">
        <f t="shared" si="8"/>
        <v>1</v>
      </c>
      <c r="K91" s="56" t="s">
        <v>34</v>
      </c>
      <c r="L91" s="56" t="s">
        <v>4</v>
      </c>
      <c r="M91" s="59"/>
      <c r="N91" s="60"/>
      <c r="O91" s="60"/>
      <c r="P91" s="61"/>
      <c r="Q91" s="60"/>
      <c r="R91" s="60"/>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2">
        <f t="shared" si="9"/>
        <v>256.74</v>
      </c>
      <c r="BB91" s="44">
        <f t="shared" si="10"/>
        <v>256.74</v>
      </c>
      <c r="BC91" s="48" t="str">
        <f t="shared" si="11"/>
        <v>INR  Two Hundred &amp; Fifty Six  and Paise Seventy Four Only</v>
      </c>
      <c r="IA91" s="21">
        <v>9.03</v>
      </c>
      <c r="IB91" s="21" t="s">
        <v>129</v>
      </c>
      <c r="ID91" s="21">
        <v>0.1</v>
      </c>
      <c r="IE91" s="22" t="s">
        <v>46</v>
      </c>
      <c r="IF91" s="22"/>
      <c r="IG91" s="22"/>
      <c r="IH91" s="22"/>
      <c r="II91" s="22"/>
    </row>
    <row r="92" spans="1:243" s="21" customFormat="1" ht="94.5">
      <c r="A92" s="49">
        <v>9.04</v>
      </c>
      <c r="B92" s="50" t="s">
        <v>130</v>
      </c>
      <c r="C92" s="33"/>
      <c r="D92" s="70"/>
      <c r="E92" s="70"/>
      <c r="F92" s="70"/>
      <c r="G92" s="70"/>
      <c r="H92" s="70"/>
      <c r="I92" s="70"/>
      <c r="J92" s="70"/>
      <c r="K92" s="70"/>
      <c r="L92" s="70"/>
      <c r="M92" s="70"/>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c r="AT92" s="71"/>
      <c r="AU92" s="71"/>
      <c r="AV92" s="71"/>
      <c r="AW92" s="71"/>
      <c r="AX92" s="71"/>
      <c r="AY92" s="71"/>
      <c r="AZ92" s="71"/>
      <c r="BA92" s="71"/>
      <c r="BB92" s="72"/>
      <c r="BC92" s="72"/>
      <c r="IA92" s="21">
        <v>9.04</v>
      </c>
      <c r="IB92" s="21" t="s">
        <v>130</v>
      </c>
      <c r="IE92" s="22"/>
      <c r="IF92" s="22"/>
      <c r="IG92" s="22"/>
      <c r="IH92" s="22"/>
      <c r="II92" s="22"/>
    </row>
    <row r="93" spans="1:243" s="21" customFormat="1" ht="28.5">
      <c r="A93" s="49">
        <v>9.05</v>
      </c>
      <c r="B93" s="50" t="s">
        <v>49</v>
      </c>
      <c r="C93" s="33"/>
      <c r="D93" s="33">
        <v>0.1</v>
      </c>
      <c r="E93" s="51" t="s">
        <v>46</v>
      </c>
      <c r="F93" s="68">
        <v>1489.22</v>
      </c>
      <c r="G93" s="56"/>
      <c r="H93" s="56"/>
      <c r="I93" s="57" t="s">
        <v>33</v>
      </c>
      <c r="J93" s="58">
        <f t="shared" si="8"/>
        <v>1</v>
      </c>
      <c r="K93" s="56" t="s">
        <v>34</v>
      </c>
      <c r="L93" s="56" t="s">
        <v>4</v>
      </c>
      <c r="M93" s="59"/>
      <c r="N93" s="60"/>
      <c r="O93" s="60"/>
      <c r="P93" s="61"/>
      <c r="Q93" s="60"/>
      <c r="R93" s="60"/>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2">
        <f t="shared" si="9"/>
        <v>148.92</v>
      </c>
      <c r="BB93" s="44">
        <f t="shared" si="10"/>
        <v>148.92</v>
      </c>
      <c r="BC93" s="48" t="str">
        <f t="shared" si="11"/>
        <v>INR  One Hundred &amp; Forty Eight  and Paise Ninety Two Only</v>
      </c>
      <c r="IA93" s="21">
        <v>9.05</v>
      </c>
      <c r="IB93" s="21" t="s">
        <v>49</v>
      </c>
      <c r="ID93" s="21">
        <v>0.1</v>
      </c>
      <c r="IE93" s="22" t="s">
        <v>46</v>
      </c>
      <c r="IF93" s="22"/>
      <c r="IG93" s="22"/>
      <c r="IH93" s="22"/>
      <c r="II93" s="22"/>
    </row>
    <row r="94" spans="1:243" s="21" customFormat="1" ht="78.75">
      <c r="A94" s="49">
        <v>9.06</v>
      </c>
      <c r="B94" s="50" t="s">
        <v>131</v>
      </c>
      <c r="C94" s="33"/>
      <c r="D94" s="70"/>
      <c r="E94" s="70"/>
      <c r="F94" s="70"/>
      <c r="G94" s="70"/>
      <c r="H94" s="70"/>
      <c r="I94" s="70"/>
      <c r="J94" s="70"/>
      <c r="K94" s="70"/>
      <c r="L94" s="70"/>
      <c r="M94" s="70"/>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c r="AT94" s="71"/>
      <c r="AU94" s="71"/>
      <c r="AV94" s="71"/>
      <c r="AW94" s="71"/>
      <c r="AX94" s="71"/>
      <c r="AY94" s="71"/>
      <c r="AZ94" s="71"/>
      <c r="BA94" s="71"/>
      <c r="BB94" s="72"/>
      <c r="BC94" s="72"/>
      <c r="IA94" s="21">
        <v>9.06</v>
      </c>
      <c r="IB94" s="21" t="s">
        <v>131</v>
      </c>
      <c r="IE94" s="22"/>
      <c r="IF94" s="22"/>
      <c r="IG94" s="22"/>
      <c r="IH94" s="22"/>
      <c r="II94" s="22"/>
    </row>
    <row r="95" spans="1:243" s="21" customFormat="1" ht="42.75">
      <c r="A95" s="49">
        <v>9.07</v>
      </c>
      <c r="B95" s="50" t="s">
        <v>72</v>
      </c>
      <c r="C95" s="33"/>
      <c r="D95" s="33">
        <v>7</v>
      </c>
      <c r="E95" s="51" t="s">
        <v>47</v>
      </c>
      <c r="F95" s="68">
        <v>265.41</v>
      </c>
      <c r="G95" s="56"/>
      <c r="H95" s="56"/>
      <c r="I95" s="57" t="s">
        <v>33</v>
      </c>
      <c r="J95" s="58">
        <f t="shared" si="8"/>
        <v>1</v>
      </c>
      <c r="K95" s="56" t="s">
        <v>34</v>
      </c>
      <c r="L95" s="56" t="s">
        <v>4</v>
      </c>
      <c r="M95" s="59"/>
      <c r="N95" s="60"/>
      <c r="O95" s="60"/>
      <c r="P95" s="61"/>
      <c r="Q95" s="60"/>
      <c r="R95" s="60"/>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2">
        <f t="shared" si="9"/>
        <v>1857.87</v>
      </c>
      <c r="BB95" s="44">
        <f t="shared" si="10"/>
        <v>1857.87</v>
      </c>
      <c r="BC95" s="48" t="str">
        <f t="shared" si="11"/>
        <v>INR  One Thousand Eight Hundred &amp; Fifty Seven  and Paise Eighty Seven Only</v>
      </c>
      <c r="IA95" s="21">
        <v>9.07</v>
      </c>
      <c r="IB95" s="21" t="s">
        <v>72</v>
      </c>
      <c r="ID95" s="21">
        <v>7</v>
      </c>
      <c r="IE95" s="22" t="s">
        <v>47</v>
      </c>
      <c r="IF95" s="22"/>
      <c r="IG95" s="22"/>
      <c r="IH95" s="22"/>
      <c r="II95" s="22"/>
    </row>
    <row r="96" spans="1:243" s="21" customFormat="1" ht="63">
      <c r="A96" s="49">
        <v>9.08</v>
      </c>
      <c r="B96" s="50" t="s">
        <v>132</v>
      </c>
      <c r="C96" s="33"/>
      <c r="D96" s="70"/>
      <c r="E96" s="70"/>
      <c r="F96" s="70"/>
      <c r="G96" s="70"/>
      <c r="H96" s="70"/>
      <c r="I96" s="70"/>
      <c r="J96" s="70"/>
      <c r="K96" s="70"/>
      <c r="L96" s="70"/>
      <c r="M96" s="70"/>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72"/>
      <c r="BC96" s="72"/>
      <c r="IA96" s="21">
        <v>9.08</v>
      </c>
      <c r="IB96" s="21" t="s">
        <v>132</v>
      </c>
      <c r="IE96" s="22"/>
      <c r="IF96" s="22"/>
      <c r="IG96" s="22"/>
      <c r="IH96" s="22"/>
      <c r="II96" s="22"/>
    </row>
    <row r="97" spans="1:243" s="21" customFormat="1" ht="28.5">
      <c r="A97" s="49">
        <v>9.09</v>
      </c>
      <c r="B97" s="50" t="s">
        <v>72</v>
      </c>
      <c r="C97" s="33"/>
      <c r="D97" s="33">
        <v>2</v>
      </c>
      <c r="E97" s="51" t="s">
        <v>47</v>
      </c>
      <c r="F97" s="68">
        <v>103.73</v>
      </c>
      <c r="G97" s="56"/>
      <c r="H97" s="56"/>
      <c r="I97" s="57" t="s">
        <v>33</v>
      </c>
      <c r="J97" s="58">
        <f t="shared" si="8"/>
        <v>1</v>
      </c>
      <c r="K97" s="56" t="s">
        <v>34</v>
      </c>
      <c r="L97" s="56" t="s">
        <v>4</v>
      </c>
      <c r="M97" s="59"/>
      <c r="N97" s="60"/>
      <c r="O97" s="60"/>
      <c r="P97" s="61"/>
      <c r="Q97" s="60"/>
      <c r="R97" s="60"/>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2">
        <f t="shared" si="9"/>
        <v>207.46</v>
      </c>
      <c r="BB97" s="44">
        <f t="shared" si="10"/>
        <v>207.46</v>
      </c>
      <c r="BC97" s="48" t="str">
        <f t="shared" si="11"/>
        <v>INR  Two Hundred &amp; Seven  and Paise Forty Six Only</v>
      </c>
      <c r="IA97" s="21">
        <v>9.09</v>
      </c>
      <c r="IB97" s="21" t="s">
        <v>72</v>
      </c>
      <c r="ID97" s="21">
        <v>2</v>
      </c>
      <c r="IE97" s="22" t="s">
        <v>47</v>
      </c>
      <c r="IF97" s="22"/>
      <c r="IG97" s="22"/>
      <c r="IH97" s="22"/>
      <c r="II97" s="22"/>
    </row>
    <row r="98" spans="1:243" s="21" customFormat="1" ht="78.75">
      <c r="A98" s="49">
        <v>9.1</v>
      </c>
      <c r="B98" s="50" t="s">
        <v>73</v>
      </c>
      <c r="C98" s="33"/>
      <c r="D98" s="33">
        <v>61</v>
      </c>
      <c r="E98" s="51" t="s">
        <v>43</v>
      </c>
      <c r="F98" s="68">
        <v>39.5</v>
      </c>
      <c r="G98" s="56"/>
      <c r="H98" s="56"/>
      <c r="I98" s="57" t="s">
        <v>33</v>
      </c>
      <c r="J98" s="58">
        <f t="shared" si="8"/>
        <v>1</v>
      </c>
      <c r="K98" s="56" t="s">
        <v>34</v>
      </c>
      <c r="L98" s="56" t="s">
        <v>4</v>
      </c>
      <c r="M98" s="59"/>
      <c r="N98" s="60"/>
      <c r="O98" s="60"/>
      <c r="P98" s="61"/>
      <c r="Q98" s="60"/>
      <c r="R98" s="60"/>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2">
        <f t="shared" si="9"/>
        <v>2409.5</v>
      </c>
      <c r="BB98" s="44">
        <f t="shared" si="10"/>
        <v>2409.5</v>
      </c>
      <c r="BC98" s="48" t="str">
        <f t="shared" si="11"/>
        <v>INR  Two Thousand Four Hundred &amp; Nine  and Paise Fifty Only</v>
      </c>
      <c r="IA98" s="21">
        <v>9.1</v>
      </c>
      <c r="IB98" s="21" t="s">
        <v>73</v>
      </c>
      <c r="ID98" s="21">
        <v>61</v>
      </c>
      <c r="IE98" s="22" t="s">
        <v>43</v>
      </c>
      <c r="IF98" s="22"/>
      <c r="IG98" s="22"/>
      <c r="IH98" s="22"/>
      <c r="II98" s="22"/>
    </row>
    <row r="99" spans="1:243" s="21" customFormat="1" ht="141.75">
      <c r="A99" s="49">
        <v>9.11</v>
      </c>
      <c r="B99" s="50" t="s">
        <v>74</v>
      </c>
      <c r="C99" s="33"/>
      <c r="D99" s="33">
        <v>1.5</v>
      </c>
      <c r="E99" s="51" t="s">
        <v>46</v>
      </c>
      <c r="F99" s="68">
        <v>192.33</v>
      </c>
      <c r="G99" s="56"/>
      <c r="H99" s="56"/>
      <c r="I99" s="57" t="s">
        <v>33</v>
      </c>
      <c r="J99" s="58">
        <f t="shared" si="8"/>
        <v>1</v>
      </c>
      <c r="K99" s="56" t="s">
        <v>34</v>
      </c>
      <c r="L99" s="56" t="s">
        <v>4</v>
      </c>
      <c r="M99" s="59"/>
      <c r="N99" s="60"/>
      <c r="O99" s="60"/>
      <c r="P99" s="61"/>
      <c r="Q99" s="60"/>
      <c r="R99" s="60"/>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2">
        <f t="shared" si="9"/>
        <v>288.5</v>
      </c>
      <c r="BB99" s="44">
        <f t="shared" si="10"/>
        <v>288.5</v>
      </c>
      <c r="BC99" s="48" t="str">
        <f t="shared" si="11"/>
        <v>INR  Two Hundred &amp; Eighty Eight  and Paise Fifty Only</v>
      </c>
      <c r="IA99" s="21">
        <v>9.11</v>
      </c>
      <c r="IB99" s="21" t="s">
        <v>74</v>
      </c>
      <c r="ID99" s="21">
        <v>1.5</v>
      </c>
      <c r="IE99" s="22" t="s">
        <v>46</v>
      </c>
      <c r="IF99" s="22"/>
      <c r="IG99" s="22"/>
      <c r="IH99" s="22"/>
      <c r="II99" s="22"/>
    </row>
    <row r="100" spans="1:243" s="21" customFormat="1" ht="31.5">
      <c r="A100" s="49">
        <v>10</v>
      </c>
      <c r="B100" s="50" t="s">
        <v>133</v>
      </c>
      <c r="C100" s="33"/>
      <c r="D100" s="70"/>
      <c r="E100" s="70"/>
      <c r="F100" s="70"/>
      <c r="G100" s="70"/>
      <c r="H100" s="70"/>
      <c r="I100" s="70"/>
      <c r="J100" s="70"/>
      <c r="K100" s="70"/>
      <c r="L100" s="70"/>
      <c r="M100" s="70"/>
      <c r="N100" s="71"/>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71"/>
      <c r="AU100" s="71"/>
      <c r="AV100" s="71"/>
      <c r="AW100" s="71"/>
      <c r="AX100" s="71"/>
      <c r="AY100" s="71"/>
      <c r="AZ100" s="71"/>
      <c r="BA100" s="71"/>
      <c r="BB100" s="72"/>
      <c r="BC100" s="72"/>
      <c r="IA100" s="21">
        <v>10</v>
      </c>
      <c r="IB100" s="21" t="s">
        <v>133</v>
      </c>
      <c r="IE100" s="22"/>
      <c r="IF100" s="22"/>
      <c r="IG100" s="22"/>
      <c r="IH100" s="22"/>
      <c r="II100" s="22"/>
    </row>
    <row r="101" spans="1:243" s="21" customFormat="1" ht="94.5">
      <c r="A101" s="49">
        <v>10.01</v>
      </c>
      <c r="B101" s="50" t="s">
        <v>134</v>
      </c>
      <c r="C101" s="33"/>
      <c r="D101" s="70"/>
      <c r="E101" s="70"/>
      <c r="F101" s="70"/>
      <c r="G101" s="70"/>
      <c r="H101" s="70"/>
      <c r="I101" s="70"/>
      <c r="J101" s="70"/>
      <c r="K101" s="70"/>
      <c r="L101" s="70"/>
      <c r="M101" s="70"/>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L101" s="71"/>
      <c r="AM101" s="71"/>
      <c r="AN101" s="71"/>
      <c r="AO101" s="71"/>
      <c r="AP101" s="71"/>
      <c r="AQ101" s="71"/>
      <c r="AR101" s="71"/>
      <c r="AS101" s="71"/>
      <c r="AT101" s="71"/>
      <c r="AU101" s="71"/>
      <c r="AV101" s="71"/>
      <c r="AW101" s="71"/>
      <c r="AX101" s="71"/>
      <c r="AY101" s="71"/>
      <c r="AZ101" s="71"/>
      <c r="BA101" s="71"/>
      <c r="BB101" s="72"/>
      <c r="BC101" s="72"/>
      <c r="IA101" s="21">
        <v>10.01</v>
      </c>
      <c r="IB101" s="21" t="s">
        <v>134</v>
      </c>
      <c r="IE101" s="22"/>
      <c r="IF101" s="22"/>
      <c r="IG101" s="22"/>
      <c r="IH101" s="22"/>
      <c r="II101" s="22"/>
    </row>
    <row r="102" spans="1:243" s="21" customFormat="1" ht="78.75">
      <c r="A102" s="49">
        <v>10.02</v>
      </c>
      <c r="B102" s="50" t="s">
        <v>135</v>
      </c>
      <c r="C102" s="33"/>
      <c r="D102" s="33">
        <v>15</v>
      </c>
      <c r="E102" s="51" t="s">
        <v>43</v>
      </c>
      <c r="F102" s="68">
        <v>103.24</v>
      </c>
      <c r="G102" s="56"/>
      <c r="H102" s="56"/>
      <c r="I102" s="57" t="s">
        <v>33</v>
      </c>
      <c r="J102" s="58">
        <f t="shared" si="8"/>
        <v>1</v>
      </c>
      <c r="K102" s="56" t="s">
        <v>34</v>
      </c>
      <c r="L102" s="56" t="s">
        <v>4</v>
      </c>
      <c r="M102" s="59"/>
      <c r="N102" s="60"/>
      <c r="O102" s="60"/>
      <c r="P102" s="61"/>
      <c r="Q102" s="60"/>
      <c r="R102" s="60"/>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2">
        <f t="shared" si="9"/>
        <v>1548.6</v>
      </c>
      <c r="BB102" s="44">
        <f t="shared" si="10"/>
        <v>1548.6</v>
      </c>
      <c r="BC102" s="48" t="str">
        <f t="shared" si="11"/>
        <v>INR  One Thousand Five Hundred &amp; Forty Eight  and Paise Sixty Only</v>
      </c>
      <c r="IA102" s="21">
        <v>10.02</v>
      </c>
      <c r="IB102" s="21" t="s">
        <v>135</v>
      </c>
      <c r="ID102" s="21">
        <v>15</v>
      </c>
      <c r="IE102" s="22" t="s">
        <v>43</v>
      </c>
      <c r="IF102" s="22"/>
      <c r="IG102" s="22"/>
      <c r="IH102" s="22"/>
      <c r="II102" s="22"/>
    </row>
    <row r="103" spans="1:243" s="21" customFormat="1" ht="110.25">
      <c r="A103" s="49">
        <v>10.03</v>
      </c>
      <c r="B103" s="50" t="s">
        <v>136</v>
      </c>
      <c r="C103" s="33"/>
      <c r="D103" s="70"/>
      <c r="E103" s="70"/>
      <c r="F103" s="70"/>
      <c r="G103" s="70"/>
      <c r="H103" s="70"/>
      <c r="I103" s="70"/>
      <c r="J103" s="70"/>
      <c r="K103" s="70"/>
      <c r="L103" s="70"/>
      <c r="M103" s="70"/>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c r="AT103" s="71"/>
      <c r="AU103" s="71"/>
      <c r="AV103" s="71"/>
      <c r="AW103" s="71"/>
      <c r="AX103" s="71"/>
      <c r="AY103" s="71"/>
      <c r="AZ103" s="71"/>
      <c r="BA103" s="71"/>
      <c r="BB103" s="72"/>
      <c r="BC103" s="72"/>
      <c r="IA103" s="21">
        <v>10.03</v>
      </c>
      <c r="IB103" s="21" t="s">
        <v>136</v>
      </c>
      <c r="IE103" s="22"/>
      <c r="IF103" s="22"/>
      <c r="IG103" s="22"/>
      <c r="IH103" s="22"/>
      <c r="II103" s="22"/>
    </row>
    <row r="104" spans="1:243" s="21" customFormat="1" ht="42.75">
      <c r="A104" s="49">
        <v>10.04</v>
      </c>
      <c r="B104" s="50" t="s">
        <v>137</v>
      </c>
      <c r="C104" s="33"/>
      <c r="D104" s="33">
        <v>15</v>
      </c>
      <c r="E104" s="51" t="s">
        <v>43</v>
      </c>
      <c r="F104" s="68">
        <v>447.61</v>
      </c>
      <c r="G104" s="56"/>
      <c r="H104" s="56"/>
      <c r="I104" s="57" t="s">
        <v>33</v>
      </c>
      <c r="J104" s="58">
        <f t="shared" si="8"/>
        <v>1</v>
      </c>
      <c r="K104" s="56" t="s">
        <v>34</v>
      </c>
      <c r="L104" s="56" t="s">
        <v>4</v>
      </c>
      <c r="M104" s="59"/>
      <c r="N104" s="60"/>
      <c r="O104" s="60"/>
      <c r="P104" s="61"/>
      <c r="Q104" s="60"/>
      <c r="R104" s="60"/>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2">
        <f t="shared" si="9"/>
        <v>6714.15</v>
      </c>
      <c r="BB104" s="44">
        <f t="shared" si="10"/>
        <v>6714.15</v>
      </c>
      <c r="BC104" s="48" t="str">
        <f t="shared" si="11"/>
        <v>INR  Six Thousand Seven Hundred &amp; Fourteen  and Paise Fifteen Only</v>
      </c>
      <c r="IA104" s="21">
        <v>10.04</v>
      </c>
      <c r="IB104" s="21" t="s">
        <v>137</v>
      </c>
      <c r="ID104" s="21">
        <v>15</v>
      </c>
      <c r="IE104" s="22" t="s">
        <v>43</v>
      </c>
      <c r="IF104" s="22"/>
      <c r="IG104" s="22"/>
      <c r="IH104" s="22"/>
      <c r="II104" s="22"/>
    </row>
    <row r="105" spans="1:243" s="21" customFormat="1" ht="15.75">
      <c r="A105" s="49">
        <v>11</v>
      </c>
      <c r="B105" s="50" t="s">
        <v>138</v>
      </c>
      <c r="C105" s="33"/>
      <c r="D105" s="70"/>
      <c r="E105" s="70"/>
      <c r="F105" s="70"/>
      <c r="G105" s="70"/>
      <c r="H105" s="70"/>
      <c r="I105" s="70"/>
      <c r="J105" s="70"/>
      <c r="K105" s="70"/>
      <c r="L105" s="70"/>
      <c r="M105" s="70"/>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2"/>
      <c r="BC105" s="72"/>
      <c r="IA105" s="21">
        <v>11</v>
      </c>
      <c r="IB105" s="21" t="s">
        <v>138</v>
      </c>
      <c r="IE105" s="22"/>
      <c r="IF105" s="22"/>
      <c r="IG105" s="22"/>
      <c r="IH105" s="22"/>
      <c r="II105" s="22"/>
    </row>
    <row r="106" spans="1:243" s="21" customFormat="1" ht="48" customHeight="1">
      <c r="A106" s="49">
        <v>11.01</v>
      </c>
      <c r="B106" s="50" t="s">
        <v>139</v>
      </c>
      <c r="C106" s="33"/>
      <c r="D106" s="33">
        <v>12</v>
      </c>
      <c r="E106" s="51" t="s">
        <v>143</v>
      </c>
      <c r="F106" s="68">
        <v>51.62</v>
      </c>
      <c r="G106" s="56"/>
      <c r="H106" s="56"/>
      <c r="I106" s="57" t="s">
        <v>33</v>
      </c>
      <c r="J106" s="58">
        <f t="shared" si="8"/>
        <v>1</v>
      </c>
      <c r="K106" s="56" t="s">
        <v>34</v>
      </c>
      <c r="L106" s="56" t="s">
        <v>4</v>
      </c>
      <c r="M106" s="59"/>
      <c r="N106" s="60"/>
      <c r="O106" s="60"/>
      <c r="P106" s="61"/>
      <c r="Q106" s="60"/>
      <c r="R106" s="60"/>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2">
        <f t="shared" si="9"/>
        <v>619.44</v>
      </c>
      <c r="BB106" s="44">
        <f t="shared" si="10"/>
        <v>619.44</v>
      </c>
      <c r="BC106" s="48" t="str">
        <f t="shared" si="11"/>
        <v>INR  Six Hundred &amp; Nineteen  and Paise Forty Four Only</v>
      </c>
      <c r="IA106" s="21">
        <v>11.01</v>
      </c>
      <c r="IB106" s="21" t="s">
        <v>139</v>
      </c>
      <c r="ID106" s="21">
        <v>12</v>
      </c>
      <c r="IE106" s="22" t="s">
        <v>143</v>
      </c>
      <c r="IF106" s="22"/>
      <c r="IG106" s="22"/>
      <c r="IH106" s="22"/>
      <c r="II106" s="22"/>
    </row>
    <row r="107" spans="1:243" s="21" customFormat="1" ht="127.5" customHeight="1">
      <c r="A107" s="49">
        <v>11.02</v>
      </c>
      <c r="B107" s="50" t="s">
        <v>140</v>
      </c>
      <c r="C107" s="33"/>
      <c r="D107" s="33">
        <v>2</v>
      </c>
      <c r="E107" s="51" t="s">
        <v>144</v>
      </c>
      <c r="F107" s="68">
        <v>1954.84</v>
      </c>
      <c r="G107" s="56"/>
      <c r="H107" s="56"/>
      <c r="I107" s="57" t="s">
        <v>33</v>
      </c>
      <c r="J107" s="58">
        <f t="shared" si="8"/>
        <v>1</v>
      </c>
      <c r="K107" s="56" t="s">
        <v>34</v>
      </c>
      <c r="L107" s="56" t="s">
        <v>4</v>
      </c>
      <c r="M107" s="59"/>
      <c r="N107" s="60"/>
      <c r="O107" s="60"/>
      <c r="P107" s="61"/>
      <c r="Q107" s="60"/>
      <c r="R107" s="60"/>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2">
        <f t="shared" si="9"/>
        <v>3909.68</v>
      </c>
      <c r="BB107" s="44">
        <f t="shared" si="10"/>
        <v>3909.68</v>
      </c>
      <c r="BC107" s="48" t="str">
        <f t="shared" si="11"/>
        <v>INR  Three Thousand Nine Hundred &amp; Nine  and Paise Sixty Eight Only</v>
      </c>
      <c r="IA107" s="21">
        <v>11.02</v>
      </c>
      <c r="IB107" s="69" t="s">
        <v>140</v>
      </c>
      <c r="ID107" s="21">
        <v>2</v>
      </c>
      <c r="IE107" s="22" t="s">
        <v>144</v>
      </c>
      <c r="IF107" s="22"/>
      <c r="IG107" s="22"/>
      <c r="IH107" s="22"/>
      <c r="II107" s="22"/>
    </row>
    <row r="108" spans="1:243" s="21" customFormat="1" ht="204.75">
      <c r="A108" s="49">
        <v>11.03</v>
      </c>
      <c r="B108" s="50" t="s">
        <v>141</v>
      </c>
      <c r="C108" s="33"/>
      <c r="D108" s="33">
        <v>15</v>
      </c>
      <c r="E108" s="51" t="s">
        <v>144</v>
      </c>
      <c r="F108" s="68">
        <v>865.59</v>
      </c>
      <c r="G108" s="56"/>
      <c r="H108" s="56"/>
      <c r="I108" s="57" t="s">
        <v>33</v>
      </c>
      <c r="J108" s="58">
        <f t="shared" si="8"/>
        <v>1</v>
      </c>
      <c r="K108" s="56" t="s">
        <v>34</v>
      </c>
      <c r="L108" s="56" t="s">
        <v>4</v>
      </c>
      <c r="M108" s="59"/>
      <c r="N108" s="60"/>
      <c r="O108" s="60"/>
      <c r="P108" s="61"/>
      <c r="Q108" s="60"/>
      <c r="R108" s="60"/>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2">
        <f t="shared" si="9"/>
        <v>12983.85</v>
      </c>
      <c r="BB108" s="44">
        <f t="shared" si="10"/>
        <v>12983.85</v>
      </c>
      <c r="BC108" s="48" t="str">
        <f t="shared" si="11"/>
        <v>INR  Twelve Thousand Nine Hundred &amp; Eighty Three  and Paise Eighty Five Only</v>
      </c>
      <c r="IA108" s="21">
        <v>11.03</v>
      </c>
      <c r="IB108" s="21" t="s">
        <v>141</v>
      </c>
      <c r="ID108" s="21">
        <v>15</v>
      </c>
      <c r="IE108" s="22" t="s">
        <v>144</v>
      </c>
      <c r="IF108" s="22"/>
      <c r="IG108" s="22"/>
      <c r="IH108" s="22"/>
      <c r="II108" s="22"/>
    </row>
    <row r="109" spans="1:243" s="21" customFormat="1" ht="97.5" customHeight="1">
      <c r="A109" s="49">
        <v>11.04</v>
      </c>
      <c r="B109" s="50" t="s">
        <v>142</v>
      </c>
      <c r="C109" s="33"/>
      <c r="D109" s="33">
        <v>1</v>
      </c>
      <c r="E109" s="51" t="s">
        <v>143</v>
      </c>
      <c r="F109" s="68">
        <v>95.19</v>
      </c>
      <c r="G109" s="56"/>
      <c r="H109" s="56"/>
      <c r="I109" s="57" t="s">
        <v>33</v>
      </c>
      <c r="J109" s="58">
        <f t="shared" si="8"/>
        <v>1</v>
      </c>
      <c r="K109" s="56" t="s">
        <v>34</v>
      </c>
      <c r="L109" s="56" t="s">
        <v>4</v>
      </c>
      <c r="M109" s="59"/>
      <c r="N109" s="60"/>
      <c r="O109" s="60"/>
      <c r="P109" s="61"/>
      <c r="Q109" s="60"/>
      <c r="R109" s="60"/>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2">
        <f t="shared" si="9"/>
        <v>95.19</v>
      </c>
      <c r="BB109" s="44">
        <f t="shared" si="10"/>
        <v>95.19</v>
      </c>
      <c r="BC109" s="48" t="str">
        <f t="shared" si="11"/>
        <v>INR  Ninety Five and Paise Nineteen Only</v>
      </c>
      <c r="IA109" s="21">
        <v>11.04</v>
      </c>
      <c r="IB109" s="69" t="s">
        <v>142</v>
      </c>
      <c r="ID109" s="21">
        <v>1</v>
      </c>
      <c r="IE109" s="22" t="s">
        <v>143</v>
      </c>
      <c r="IF109" s="22"/>
      <c r="IG109" s="22"/>
      <c r="IH109" s="22"/>
      <c r="II109" s="22"/>
    </row>
    <row r="110" spans="1:55" ht="42.75">
      <c r="A110" s="39" t="s">
        <v>35</v>
      </c>
      <c r="B110" s="40"/>
      <c r="C110" s="41"/>
      <c r="D110" s="66"/>
      <c r="E110" s="66"/>
      <c r="F110" s="66"/>
      <c r="G110" s="34"/>
      <c r="H110" s="42"/>
      <c r="I110" s="42"/>
      <c r="J110" s="42"/>
      <c r="K110" s="42"/>
      <c r="L110" s="43"/>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55">
        <f>SUM(BA13:BA109)</f>
        <v>227880.84</v>
      </c>
      <c r="BB110" s="47">
        <f>SUM(BB13:BB109)</f>
        <v>227880.84</v>
      </c>
      <c r="BC110" s="48" t="str">
        <f>SpellNumber($E$2,BB110)</f>
        <v>INR  Two Lakh Twenty Seven Thousand Eight Hundred &amp; Eighty  and Paise Eighty Four Only</v>
      </c>
    </row>
    <row r="111" spans="1:55" ht="46.5" customHeight="1">
      <c r="A111" s="24" t="s">
        <v>36</v>
      </c>
      <c r="B111" s="25"/>
      <c r="C111" s="26"/>
      <c r="D111" s="63"/>
      <c r="E111" s="64" t="s">
        <v>45</v>
      </c>
      <c r="F111" s="65"/>
      <c r="G111" s="27"/>
      <c r="H111" s="28"/>
      <c r="I111" s="28"/>
      <c r="J111" s="28"/>
      <c r="K111" s="29"/>
      <c r="L111" s="30"/>
      <c r="M111" s="31"/>
      <c r="N111" s="32"/>
      <c r="O111" s="21"/>
      <c r="P111" s="21"/>
      <c r="Q111" s="21"/>
      <c r="R111" s="21"/>
      <c r="S111" s="21"/>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45">
        <f>IF(ISBLANK(F111),0,IF(E111="Excess (+)",ROUND(BA110+(BA110*F111),2),IF(E111="Less (-)",ROUND(BA110+(BA110*F111*(-1)),2),IF(E111="At Par",BA110,0))))</f>
        <v>0</v>
      </c>
      <c r="BB111" s="46">
        <f>ROUND(BA111,0)</f>
        <v>0</v>
      </c>
      <c r="BC111" s="36" t="str">
        <f>SpellNumber($E$2,BB111)</f>
        <v>INR Zero Only</v>
      </c>
    </row>
    <row r="112" spans="1:55" ht="45.75" customHeight="1">
      <c r="A112" s="23" t="s">
        <v>37</v>
      </c>
      <c r="B112" s="23"/>
      <c r="C112" s="73" t="str">
        <f>SpellNumber($E$2,BB111)</f>
        <v>INR Zero Only</v>
      </c>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3"/>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sheetData>
  <sheetProtection password="8F23" sheet="1"/>
  <mergeCells count="55">
    <mergeCell ref="C112:BC112"/>
    <mergeCell ref="A1:L1"/>
    <mergeCell ref="A4:BC4"/>
    <mergeCell ref="A5:BC5"/>
    <mergeCell ref="A6:BC6"/>
    <mergeCell ref="A7:BC7"/>
    <mergeCell ref="A9:BC9"/>
    <mergeCell ref="D13:BC13"/>
    <mergeCell ref="B8:BC8"/>
    <mergeCell ref="D15:BC15"/>
    <mergeCell ref="D17:BC17"/>
    <mergeCell ref="D19:BC19"/>
    <mergeCell ref="D21:BC21"/>
    <mergeCell ref="D22:BC22"/>
    <mergeCell ref="D25:BC25"/>
    <mergeCell ref="D26:BC26"/>
    <mergeCell ref="D28:BC28"/>
    <mergeCell ref="D29:BC29"/>
    <mergeCell ref="D31:BC31"/>
    <mergeCell ref="D34:BC34"/>
    <mergeCell ref="D36:BC36"/>
    <mergeCell ref="D40:BC40"/>
    <mergeCell ref="D43:BC43"/>
    <mergeCell ref="D45:BC45"/>
    <mergeCell ref="D47:BC47"/>
    <mergeCell ref="D49:BC49"/>
    <mergeCell ref="D53:BC53"/>
    <mergeCell ref="D55:BC55"/>
    <mergeCell ref="D51:BC51"/>
    <mergeCell ref="D52:BC52"/>
    <mergeCell ref="D56:BC56"/>
    <mergeCell ref="D58:BC58"/>
    <mergeCell ref="D59:BC59"/>
    <mergeCell ref="D61:BC61"/>
    <mergeCell ref="D63:BC63"/>
    <mergeCell ref="D64:BC64"/>
    <mergeCell ref="D66:BC66"/>
    <mergeCell ref="D68:BC68"/>
    <mergeCell ref="D71:BC71"/>
    <mergeCell ref="D73:BC73"/>
    <mergeCell ref="D75:BC75"/>
    <mergeCell ref="D80:BC80"/>
    <mergeCell ref="D78:BC78"/>
    <mergeCell ref="D83:BC83"/>
    <mergeCell ref="D85:BC85"/>
    <mergeCell ref="D86:BC86"/>
    <mergeCell ref="D88:BC88"/>
    <mergeCell ref="D89:BC89"/>
    <mergeCell ref="D92:BC92"/>
    <mergeCell ref="D94:BC94"/>
    <mergeCell ref="D96:BC96"/>
    <mergeCell ref="D100:BC100"/>
    <mergeCell ref="D101:BC101"/>
    <mergeCell ref="D103:BC103"/>
    <mergeCell ref="D105:BC105"/>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11">
      <formula1>IF(E111="Select",-1,IF(E111="At Par",0,0))</formula1>
      <formula2>IF(E111="Select",-1,IF(E111="At Par",0,0.99))</formula2>
    </dataValidation>
    <dataValidation type="list" allowBlank="1" showErrorMessage="1" sqref="E11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11">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11">
      <formula1>0</formula1>
      <formula2>IF(#REF!&lt;&gt;"Select",99.9,0)</formula2>
    </dataValidation>
    <dataValidation allowBlank="1" showInputMessage="1" showErrorMessage="1" promptTitle="Units" prompt="Please enter Units in text" sqref="D14:E14 D16:E16 D18:E18 D20:E20 D23:E24 D27:E27 D30:E30 D32:E33 D35:E35 D37:E39 D41:E42 D44:E44 D46:E46 D48:E48 D106:E109 D54:E54 D57:E57 D60:E60 D62:E62 D65:E65 D67:E67 D69:E70 D72:E72 D74:E74 D79:E79 D76:E77 D81:E82 D84:E84 D87:E87 D90:E91 D93:E93 D95:E95 D97:E99 D102:E102 D104:E104 D50:E50">
      <formula1>0</formula1>
      <formula2>0</formula2>
    </dataValidation>
    <dataValidation type="decimal" allowBlank="1" showInputMessage="1" showErrorMessage="1" promptTitle="Quantity" prompt="Please enter the Quantity for this item. " errorTitle="Invalid Entry" error="Only Numeric Values are allowed. " sqref="F14 F16 F18 F20 F23:F24 F27 F30 F32:F33 F35 F37:F39 F41:F42 F44 F46 F48 F106:F109 F54 F57 F60 F62 F65 F67 F69:F70 F72 F74 F79 F76:F77 F81:F82 F84 F87 F90:F91 F93 F95 F97:F99 F102 F104 F50">
      <formula1>0</formula1>
      <formula2>999999999999999</formula2>
    </dataValidation>
    <dataValidation type="list" allowBlank="1" showErrorMessage="1" sqref="D13 K14 D15 K16 D17 K18 D19 K20 D21:D22 K23:K24 D25:D26 K27 D28:D29 K30 D31 K32:K33 D34 K35 D36 K37:K39 D40 K41:K42 D43 K44 D45 K46 D47 K48 D49 D105 K54 D55:D56 K57 D58:D59 K60 D61 K62 D63:D64 K65 D66 K67 D68 K69:K70 D71 K72 D73 K74 D75 D80 D78 K76:K77 K79 K81:K82 D83 K84 D85:D86 K87 D88:D89 K90:K91 D92 K93 D94 K95 D96 K97:K99 D100:D101 K102 D103 K104 K106:K109 K50 D51:D53">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6:H16 G18:H18 G20:H20 G23:H24 G27:H27 G30:H30 G32:H33 G35:H35 G37:H39 G41:H42 G44:H44 G46:H46 G48:H48 G106:H109 G54:H54 G57:H57 G60:H60 G62:H62 G65:H65 G67:H67 G69:H70 G72:H72 G74:H74 G79:H79 G76:H77 G81:H82 G84:H84 G87:H87 G90:H91 G93:H93 G95:H95 G97:H99 G102:H102 G104:H104 G50:H50">
      <formula1>0</formula1>
      <formula2>999999999999999</formula2>
    </dataValidation>
    <dataValidation allowBlank="1" showInputMessage="1" showErrorMessage="1" promptTitle="Addition / Deduction" prompt="Please Choose the correct One" sqref="J14 J16 J18 J20 J23:J24 J27 J30 J32:J33 J35 J37:J39 J41:J42 J44 J46 J48 J106:J109 J54 J57 J60 J62 J65 J67 J69:J70 J72 J74 J79 J76:J77 J81:J82 J84 J87 J90:J91 J93 J95 J97:J99 J102 J104 J50">
      <formula1>0</formula1>
      <formula2>0</formula2>
    </dataValidation>
    <dataValidation type="list" showErrorMessage="1" sqref="I14 I16 I18 I20 I23:I24 I27 I30 I32:I33 I35 I37:I39 I41:I42 I44 I46 I48 I106:I109 I54 I57 I60 I62 I65 I67 I69:I70 I72 I74 I79 I76:I77 I81:I82 I84 I87 I90:I91 I93 I95 I97:I99 I102 I104 I50">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6:O16 N18:O18 N20:O20 N23:O24 N27:O27 N30:O30 N32:O33 N35:O35 N37:O39 N41:O42 N44:O44 N46:O46 N48:O48 N106:O109 N54:O54 N57:O57 N60:O60 N62:O62 N65:O65 N67:O67 N69:O70 N72:O72 N74:O74 N79:O79 N76:O77 N81:O82 N84:O84 N87:O87 N90:O91 N93:O93 N95:O95 N97:O99 N102:O102 N104:O104 N50:O5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6 R18 R20 R23:R24 R27 R30 R32:R33 R35 R37:R39 R41:R42 R44 R46 R48 R106:R109 R54 R57 R60 R62 R65 R67 R69:R70 R72 R74 R79 R76:R77 R81:R82 R84 R87 R90:R91 R93 R95 R97:R99 R102 R104 R5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6 Q18 Q20 Q23:Q24 Q27 Q30 Q32:Q33 Q35 Q37:Q39 Q41:Q42 Q44 Q46 Q48 Q106:Q109 Q54 Q57 Q60 Q62 Q65 Q67 Q69:Q70 Q72 Q74 Q79 Q76:Q77 Q81:Q82 Q84 Q87 Q90:Q91 Q93 Q95 Q97:Q99 Q102 Q104 Q50">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 M20 M23:M24 M27 M30 M32:M33 M35 M37:M39 M41:M42 M44 M46 M48 M106:M109 M54 M57 M60 M62 M65 M67 M69:M70 M72 M74 M79 M76:M77 M81:M82 M84 M87 M90:M91 M93 M95 M97:M99 M102 M104 M50">
      <formula1>0</formula1>
      <formula2>999999999999999</formula2>
    </dataValidation>
    <dataValidation type="list" allowBlank="1" showInputMessage="1" showErrorMessage="1" sqref="L10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9 L108">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109">
      <formula1>0</formula1>
      <formula2>0</formula2>
    </dataValidation>
    <dataValidation type="decimal" allowBlank="1" showErrorMessage="1" errorTitle="Invalid Entry" error="Only Numeric Values are allowed. " sqref="A13:A109">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8"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9" t="s">
        <v>38</v>
      </c>
      <c r="F6" s="79"/>
      <c r="G6" s="79"/>
      <c r="H6" s="79"/>
      <c r="I6" s="79"/>
      <c r="J6" s="79"/>
      <c r="K6" s="79"/>
    </row>
    <row r="7" spans="5:11" ht="14.25">
      <c r="E7" s="80"/>
      <c r="F7" s="80"/>
      <c r="G7" s="80"/>
      <c r="H7" s="80"/>
      <c r="I7" s="80"/>
      <c r="J7" s="80"/>
      <c r="K7" s="80"/>
    </row>
    <row r="8" spans="5:11" ht="14.25">
      <c r="E8" s="80"/>
      <c r="F8" s="80"/>
      <c r="G8" s="80"/>
      <c r="H8" s="80"/>
      <c r="I8" s="80"/>
      <c r="J8" s="80"/>
      <c r="K8" s="80"/>
    </row>
    <row r="9" spans="5:11" ht="14.25">
      <c r="E9" s="80"/>
      <c r="F9" s="80"/>
      <c r="G9" s="80"/>
      <c r="H9" s="80"/>
      <c r="I9" s="80"/>
      <c r="J9" s="80"/>
      <c r="K9" s="80"/>
    </row>
    <row r="10" spans="5:11" ht="14.25">
      <c r="E10" s="80"/>
      <c r="F10" s="80"/>
      <c r="G10" s="80"/>
      <c r="H10" s="80"/>
      <c r="I10" s="80"/>
      <c r="J10" s="80"/>
      <c r="K10" s="80"/>
    </row>
    <row r="11" spans="5:11" ht="14.25">
      <c r="E11" s="80"/>
      <c r="F11" s="80"/>
      <c r="G11" s="80"/>
      <c r="H11" s="80"/>
      <c r="I11" s="80"/>
      <c r="J11" s="80"/>
      <c r="K11" s="80"/>
    </row>
    <row r="12" spans="5:11" ht="14.25">
      <c r="E12" s="80"/>
      <c r="F12" s="80"/>
      <c r="G12" s="80"/>
      <c r="H12" s="80"/>
      <c r="I12" s="80"/>
      <c r="J12" s="80"/>
      <c r="K12" s="80"/>
    </row>
    <row r="13" spans="5:11" ht="14.25">
      <c r="E13" s="80"/>
      <c r="F13" s="80"/>
      <c r="G13" s="80"/>
      <c r="H13" s="80"/>
      <c r="I13" s="80"/>
      <c r="J13" s="80"/>
      <c r="K13" s="80"/>
    </row>
    <row r="14" spans="5:11" ht="14.2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2022-06-16T14:18:01Z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