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<sst xmlns="http://schemas.openxmlformats.org/spreadsheetml/2006/main" count="262" uniqueCount="91">
  <si>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</si>
  <si>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</si>
  <si>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</si>
  <si>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</si>
  <si>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</si>
  <si>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</si>
  <si>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</si>
  <si>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</si>
  <si>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</si>
  <si>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</si>
  <si>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</si>
  <si>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</si>
  <si>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</si>
  <si>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</si>
  <si>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</si>
  <si>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</si>
  <si>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</si>
  <si>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</si>
  <si>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</si>
  <si>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</si>
  <si>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</si>
  <si>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</si>
  <si>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</si>
  <si>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</si>
  <si>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</si>
  <si>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</si>
  <si>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</si>
  <si>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</si>
  <si>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</si>
  <si>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</si>
  <si>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</si>
  <si>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</si>
  <si>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</si>
  <si>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</si>
  <si>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</si>
  <si>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</si>
  <si>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</si>
  <si>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</si>
  <si>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</si>
  <si>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</si>
  <si>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</si>
  <si>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</si>
  <si>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</si>
  <si>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</si>
  <si>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</si>
  <si>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</si>
  <si>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</si>
  <si>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</si>
  <si>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</si>
  <si>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</si>
  <si>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</si>
  <si>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</si>
  <si>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110 mm diameter</t>
  </si>
  <si>
    <t>Cement mortar 1:6 (1 cement : 6 coarse sand)</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</si>
  <si>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</si>
  <si>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</si>
  <si>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</si>
  <si>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</si>
  <si>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</si>
  <si>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</si>
  <si>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</si>
  <si>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Old work (Two or more coats applied @ 1.43 ltr/ 10 sqm) over existing cement paint surface</t>
  </si>
  <si>
    <t>With cement mortar 1:4 (1cement: 4 coarse sand)</t>
  </si>
  <si>
    <t>Contract No:  18/C/D3/2022-23</t>
  </si>
  <si>
    <t>Name of Work: Rectification of seapage problem of mess, office area &amp; activities room's of Hall-1</t>
  </si>
  <si>
    <t>MASONRY WORK</t>
  </si>
  <si>
    <t>Brick work with common burnt clay F.P.S. (non modular) bricks of class designation 7.5 in superstructure above plinth level up to floor V level in all shapes and sizes in :</t>
  </si>
  <si>
    <t>ROOFING</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</si>
  <si>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</si>
  <si>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</si>
  <si>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</si>
  <si>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</si>
  <si>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</si>
  <si>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</si>
  <si>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</si>
  <si>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</si>
  <si>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</si>
  <si>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</si>
  <si>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</si>
  <si>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</si>
  <si>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WATER SUPPLY</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</si>
  <si>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</si>
  <si>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WATER PROOFING</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</si>
  <si>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</si>
  <si>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</si>
  <si>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</si>
  <si>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</si>
  <si>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</si>
  <si>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</si>
  <si>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</si>
  <si>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50 mm average thickness in 3 layers.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</si>
</sst>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4"/>
  <sheetViews>
    <sheetView showGridLines="0" view="pageBreakPreview" zoomScaleNormal="85" zoomScaleSheetLayoutView="100" zoomScalePageLayoutView="0" workbookViewId="0" topLeftCell="A50">
      <selection activeCell="E49" sqref="E49"/>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75" customHeight="1">
      <c r="A5" s="64" t="s">
        <v>64</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63</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49</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65</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65</v>
      </c>
      <c r="IE13" s="22"/>
      <c r="IF13" s="22"/>
      <c r="IG13" s="22"/>
      <c r="IH13" s="22"/>
      <c r="II13" s="22"/>
    </row>
    <row r="14" spans="1:243" s="21" customFormat="1" ht="78.75">
      <c r="A14" s="57">
        <v>1.01</v>
      </c>
      <c r="B14" s="58" t="s">
        <v>66</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66</v>
      </c>
      <c r="IE14" s="22"/>
      <c r="IF14" s="22"/>
      <c r="IG14" s="22"/>
      <c r="IH14" s="22"/>
      <c r="II14" s="22"/>
    </row>
    <row r="15" spans="1:243" s="21" customFormat="1" ht="30" customHeight="1">
      <c r="A15" s="57">
        <v>1.02</v>
      </c>
      <c r="B15" s="58" t="s">
        <v>53</v>
      </c>
      <c r="C15" s="33"/>
      <c r="D15" s="33">
        <v>0.25</v>
      </c>
      <c r="E15" s="59" t="s">
        <v>46</v>
      </c>
      <c r="F15" s="60">
        <v>7267.3</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1816.83</v>
      </c>
      <c r="BB15" s="51">
        <f>BA15+SUM(N15:AZ15)</f>
        <v>1816.83</v>
      </c>
      <c r="BC15" s="56" t="str">
        <f>SpellNumber(L15,BB15)</f>
        <v>INR  One Thousand Eight Hundred &amp; Sixteen  and Paise Eighty Three Only</v>
      </c>
      <c r="IA15" s="21">
        <v>1.02</v>
      </c>
      <c r="IB15" s="21" t="s">
        <v>53</v>
      </c>
      <c r="ID15" s="21">
        <v>0.25</v>
      </c>
      <c r="IE15" s="22" t="s">
        <v>46</v>
      </c>
      <c r="IF15" s="22"/>
      <c r="IG15" s="22"/>
      <c r="IH15" s="22"/>
      <c r="II15" s="22"/>
    </row>
    <row r="16" spans="1:243" s="21" customFormat="1" ht="15.75">
      <c r="A16" s="57">
        <v>2</v>
      </c>
      <c r="B16" s="58" t="s">
        <v>67</v>
      </c>
      <c r="C16" s="33"/>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2</v>
      </c>
      <c r="IB16" s="21" t="s">
        <v>67</v>
      </c>
      <c r="IE16" s="22"/>
      <c r="IF16" s="22"/>
      <c r="IG16" s="22"/>
      <c r="IH16" s="22"/>
      <c r="II16" s="22"/>
    </row>
    <row r="17" spans="1:243" s="21" customFormat="1" ht="173.25">
      <c r="A17" s="57">
        <v>2.01</v>
      </c>
      <c r="B17" s="58" t="s">
        <v>54</v>
      </c>
      <c r="C17" s="33"/>
      <c r="D17" s="33">
        <v>8</v>
      </c>
      <c r="E17" s="59" t="s">
        <v>47</v>
      </c>
      <c r="F17" s="60">
        <v>233.76</v>
      </c>
      <c r="G17" s="43"/>
      <c r="H17" s="37"/>
      <c r="I17" s="38" t="s">
        <v>33</v>
      </c>
      <c r="J17" s="39">
        <f>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total_amount_ba($B$2,$D$2,D17,F17,J17,K17,M17)</f>
        <v>1870.08</v>
      </c>
      <c r="BB17" s="51">
        <f>BA17+SUM(N17:AZ17)</f>
        <v>1870.08</v>
      </c>
      <c r="BC17" s="56" t="str">
        <f>SpellNumber(L17,BB17)</f>
        <v>INR  One Thousand Eight Hundred &amp; Seventy  and Paise Eight Only</v>
      </c>
      <c r="IA17" s="21">
        <v>2.01</v>
      </c>
      <c r="IB17" s="21" t="s">
        <v>54</v>
      </c>
      <c r="ID17" s="21">
        <v>8</v>
      </c>
      <c r="IE17" s="22" t="s">
        <v>47</v>
      </c>
      <c r="IF17" s="22"/>
      <c r="IG17" s="22"/>
      <c r="IH17" s="22"/>
      <c r="II17" s="22"/>
    </row>
    <row r="18" spans="1:243" s="21" customFormat="1" ht="110.25">
      <c r="A18" s="57">
        <v>2.02</v>
      </c>
      <c r="B18" s="58" t="s">
        <v>68</v>
      </c>
      <c r="C18" s="33"/>
      <c r="D18" s="67"/>
      <c r="E18" s="67"/>
      <c r="F18" s="67"/>
      <c r="G18" s="67"/>
      <c r="H18" s="67"/>
      <c r="I18" s="67"/>
      <c r="J18" s="67"/>
      <c r="K18" s="67"/>
      <c r="L18" s="67"/>
      <c r="M18" s="67"/>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A18" s="21">
        <v>2.02</v>
      </c>
      <c r="IB18" s="21" t="s">
        <v>68</v>
      </c>
      <c r="IE18" s="22"/>
      <c r="IF18" s="22"/>
      <c r="IG18" s="22"/>
      <c r="IH18" s="22"/>
      <c r="II18" s="22"/>
    </row>
    <row r="19" spans="1:243" s="21" customFormat="1" ht="29.25" customHeight="1">
      <c r="A19" s="57">
        <v>2.03</v>
      </c>
      <c r="B19" s="58" t="s">
        <v>52</v>
      </c>
      <c r="C19" s="33"/>
      <c r="D19" s="33">
        <v>30</v>
      </c>
      <c r="E19" s="59" t="s">
        <v>44</v>
      </c>
      <c r="F19" s="60">
        <v>280.36</v>
      </c>
      <c r="G19" s="43"/>
      <c r="H19" s="37"/>
      <c r="I19" s="38" t="s">
        <v>33</v>
      </c>
      <c r="J19" s="39">
        <f>IF(I19="Less(-)",-1,1)</f>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total_amount_ba($B$2,$D$2,D19,F19,J19,K19,M19)</f>
        <v>8410.8</v>
      </c>
      <c r="BB19" s="51">
        <f>BA19+SUM(N19:AZ19)</f>
        <v>8410.8</v>
      </c>
      <c r="BC19" s="56" t="str">
        <f>SpellNumber(L19,BB19)</f>
        <v>INR  Eight Thousand Four Hundred &amp; Ten  and Paise Eighty Only</v>
      </c>
      <c r="IA19" s="21">
        <v>2.03</v>
      </c>
      <c r="IB19" s="21" t="s">
        <v>52</v>
      </c>
      <c r="ID19" s="21">
        <v>30</v>
      </c>
      <c r="IE19" s="22" t="s">
        <v>44</v>
      </c>
      <c r="IF19" s="22"/>
      <c r="IG19" s="22"/>
      <c r="IH19" s="22"/>
      <c r="II19" s="22"/>
    </row>
    <row r="20" spans="1:243" s="21" customFormat="1" ht="126">
      <c r="A20" s="57">
        <v>2.04</v>
      </c>
      <c r="B20" s="58" t="s">
        <v>69</v>
      </c>
      <c r="C20" s="33"/>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1">
        <v>2.04</v>
      </c>
      <c r="IB20" s="21" t="s">
        <v>69</v>
      </c>
      <c r="IE20" s="22"/>
      <c r="IF20" s="22"/>
      <c r="IG20" s="22"/>
      <c r="IH20" s="22"/>
      <c r="II20" s="22"/>
    </row>
    <row r="21" spans="1:243" s="21" customFormat="1" ht="16.5" customHeight="1">
      <c r="A21" s="57">
        <v>2.05</v>
      </c>
      <c r="B21" s="58" t="s">
        <v>70</v>
      </c>
      <c r="C21" s="33"/>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2.05</v>
      </c>
      <c r="IB21" s="21" t="s">
        <v>70</v>
      </c>
      <c r="IE21" s="22"/>
      <c r="IF21" s="22"/>
      <c r="IG21" s="22"/>
      <c r="IH21" s="22"/>
      <c r="II21" s="22"/>
    </row>
    <row r="22" spans="1:243" s="21" customFormat="1" ht="30" customHeight="1">
      <c r="A22" s="57">
        <v>2.06</v>
      </c>
      <c r="B22" s="58" t="s">
        <v>55</v>
      </c>
      <c r="C22" s="33"/>
      <c r="D22" s="33">
        <v>8</v>
      </c>
      <c r="E22" s="59" t="s">
        <v>47</v>
      </c>
      <c r="F22" s="60">
        <v>167.25</v>
      </c>
      <c r="G22" s="43"/>
      <c r="H22" s="37"/>
      <c r="I22" s="38" t="s">
        <v>33</v>
      </c>
      <c r="J22" s="39">
        <f>IF(I22="Less(-)",-1,1)</f>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total_amount_ba($B$2,$D$2,D22,F22,J22,K22,M22)</f>
        <v>1338</v>
      </c>
      <c r="BB22" s="51">
        <f>BA22+SUM(N22:AZ22)</f>
        <v>1338</v>
      </c>
      <c r="BC22" s="56" t="str">
        <f>SpellNumber(L22,BB22)</f>
        <v>INR  One Thousand Three Hundred &amp; Thirty Eight  Only</v>
      </c>
      <c r="IA22" s="21">
        <v>2.06</v>
      </c>
      <c r="IB22" s="21" t="s">
        <v>55</v>
      </c>
      <c r="ID22" s="21">
        <v>8</v>
      </c>
      <c r="IE22" s="22" t="s">
        <v>47</v>
      </c>
      <c r="IF22" s="22"/>
      <c r="IG22" s="22"/>
      <c r="IH22" s="22"/>
      <c r="II22" s="22"/>
    </row>
    <row r="23" spans="1:243" s="21" customFormat="1" ht="30.75" customHeight="1">
      <c r="A23" s="57">
        <v>2.07</v>
      </c>
      <c r="B23" s="58" t="s">
        <v>71</v>
      </c>
      <c r="C23" s="33"/>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1">
        <v>2.07</v>
      </c>
      <c r="IB23" s="21" t="s">
        <v>71</v>
      </c>
      <c r="IE23" s="22"/>
      <c r="IF23" s="22"/>
      <c r="IG23" s="22"/>
      <c r="IH23" s="22"/>
      <c r="II23" s="22"/>
    </row>
    <row r="24" spans="1:243" s="21" customFormat="1" ht="30" customHeight="1">
      <c r="A24" s="57">
        <v>2.08</v>
      </c>
      <c r="B24" s="58" t="s">
        <v>56</v>
      </c>
      <c r="C24" s="33"/>
      <c r="D24" s="33">
        <v>8</v>
      </c>
      <c r="E24" s="59" t="s">
        <v>47</v>
      </c>
      <c r="F24" s="60">
        <v>101.67</v>
      </c>
      <c r="G24" s="43"/>
      <c r="H24" s="37"/>
      <c r="I24" s="38" t="s">
        <v>33</v>
      </c>
      <c r="J24" s="39">
        <f aca="true" t="shared" si="0" ref="J24:J51">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1" ref="BA24:BA51">total_amount_ba($B$2,$D$2,D24,F24,J24,K24,M24)</f>
        <v>813.36</v>
      </c>
      <c r="BB24" s="51">
        <f aca="true" t="shared" si="2" ref="BB24:BB51">BA24+SUM(N24:AZ24)</f>
        <v>813.36</v>
      </c>
      <c r="BC24" s="56" t="str">
        <f aca="true" t="shared" si="3" ref="BC24:BC51">SpellNumber(L24,BB24)</f>
        <v>INR  Eight Hundred &amp; Thirteen  and Paise Thirty Six Only</v>
      </c>
      <c r="IA24" s="21">
        <v>2.08</v>
      </c>
      <c r="IB24" s="21" t="s">
        <v>56</v>
      </c>
      <c r="ID24" s="21">
        <v>8</v>
      </c>
      <c r="IE24" s="22" t="s">
        <v>47</v>
      </c>
      <c r="IF24" s="22"/>
      <c r="IG24" s="22"/>
      <c r="IH24" s="22"/>
      <c r="II24" s="22"/>
    </row>
    <row r="25" spans="1:243" s="21" customFormat="1" ht="111" customHeight="1">
      <c r="A25" s="57">
        <v>2.09</v>
      </c>
      <c r="B25" s="58" t="s">
        <v>72</v>
      </c>
      <c r="C25" s="33"/>
      <c r="D25" s="67"/>
      <c r="E25" s="67"/>
      <c r="F25" s="67"/>
      <c r="G25" s="67"/>
      <c r="H25" s="67"/>
      <c r="I25" s="67"/>
      <c r="J25" s="67"/>
      <c r="K25" s="67"/>
      <c r="L25" s="67"/>
      <c r="M25" s="67"/>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IA25" s="21">
        <v>2.09</v>
      </c>
      <c r="IB25" s="21" t="s">
        <v>72</v>
      </c>
      <c r="IE25" s="22"/>
      <c r="IF25" s="22"/>
      <c r="IG25" s="22"/>
      <c r="IH25" s="22"/>
      <c r="II25" s="22"/>
    </row>
    <row r="26" spans="1:243" s="21" customFormat="1" ht="31.5" customHeight="1">
      <c r="A26" s="61">
        <v>2.1</v>
      </c>
      <c r="B26" s="58" t="s">
        <v>57</v>
      </c>
      <c r="C26" s="33"/>
      <c r="D26" s="33">
        <v>8</v>
      </c>
      <c r="E26" s="59" t="s">
        <v>47</v>
      </c>
      <c r="F26" s="60">
        <v>271.37</v>
      </c>
      <c r="G26" s="43"/>
      <c r="H26" s="37"/>
      <c r="I26" s="38" t="s">
        <v>33</v>
      </c>
      <c r="J26" s="39">
        <f t="shared" si="0"/>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1"/>
        <v>2170.96</v>
      </c>
      <c r="BB26" s="51">
        <f t="shared" si="2"/>
        <v>2170.96</v>
      </c>
      <c r="BC26" s="56" t="str">
        <f t="shared" si="3"/>
        <v>INR  Two Thousand One Hundred &amp; Seventy  and Paise Ninety Six Only</v>
      </c>
      <c r="IA26" s="21">
        <v>2.1</v>
      </c>
      <c r="IB26" s="21" t="s">
        <v>57</v>
      </c>
      <c r="ID26" s="21">
        <v>8</v>
      </c>
      <c r="IE26" s="22" t="s">
        <v>47</v>
      </c>
      <c r="IF26" s="22"/>
      <c r="IG26" s="22"/>
      <c r="IH26" s="22"/>
      <c r="II26" s="22"/>
    </row>
    <row r="27" spans="1:243" s="21" customFormat="1" ht="19.5" customHeight="1">
      <c r="A27" s="57">
        <v>3</v>
      </c>
      <c r="B27" s="58" t="s">
        <v>73</v>
      </c>
      <c r="C27" s="33"/>
      <c r="D27" s="67"/>
      <c r="E27" s="67"/>
      <c r="F27" s="67"/>
      <c r="G27" s="67"/>
      <c r="H27" s="67"/>
      <c r="I27" s="67"/>
      <c r="J27" s="67"/>
      <c r="K27" s="67"/>
      <c r="L27" s="67"/>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IA27" s="21">
        <v>3</v>
      </c>
      <c r="IB27" s="21" t="s">
        <v>73</v>
      </c>
      <c r="IE27" s="22"/>
      <c r="IF27" s="22"/>
      <c r="IG27" s="22"/>
      <c r="IH27" s="22"/>
      <c r="II27" s="22"/>
    </row>
    <row r="28" spans="1:243" s="21" customFormat="1" ht="33.75" customHeight="1">
      <c r="A28" s="57">
        <v>3.01</v>
      </c>
      <c r="B28" s="58" t="s">
        <v>74</v>
      </c>
      <c r="C28" s="33"/>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3.01</v>
      </c>
      <c r="IB28" s="21" t="s">
        <v>74</v>
      </c>
      <c r="IE28" s="22"/>
      <c r="IF28" s="22"/>
      <c r="IG28" s="22"/>
      <c r="IH28" s="22"/>
      <c r="II28" s="22"/>
    </row>
    <row r="29" spans="1:243" s="21" customFormat="1" ht="31.5" customHeight="1">
      <c r="A29" s="61">
        <v>3.02</v>
      </c>
      <c r="B29" s="58" t="s">
        <v>48</v>
      </c>
      <c r="C29" s="33"/>
      <c r="D29" s="33">
        <v>10</v>
      </c>
      <c r="E29" s="59" t="s">
        <v>43</v>
      </c>
      <c r="F29" s="60">
        <v>297.33</v>
      </c>
      <c r="G29" s="43"/>
      <c r="H29" s="37"/>
      <c r="I29" s="38" t="s">
        <v>33</v>
      </c>
      <c r="J29" s="39">
        <f t="shared" si="0"/>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1"/>
        <v>2973.3</v>
      </c>
      <c r="BB29" s="51">
        <f t="shared" si="2"/>
        <v>2973.3</v>
      </c>
      <c r="BC29" s="56" t="str">
        <f t="shared" si="3"/>
        <v>INR  Two Thousand Nine Hundred &amp; Seventy Three  and Paise Thirty Only</v>
      </c>
      <c r="IA29" s="21">
        <v>3.02</v>
      </c>
      <c r="IB29" s="21" t="s">
        <v>48</v>
      </c>
      <c r="ID29" s="21">
        <v>10</v>
      </c>
      <c r="IE29" s="22" t="s">
        <v>43</v>
      </c>
      <c r="IF29" s="22"/>
      <c r="IG29" s="22"/>
      <c r="IH29" s="22"/>
      <c r="II29" s="22"/>
    </row>
    <row r="30" spans="1:243" s="21" customFormat="1" ht="94.5">
      <c r="A30" s="57">
        <v>3.03</v>
      </c>
      <c r="B30" s="58" t="s">
        <v>75</v>
      </c>
      <c r="C30" s="33"/>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3.03</v>
      </c>
      <c r="IB30" s="21" t="s">
        <v>75</v>
      </c>
      <c r="IE30" s="22"/>
      <c r="IF30" s="22"/>
      <c r="IG30" s="22"/>
      <c r="IH30" s="22"/>
      <c r="II30" s="22"/>
    </row>
    <row r="31" spans="1:243" s="21" customFormat="1" ht="31.5" customHeight="1">
      <c r="A31" s="57">
        <v>3.04</v>
      </c>
      <c r="B31" s="58" t="s">
        <v>51</v>
      </c>
      <c r="C31" s="33"/>
      <c r="D31" s="33">
        <v>80</v>
      </c>
      <c r="E31" s="59" t="s">
        <v>43</v>
      </c>
      <c r="F31" s="60">
        <v>81.32</v>
      </c>
      <c r="G31" s="43"/>
      <c r="H31" s="37"/>
      <c r="I31" s="38" t="s">
        <v>33</v>
      </c>
      <c r="J31" s="39">
        <f t="shared" si="0"/>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1"/>
        <v>6505.6</v>
      </c>
      <c r="BB31" s="51">
        <f t="shared" si="2"/>
        <v>6505.6</v>
      </c>
      <c r="BC31" s="56" t="str">
        <f t="shared" si="3"/>
        <v>INR  Six Thousand Five Hundred &amp; Five  and Paise Sixty Only</v>
      </c>
      <c r="IA31" s="21">
        <v>3.04</v>
      </c>
      <c r="IB31" s="21" t="s">
        <v>51</v>
      </c>
      <c r="ID31" s="21">
        <v>80</v>
      </c>
      <c r="IE31" s="22" t="s">
        <v>43</v>
      </c>
      <c r="IF31" s="22"/>
      <c r="IG31" s="22"/>
      <c r="IH31" s="22"/>
      <c r="II31" s="22"/>
    </row>
    <row r="32" spans="1:243" s="21" customFormat="1" ht="94.5">
      <c r="A32" s="57">
        <v>3.05</v>
      </c>
      <c r="B32" s="58" t="s">
        <v>58</v>
      </c>
      <c r="C32" s="33"/>
      <c r="D32" s="33">
        <v>80</v>
      </c>
      <c r="E32" s="59" t="s">
        <v>43</v>
      </c>
      <c r="F32" s="60">
        <v>108.59</v>
      </c>
      <c r="G32" s="43"/>
      <c r="H32" s="37"/>
      <c r="I32" s="38" t="s">
        <v>33</v>
      </c>
      <c r="J32" s="39">
        <f t="shared" si="0"/>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1"/>
        <v>8687.2</v>
      </c>
      <c r="BB32" s="51">
        <f t="shared" si="2"/>
        <v>8687.2</v>
      </c>
      <c r="BC32" s="56" t="str">
        <f t="shared" si="3"/>
        <v>INR  Eight Thousand Six Hundred &amp; Eighty Seven  and Paise Twenty Only</v>
      </c>
      <c r="IA32" s="21">
        <v>3.05</v>
      </c>
      <c r="IB32" s="21" t="s">
        <v>58</v>
      </c>
      <c r="ID32" s="21">
        <v>80</v>
      </c>
      <c r="IE32" s="22" t="s">
        <v>43</v>
      </c>
      <c r="IF32" s="22"/>
      <c r="IG32" s="22"/>
      <c r="IH32" s="22"/>
      <c r="II32" s="22"/>
    </row>
    <row r="33" spans="1:243" s="21" customFormat="1" ht="63.75" customHeight="1">
      <c r="A33" s="57">
        <v>3.06</v>
      </c>
      <c r="B33" s="58" t="s">
        <v>76</v>
      </c>
      <c r="C33" s="33"/>
      <c r="D33" s="67"/>
      <c r="E33" s="67"/>
      <c r="F33" s="67"/>
      <c r="G33" s="67"/>
      <c r="H33" s="67"/>
      <c r="I33" s="67"/>
      <c r="J33" s="67"/>
      <c r="K33" s="67"/>
      <c r="L33" s="6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IA33" s="21">
        <v>3.06</v>
      </c>
      <c r="IB33" s="21" t="s">
        <v>76</v>
      </c>
      <c r="IE33" s="22"/>
      <c r="IF33" s="22"/>
      <c r="IG33" s="22"/>
      <c r="IH33" s="22"/>
      <c r="II33" s="22"/>
    </row>
    <row r="34" spans="1:243" s="21" customFormat="1" ht="31.5" customHeight="1">
      <c r="A34" s="57">
        <v>3.07</v>
      </c>
      <c r="B34" s="58" t="s">
        <v>59</v>
      </c>
      <c r="C34" s="33"/>
      <c r="D34" s="33">
        <v>1520</v>
      </c>
      <c r="E34" s="59" t="s">
        <v>43</v>
      </c>
      <c r="F34" s="60">
        <v>49.8</v>
      </c>
      <c r="G34" s="43"/>
      <c r="H34" s="37"/>
      <c r="I34" s="38" t="s">
        <v>33</v>
      </c>
      <c r="J34" s="39">
        <f t="shared" si="0"/>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1"/>
        <v>75696</v>
      </c>
      <c r="BB34" s="51">
        <f t="shared" si="2"/>
        <v>75696</v>
      </c>
      <c r="BC34" s="56" t="str">
        <f t="shared" si="3"/>
        <v>INR  Seventy Five Thousand Six Hundred &amp; Ninety Six  Only</v>
      </c>
      <c r="IA34" s="21">
        <v>3.07</v>
      </c>
      <c r="IB34" s="21" t="s">
        <v>59</v>
      </c>
      <c r="ID34" s="21">
        <v>1520</v>
      </c>
      <c r="IE34" s="22" t="s">
        <v>43</v>
      </c>
      <c r="IF34" s="22"/>
      <c r="IG34" s="22"/>
      <c r="IH34" s="22"/>
      <c r="II34" s="22"/>
    </row>
    <row r="35" spans="1:243" s="21" customFormat="1" ht="94.5">
      <c r="A35" s="57">
        <v>3.08</v>
      </c>
      <c r="B35" s="58" t="s">
        <v>60</v>
      </c>
      <c r="C35" s="33"/>
      <c r="D35" s="33">
        <v>80</v>
      </c>
      <c r="E35" s="59" t="s">
        <v>43</v>
      </c>
      <c r="F35" s="60">
        <v>18.28</v>
      </c>
      <c r="G35" s="43"/>
      <c r="H35" s="37"/>
      <c r="I35" s="38" t="s">
        <v>33</v>
      </c>
      <c r="J35" s="39">
        <f t="shared" si="0"/>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1462.4</v>
      </c>
      <c r="BB35" s="51">
        <f t="shared" si="2"/>
        <v>1462.4</v>
      </c>
      <c r="BC35" s="56" t="str">
        <f t="shared" si="3"/>
        <v>INR  One Thousand Four Hundred &amp; Sixty Two  and Paise Forty Only</v>
      </c>
      <c r="IA35" s="21">
        <v>3.08</v>
      </c>
      <c r="IB35" s="21" t="s">
        <v>60</v>
      </c>
      <c r="ID35" s="21">
        <v>80</v>
      </c>
      <c r="IE35" s="22" t="s">
        <v>43</v>
      </c>
      <c r="IF35" s="22"/>
      <c r="IG35" s="22"/>
      <c r="IH35" s="22"/>
      <c r="II35" s="22"/>
    </row>
    <row r="36" spans="1:243" s="21" customFormat="1" ht="47.25">
      <c r="A36" s="57">
        <v>3.09</v>
      </c>
      <c r="B36" s="58" t="s">
        <v>77</v>
      </c>
      <c r="C36" s="33"/>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3.09</v>
      </c>
      <c r="IB36" s="21" t="s">
        <v>77</v>
      </c>
      <c r="IE36" s="22"/>
      <c r="IF36" s="22"/>
      <c r="IG36" s="22"/>
      <c r="IH36" s="22"/>
      <c r="II36" s="22"/>
    </row>
    <row r="37" spans="1:243" s="21" customFormat="1" ht="31.5" customHeight="1">
      <c r="A37" s="61">
        <v>3.1</v>
      </c>
      <c r="B37" s="58" t="s">
        <v>61</v>
      </c>
      <c r="C37" s="33"/>
      <c r="D37" s="33">
        <v>950</v>
      </c>
      <c r="E37" s="59" t="s">
        <v>43</v>
      </c>
      <c r="F37" s="60">
        <v>95.22</v>
      </c>
      <c r="G37" s="43"/>
      <c r="H37" s="37"/>
      <c r="I37" s="38" t="s">
        <v>33</v>
      </c>
      <c r="J37" s="39">
        <f t="shared" si="0"/>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1"/>
        <v>90459</v>
      </c>
      <c r="BB37" s="51">
        <f t="shared" si="2"/>
        <v>90459</v>
      </c>
      <c r="BC37" s="56" t="str">
        <f t="shared" si="3"/>
        <v>INR  Ninety Thousand Four Hundred &amp; Fifty Nine  Only</v>
      </c>
      <c r="IA37" s="21">
        <v>3.1</v>
      </c>
      <c r="IB37" s="21" t="s">
        <v>61</v>
      </c>
      <c r="ID37" s="21">
        <v>950</v>
      </c>
      <c r="IE37" s="22" t="s">
        <v>43</v>
      </c>
      <c r="IF37" s="22"/>
      <c r="IG37" s="22"/>
      <c r="IH37" s="22"/>
      <c r="II37" s="22"/>
    </row>
    <row r="38" spans="1:243" s="21" customFormat="1" ht="19.5" customHeight="1">
      <c r="A38" s="57">
        <v>4</v>
      </c>
      <c r="B38" s="58" t="s">
        <v>78</v>
      </c>
      <c r="C38" s="33"/>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4</v>
      </c>
      <c r="IB38" s="21" t="s">
        <v>78</v>
      </c>
      <c r="IE38" s="22"/>
      <c r="IF38" s="22"/>
      <c r="IG38" s="22"/>
      <c r="IH38" s="22"/>
      <c r="II38" s="22"/>
    </row>
    <row r="39" spans="1:243" s="21" customFormat="1" ht="111.75" customHeight="1">
      <c r="A39" s="57">
        <v>4.01</v>
      </c>
      <c r="B39" s="58" t="s">
        <v>79</v>
      </c>
      <c r="C39" s="33"/>
      <c r="D39" s="67"/>
      <c r="E39" s="67"/>
      <c r="F39" s="67"/>
      <c r="G39" s="67"/>
      <c r="H39" s="67"/>
      <c r="I39" s="67"/>
      <c r="J39" s="67"/>
      <c r="K39" s="67"/>
      <c r="L39" s="67"/>
      <c r="M39" s="67"/>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IA39" s="21">
        <v>4.01</v>
      </c>
      <c r="IB39" s="21" t="s">
        <v>79</v>
      </c>
      <c r="IE39" s="22"/>
      <c r="IF39" s="22"/>
      <c r="IG39" s="22"/>
      <c r="IH39" s="22"/>
      <c r="II39" s="22"/>
    </row>
    <row r="40" spans="1:243" s="21" customFormat="1" ht="31.5" customHeight="1">
      <c r="A40" s="61">
        <v>4.02</v>
      </c>
      <c r="B40" s="58" t="s">
        <v>62</v>
      </c>
      <c r="C40" s="33"/>
      <c r="D40" s="33">
        <v>30</v>
      </c>
      <c r="E40" s="59" t="s">
        <v>43</v>
      </c>
      <c r="F40" s="60">
        <v>419.11</v>
      </c>
      <c r="G40" s="43"/>
      <c r="H40" s="37"/>
      <c r="I40" s="38" t="s">
        <v>33</v>
      </c>
      <c r="J40" s="39">
        <f t="shared" si="0"/>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1"/>
        <v>12573.3</v>
      </c>
      <c r="BB40" s="51">
        <f t="shared" si="2"/>
        <v>12573.3</v>
      </c>
      <c r="BC40" s="56" t="str">
        <f t="shared" si="3"/>
        <v>INR  Twelve Thousand Five Hundred &amp; Seventy Three  and Paise Thirty Only</v>
      </c>
      <c r="IA40" s="21">
        <v>4.02</v>
      </c>
      <c r="IB40" s="21" t="s">
        <v>62</v>
      </c>
      <c r="ID40" s="21">
        <v>30</v>
      </c>
      <c r="IE40" s="22" t="s">
        <v>43</v>
      </c>
      <c r="IF40" s="22"/>
      <c r="IG40" s="22"/>
      <c r="IH40" s="22"/>
      <c r="II40" s="22"/>
    </row>
    <row r="41" spans="1:243" s="21" customFormat="1" ht="18" customHeight="1">
      <c r="A41" s="57">
        <v>5</v>
      </c>
      <c r="B41" s="58" t="s">
        <v>80</v>
      </c>
      <c r="C41" s="33"/>
      <c r="D41" s="67"/>
      <c r="E41" s="67"/>
      <c r="F41" s="67"/>
      <c r="G41" s="67"/>
      <c r="H41" s="67"/>
      <c r="I41" s="67"/>
      <c r="J41" s="67"/>
      <c r="K41" s="67"/>
      <c r="L41" s="67"/>
      <c r="M41" s="67"/>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IA41" s="21">
        <v>5</v>
      </c>
      <c r="IB41" s="21" t="s">
        <v>80</v>
      </c>
      <c r="IE41" s="22"/>
      <c r="IF41" s="22"/>
      <c r="IG41" s="22"/>
      <c r="IH41" s="22"/>
      <c r="II41" s="22"/>
    </row>
    <row r="42" spans="1:243" s="21" customFormat="1" ht="141.75">
      <c r="A42" s="57">
        <v>5.01</v>
      </c>
      <c r="B42" s="58" t="s">
        <v>81</v>
      </c>
      <c r="C42" s="33"/>
      <c r="D42" s="33">
        <v>8</v>
      </c>
      <c r="E42" s="59" t="s">
        <v>47</v>
      </c>
      <c r="F42" s="60">
        <v>330.64</v>
      </c>
      <c r="G42" s="43"/>
      <c r="H42" s="37"/>
      <c r="I42" s="38" t="s">
        <v>33</v>
      </c>
      <c r="J42" s="39">
        <f t="shared" si="0"/>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1"/>
        <v>2645.12</v>
      </c>
      <c r="BB42" s="51">
        <f t="shared" si="2"/>
        <v>2645.12</v>
      </c>
      <c r="BC42" s="56" t="str">
        <f t="shared" si="3"/>
        <v>INR  Two Thousand Six Hundred &amp; Forty Five  and Paise Twelve Only</v>
      </c>
      <c r="IA42" s="21">
        <v>5.01</v>
      </c>
      <c r="IB42" s="21" t="s">
        <v>81</v>
      </c>
      <c r="ID42" s="21">
        <v>8</v>
      </c>
      <c r="IE42" s="22" t="s">
        <v>47</v>
      </c>
      <c r="IF42" s="22"/>
      <c r="IG42" s="22"/>
      <c r="IH42" s="22"/>
      <c r="II42" s="22"/>
    </row>
    <row r="43" spans="1:243" s="21" customFormat="1" ht="18.75" customHeight="1">
      <c r="A43" s="57">
        <v>6</v>
      </c>
      <c r="B43" s="58" t="s">
        <v>82</v>
      </c>
      <c r="C43" s="33"/>
      <c r="D43" s="67"/>
      <c r="E43" s="67"/>
      <c r="F43" s="67"/>
      <c r="G43" s="67"/>
      <c r="H43" s="67"/>
      <c r="I43" s="67"/>
      <c r="J43" s="67"/>
      <c r="K43" s="67"/>
      <c r="L43" s="67"/>
      <c r="M43" s="67"/>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IA43" s="21">
        <v>6</v>
      </c>
      <c r="IB43" s="21" t="s">
        <v>82</v>
      </c>
      <c r="IE43" s="22"/>
      <c r="IF43" s="22"/>
      <c r="IG43" s="22"/>
      <c r="IH43" s="22"/>
      <c r="II43" s="22"/>
    </row>
    <row r="44" spans="1:243" s="21" customFormat="1" ht="31.5" customHeight="1">
      <c r="A44" s="57">
        <v>6.01</v>
      </c>
      <c r="B44" s="58" t="s">
        <v>83</v>
      </c>
      <c r="C44" s="33"/>
      <c r="D44" s="67"/>
      <c r="E44" s="67"/>
      <c r="F44" s="67"/>
      <c r="G44" s="67"/>
      <c r="H44" s="67"/>
      <c r="I44" s="67"/>
      <c r="J44" s="67"/>
      <c r="K44" s="67"/>
      <c r="L44" s="67"/>
      <c r="M44" s="67"/>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IA44" s="21">
        <v>6.01</v>
      </c>
      <c r="IB44" s="21" t="s">
        <v>83</v>
      </c>
      <c r="IE44" s="22"/>
      <c r="IF44" s="22"/>
      <c r="IG44" s="22"/>
      <c r="IH44" s="22"/>
      <c r="II44" s="22"/>
    </row>
    <row r="45" spans="1:243" s="21" customFormat="1" ht="47.25">
      <c r="A45" s="57">
        <v>6.02</v>
      </c>
      <c r="B45" s="58" t="s">
        <v>84</v>
      </c>
      <c r="C45" s="33"/>
      <c r="D45" s="33">
        <v>5</v>
      </c>
      <c r="E45" s="59" t="s">
        <v>46</v>
      </c>
      <c r="F45" s="60">
        <v>6585.49</v>
      </c>
      <c r="G45" s="43"/>
      <c r="H45" s="37"/>
      <c r="I45" s="38" t="s">
        <v>33</v>
      </c>
      <c r="J45" s="39">
        <f t="shared" si="0"/>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1"/>
        <v>32927.45</v>
      </c>
      <c r="BB45" s="51">
        <f t="shared" si="2"/>
        <v>32927.45</v>
      </c>
      <c r="BC45" s="56" t="str">
        <f t="shared" si="3"/>
        <v>INR  Thirty Two Thousand Nine Hundred &amp; Twenty Seven  and Paise Forty Five Only</v>
      </c>
      <c r="IA45" s="21">
        <v>6.02</v>
      </c>
      <c r="IB45" s="21" t="s">
        <v>84</v>
      </c>
      <c r="ID45" s="21">
        <v>5</v>
      </c>
      <c r="IE45" s="22" t="s">
        <v>46</v>
      </c>
      <c r="IF45" s="22"/>
      <c r="IG45" s="22"/>
      <c r="IH45" s="22"/>
      <c r="II45" s="22"/>
    </row>
    <row r="46" spans="1:243" s="21" customFormat="1" ht="330.75">
      <c r="A46" s="57">
        <v>6.03</v>
      </c>
      <c r="B46" s="58" t="s">
        <v>85</v>
      </c>
      <c r="C46" s="33"/>
      <c r="D46" s="33">
        <v>1500</v>
      </c>
      <c r="E46" s="59" t="s">
        <v>43</v>
      </c>
      <c r="F46" s="60">
        <v>415.74</v>
      </c>
      <c r="G46" s="43"/>
      <c r="H46" s="37"/>
      <c r="I46" s="38" t="s">
        <v>33</v>
      </c>
      <c r="J46" s="39">
        <f t="shared" si="0"/>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1"/>
        <v>623610</v>
      </c>
      <c r="BB46" s="51">
        <f t="shared" si="2"/>
        <v>623610</v>
      </c>
      <c r="BC46" s="56" t="str">
        <f t="shared" si="3"/>
        <v>INR  Six Lakh Twenty Three Thousand Six Hundred &amp; Ten  Only</v>
      </c>
      <c r="IA46" s="21">
        <v>6.03</v>
      </c>
      <c r="IB46" s="21" t="s">
        <v>85</v>
      </c>
      <c r="ID46" s="21">
        <v>1500</v>
      </c>
      <c r="IE46" s="22" t="s">
        <v>43</v>
      </c>
      <c r="IF46" s="22"/>
      <c r="IG46" s="22"/>
      <c r="IH46" s="22"/>
      <c r="II46" s="22"/>
    </row>
    <row r="47" spans="1:243" s="21" customFormat="1" ht="18.75" customHeight="1">
      <c r="A47" s="57">
        <v>7</v>
      </c>
      <c r="B47" s="58" t="s">
        <v>86</v>
      </c>
      <c r="C47" s="33"/>
      <c r="D47" s="67"/>
      <c r="E47" s="67"/>
      <c r="F47" s="67"/>
      <c r="G47" s="67"/>
      <c r="H47" s="67"/>
      <c r="I47" s="67"/>
      <c r="J47" s="67"/>
      <c r="K47" s="67"/>
      <c r="L47" s="67"/>
      <c r="M47" s="67"/>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IA47" s="21">
        <v>7</v>
      </c>
      <c r="IB47" s="21" t="s">
        <v>86</v>
      </c>
      <c r="IE47" s="22"/>
      <c r="IF47" s="22"/>
      <c r="IG47" s="22"/>
      <c r="IH47" s="22"/>
      <c r="II47" s="22"/>
    </row>
    <row r="48" spans="1:243" s="21" customFormat="1" ht="94.5">
      <c r="A48" s="57">
        <v>7.01</v>
      </c>
      <c r="B48" s="58" t="s">
        <v>87</v>
      </c>
      <c r="C48" s="33"/>
      <c r="D48" s="67"/>
      <c r="E48" s="67"/>
      <c r="F48" s="67"/>
      <c r="G48" s="67"/>
      <c r="H48" s="67"/>
      <c r="I48" s="67"/>
      <c r="J48" s="67"/>
      <c r="K48" s="67"/>
      <c r="L48" s="67"/>
      <c r="M48" s="67"/>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IA48" s="21">
        <v>7.01</v>
      </c>
      <c r="IB48" s="21" t="s">
        <v>87</v>
      </c>
      <c r="IE48" s="22"/>
      <c r="IF48" s="22"/>
      <c r="IG48" s="22"/>
      <c r="IH48" s="22"/>
      <c r="II48" s="22"/>
    </row>
    <row r="49" spans="1:243" s="21" customFormat="1" ht="78.75">
      <c r="A49" s="57">
        <v>7.02</v>
      </c>
      <c r="B49" s="58" t="s">
        <v>88</v>
      </c>
      <c r="C49" s="33"/>
      <c r="D49" s="33">
        <v>50</v>
      </c>
      <c r="E49" s="59" t="s">
        <v>43</v>
      </c>
      <c r="F49" s="60">
        <v>103.24</v>
      </c>
      <c r="G49" s="43"/>
      <c r="H49" s="37"/>
      <c r="I49" s="38" t="s">
        <v>33</v>
      </c>
      <c r="J49" s="39">
        <f t="shared" si="0"/>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1"/>
        <v>5162</v>
      </c>
      <c r="BB49" s="51">
        <f t="shared" si="2"/>
        <v>5162</v>
      </c>
      <c r="BC49" s="56" t="str">
        <f t="shared" si="3"/>
        <v>INR  Five Thousand One Hundred &amp; Sixty Two  Only</v>
      </c>
      <c r="IA49" s="21">
        <v>7.02</v>
      </c>
      <c r="IB49" s="21" t="s">
        <v>88</v>
      </c>
      <c r="ID49" s="21">
        <v>50</v>
      </c>
      <c r="IE49" s="22" t="s">
        <v>43</v>
      </c>
      <c r="IF49" s="22"/>
      <c r="IG49" s="22"/>
      <c r="IH49" s="22"/>
      <c r="II49" s="22"/>
    </row>
    <row r="50" spans="1:243" s="21" customFormat="1" ht="110.25">
      <c r="A50" s="57">
        <v>7.03</v>
      </c>
      <c r="B50" s="58" t="s">
        <v>89</v>
      </c>
      <c r="C50" s="33"/>
      <c r="D50" s="67"/>
      <c r="E50" s="67"/>
      <c r="F50" s="67"/>
      <c r="G50" s="67"/>
      <c r="H50" s="67"/>
      <c r="I50" s="67"/>
      <c r="J50" s="67"/>
      <c r="K50" s="67"/>
      <c r="L50" s="67"/>
      <c r="M50" s="67"/>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IA50" s="21">
        <v>7.03</v>
      </c>
      <c r="IB50" s="21" t="s">
        <v>89</v>
      </c>
      <c r="IE50" s="22"/>
      <c r="IF50" s="22"/>
      <c r="IG50" s="22"/>
      <c r="IH50" s="22"/>
      <c r="II50" s="22"/>
    </row>
    <row r="51" spans="1:243" s="21" customFormat="1" ht="30.75" customHeight="1">
      <c r="A51" s="57">
        <v>7.04</v>
      </c>
      <c r="B51" s="58" t="s">
        <v>90</v>
      </c>
      <c r="C51" s="33"/>
      <c r="D51" s="33">
        <v>50</v>
      </c>
      <c r="E51" s="59" t="s">
        <v>43</v>
      </c>
      <c r="F51" s="60">
        <v>895.18</v>
      </c>
      <c r="G51" s="43"/>
      <c r="H51" s="37"/>
      <c r="I51" s="38" t="s">
        <v>33</v>
      </c>
      <c r="J51" s="39">
        <f t="shared" si="0"/>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1"/>
        <v>44759</v>
      </c>
      <c r="BB51" s="51">
        <f t="shared" si="2"/>
        <v>44759</v>
      </c>
      <c r="BC51" s="56" t="str">
        <f t="shared" si="3"/>
        <v>INR  Forty Four Thousand Seven Hundred &amp; Fifty Nine  Only</v>
      </c>
      <c r="IA51" s="21">
        <v>7.04</v>
      </c>
      <c r="IB51" s="21" t="s">
        <v>90</v>
      </c>
      <c r="ID51" s="21">
        <v>50</v>
      </c>
      <c r="IE51" s="22" t="s">
        <v>43</v>
      </c>
      <c r="IF51" s="22"/>
      <c r="IG51" s="22"/>
      <c r="IH51" s="22"/>
      <c r="II51" s="22"/>
    </row>
    <row r="52" spans="1:55" ht="42.75">
      <c r="A52" s="44" t="s">
        <v>35</v>
      </c>
      <c r="B52" s="45"/>
      <c r="C52" s="46"/>
      <c r="D52" s="75"/>
      <c r="E52" s="75"/>
      <c r="F52" s="75"/>
      <c r="G52" s="34"/>
      <c r="H52" s="47"/>
      <c r="I52" s="47"/>
      <c r="J52" s="47"/>
      <c r="K52" s="47"/>
      <c r="L52" s="48"/>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55">
        <f>SUM(BA13:BA51)</f>
        <v>923880.4</v>
      </c>
      <c r="BB52" s="55">
        <f>SUM(BB13:BB51)</f>
        <v>923880.4</v>
      </c>
      <c r="BC52" s="76" t="str">
        <f>SpellNumber($E$2,BB52)</f>
        <v>INR  Nine Lakh Twenty Three Thousand Eight Hundred &amp; Eighty  and Paise Forty Only</v>
      </c>
    </row>
    <row r="53" spans="1:55" ht="46.5" customHeight="1">
      <c r="A53" s="24" t="s">
        <v>36</v>
      </c>
      <c r="B53" s="25"/>
      <c r="C53" s="26"/>
      <c r="D53" s="72"/>
      <c r="E53" s="73" t="s">
        <v>45</v>
      </c>
      <c r="F53" s="74"/>
      <c r="G53" s="27"/>
      <c r="H53" s="28"/>
      <c r="I53" s="28"/>
      <c r="J53" s="28"/>
      <c r="K53" s="29"/>
      <c r="L53" s="30"/>
      <c r="M53" s="31"/>
      <c r="N53" s="32"/>
      <c r="O53" s="21"/>
      <c r="P53" s="21"/>
      <c r="Q53" s="21"/>
      <c r="R53" s="21"/>
      <c r="S53" s="21"/>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53">
        <f>IF(ISBLANK(F53),0,IF(E53="Excess (+)",ROUND(BA52+(BA52*F53),2),IF(E53="Less (-)",ROUND(BA52+(BA52*F53*(-1)),2),IF(E53="At Par",BA52,0))))</f>
        <v>0</v>
      </c>
      <c r="BB53" s="54">
        <f>ROUND(BA53,0)</f>
        <v>0</v>
      </c>
      <c r="BC53" s="36" t="str">
        <f>SpellNumber($E$2,BB53)</f>
        <v>INR Zero Only</v>
      </c>
    </row>
    <row r="54" spans="1:55" ht="45.75" customHeight="1">
      <c r="A54" s="23" t="s">
        <v>37</v>
      </c>
      <c r="B54" s="23"/>
      <c r="C54" s="62" t="str">
        <f>SpellNumber($E$2,BB53)</f>
        <v>INR Zero Only</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row>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sheetData>
  <sheetProtection password="8F23" sheet="1"/>
  <mergeCells count="29">
    <mergeCell ref="D50:BC50"/>
    <mergeCell ref="D39:BC39"/>
    <mergeCell ref="D41:BC41"/>
    <mergeCell ref="D43:BC43"/>
    <mergeCell ref="D44:BC44"/>
    <mergeCell ref="D47:BC47"/>
    <mergeCell ref="D48:BC48"/>
    <mergeCell ref="D27:BC27"/>
    <mergeCell ref="D28:BC28"/>
    <mergeCell ref="D30:BC30"/>
    <mergeCell ref="D33:BC33"/>
    <mergeCell ref="D36:BC36"/>
    <mergeCell ref="D38:BC38"/>
    <mergeCell ref="D16:BC16"/>
    <mergeCell ref="D18:BC18"/>
    <mergeCell ref="D20:BC20"/>
    <mergeCell ref="D21:BC21"/>
    <mergeCell ref="D23:BC23"/>
    <mergeCell ref="D25:BC25"/>
    <mergeCell ref="C54:BC54"/>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3">
      <formula1>IF(E53="Select",-1,IF(E53="At Par",0,0))</formula1>
      <formula2>IF(E53="Select",-1,IF(E53="At Par",0,0.99))</formula2>
    </dataValidation>
    <dataValidation type="list" allowBlank="1" showErrorMessage="1" sqref="E5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3">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3">
      <formula1>0</formula1>
      <formula2>IF(#REF!&lt;&gt;"Select",99.9,0)</formula2>
    </dataValidation>
    <dataValidation allowBlank="1" showInputMessage="1" showErrorMessage="1" promptTitle="Units" prompt="Please enter Units in text" sqref="D15:E15 D17:E17 D19:E19 D22:E22 D24:E24 D26:E26 D29:E29 D31:E32 D34:E35 D37:E37 D40:E40 D42:E42 D45:E46 D49:E49 D51:E51">
      <formula1>0</formula1>
      <formula2>0</formula2>
    </dataValidation>
    <dataValidation type="decimal" allowBlank="1" showInputMessage="1" showErrorMessage="1" promptTitle="Quantity" prompt="Please enter the Quantity for this item. " errorTitle="Invalid Entry" error="Only Numeric Values are allowed. " sqref="F15 F17 F19 F22 F24 F26 F29 F31:F32 F34:F35 F37 F40 F42 F45:F46 F49 F51">
      <formula1>0</formula1>
      <formula2>999999999999999</formula2>
    </dataValidation>
    <dataValidation type="list" allowBlank="1" showErrorMessage="1" sqref="D13:D14 K15 D16 K17 D18 K19 D20:D21 K22 D23 K24 D25 K26 D27:D28 K29 D30 K31:K32 D33 K34:K35 D36 K37 D38:D39 K40 D41 K42 D43:D44 K45:K46 D47:D48 K49 K51 D5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2:H22 G24:H24 G26:H26 G29:H29 G31:H32 G34:H35 G37:H37 G40:H40 G42:H42 G45:H46 G49:H49 G51:H51">
      <formula1>0</formula1>
      <formula2>999999999999999</formula2>
    </dataValidation>
    <dataValidation allowBlank="1" showInputMessage="1" showErrorMessage="1" promptTitle="Addition / Deduction" prompt="Please Choose the correct One" sqref="J15 J17 J19 J22 J24 J26 J29 J31:J32 J34:J35 J37 J40 J42 J45:J46 J49 J51">
      <formula1>0</formula1>
      <formula2>0</formula2>
    </dataValidation>
    <dataValidation type="list" showErrorMessage="1" sqref="I15 I17 I19 I22 I24 I26 I29 I31:I32 I34:I35 I37 I40 I42 I45:I46 I49 I5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2:O22 N24:O24 N26:O26 N29:O29 N31:O32 N34:O35 N37:O37 N40:O40 N42:O42 N45:O46 N49:O49 N51:O5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2 R24 R26 R29 R31:R32 R34:R35 R37 R40 R42 R45:R46 R49 R5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2 Q24 Q26 Q29 Q31:Q32 Q34:Q35 Q37 Q40 Q42 Q45:Q46 Q49 Q5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2 M24 M26 M29 M31:M32 M34:M35 M37 M40 M42 M45:M46 M49 M51">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1 L50">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51">
      <formula1>0</formula1>
      <formula2>0</formula2>
    </dataValidation>
    <dataValidation type="decimal" allowBlank="1" showErrorMessage="1" errorTitle="Invalid Entry" error="Only Numeric Values are allowed. " sqref="A13:A51">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2022-06-08T05:32:23Z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