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<sst xmlns="http://schemas.openxmlformats.org/spreadsheetml/2006/main" count="429" uniqueCount="154">
  <si>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</si>
  <si>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</si>
  <si>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</si>
  <si>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</si>
  <si>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</si>
  <si>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</si>
  <si>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</si>
  <si>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</si>
  <si>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</si>
  <si>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</si>
  <si>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</si>
  <si>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</si>
  <si>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</si>
  <si>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</si>
  <si>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</si>
  <si>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</si>
  <si>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</si>
  <si>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</si>
  <si>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</si>
  <si>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</si>
  <si>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</si>
  <si>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</si>
  <si>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</si>
  <si>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</si>
  <si>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</si>
  <si>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</si>
  <si>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</si>
  <si>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</si>
  <si>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</si>
  <si>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</si>
  <si>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</si>
  <si>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</si>
  <si>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</si>
  <si>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</si>
  <si>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</si>
  <si>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</si>
  <si>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</si>
  <si>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</si>
  <si>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</si>
  <si>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</si>
  <si>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</si>
  <si>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</si>
  <si>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</si>
  <si>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</si>
  <si>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</si>
  <si>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</si>
  <si>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</si>
  <si>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</si>
  <si>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</si>
  <si>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</si>
  <si>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</si>
  <si>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</si>
  <si>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</si>
  <si>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</si>
  <si>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</si>
  <si>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</si>
  <si>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</si>
  <si>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</si>
  <si>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</si>
  <si>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</si>
  <si>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</si>
  <si>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</si>
  <si>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</si>
  <si>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</si>
  <si>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</si>
  <si>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</si>
  <si>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</si>
  <si>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</si>
  <si>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ROOFING</t>
  </si>
  <si>
    <t>metre</t>
  </si>
  <si>
    <t>Tender Inviting Authority: Superintending Engineer, IWD, IIT, Kanpur</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</si>
  <si>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</si>
  <si>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</si>
  <si>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</si>
  <si>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</si>
  <si>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</si>
  <si>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</si>
  <si>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Renewing glass panes, with putty and nails wherever necessary including racking out the old putty:</t>
  </si>
  <si>
    <t>Float glass panes of nominal thickness 4 mm (weight not less than 10kg/sqm)</t>
  </si>
  <si>
    <t>SANITARY INSTALLATIONS</t>
  </si>
  <si>
    <t>Providing and fixing 600x450 mm beveled edge mirror of superior glass (of approved quality) complete with 6 mm thick hard board ground fixed to wooden cleats with C.P. brass screws and washers complete.</t>
  </si>
  <si>
    <t>WATER SUPPLY</t>
  </si>
  <si>
    <t>15 mm dia nominal bore</t>
  </si>
  <si>
    <t>20 mm dia nominal bore</t>
  </si>
  <si>
    <t>Providing and fixing gun metal gate valve with C.I. wheel of approved quality (screwed end) :</t>
  </si>
  <si>
    <t>20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</si>
  <si>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</si>
  <si>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</si>
  <si>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</si>
  <si>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</si>
  <si>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</si>
  <si>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</si>
  <si>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</si>
  <si>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</si>
  <si>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</si>
  <si>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</si>
  <si>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</si>
  <si>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</si>
  <si>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</si>
  <si>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</si>
  <si>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</si>
  <si>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</si>
  <si>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</si>
  <si>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</si>
  <si>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</si>
  <si>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</si>
  <si>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</si>
  <si>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</si>
  <si>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</si>
  <si>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</si>
  <si>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</si>
  <si>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</si>
  <si>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</si>
  <si>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</si>
  <si>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</si>
  <si>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</si>
  <si>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</si>
  <si>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</si>
  <si>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</si>
  <si>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</si>
  <si>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</si>
  <si>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</si>
  <si>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</si>
  <si>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</si>
  <si>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</si>
  <si>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</si>
  <si>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</si>
  <si>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Welding by gas or electric plant including transportation of plant at site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</si>
  <si>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</si>
  <si>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</si>
  <si>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</si>
  <si>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Renewal of old putty of glass panes (length)</t>
  </si>
  <si>
    <t>Providing and fixing bright finished brass casement window fasteners or peg stays to windows/ ventilators with necessary welding and machine screws etc. complete.</t>
  </si>
  <si>
    <t>Repair to plaster of thickness 12mm to 20 mm in patches of area 2.5 sqm and under, including cutting the patch in proper shape, raking out joints and preparing plastering the wall surface with white cement based polymer modified  self curing mortar, including disposal of rubbish, all complete  as per the direction of Engineer-In-Charge.</t>
  </si>
  <si>
    <t>Dismantling and Demolishing</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</si>
  <si>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</si>
  <si>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</si>
  <si>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wash basin with C.I. brackets, 15 mm C.P. brass pillar taps, 32 mm C.P. brass waste of standard pattern, including painting of fittings and brackets, cutting and making good the walls wherever require:</t>
  </si>
  <si>
    <t>White Vitreous China Wash basin size 630x450 mm with a single 15 mm C.P. brass pillar tap</t>
  </si>
  <si>
    <t>Providing and fixing G.I. pipes complete with G.I. fittings and clamps, i/c cutting and making good the walls etc.   Internal work - Exposed on wall</t>
  </si>
  <si>
    <t>25 mm dia nominal bore</t>
  </si>
  <si>
    <t>50 mm dia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</si>
  <si>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</si>
  <si>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</si>
  <si>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</si>
  <si>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</si>
  <si>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</si>
  <si>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Making hole up to 20x20 cm and embedding pipes up to 150 mm diameter in masonry and filling with cement concrete 1:3:6 (1 cement : 3 coarse sand: 6 graded stone aggregate 20 mm nominal size) including disposal of malba.</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</si>
  <si>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</si>
  <si>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
</t>
  </si>
  <si>
    <t xml:space="preserve">"Removal of old PVC floor and proper scrapping, cleaning etc to prepare surface for reflooring as per direction incharge.
"
</t>
  </si>
  <si>
    <t>cm</t>
  </si>
  <si>
    <t>Name of Work: Renovation of Room No-202 at First Floor of NL-1.</t>
  </si>
  <si>
    <t>Contract No:   20/C/D2/2022-23/01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</si>
</sst>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1"/>
  <sheetViews>
    <sheetView showGridLines="0" zoomScale="85" zoomScaleNormal="85" zoomScalePageLayoutView="0" workbookViewId="0" topLeftCell="A1">
      <selection activeCell="BM13" sqref="BM1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70</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124</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124</v>
      </c>
      <c r="IC13" s="22" t="s">
        <v>55</v>
      </c>
      <c r="IE13" s="23"/>
      <c r="IF13" s="23" t="s">
        <v>34</v>
      </c>
      <c r="IG13" s="23" t="s">
        <v>35</v>
      </c>
      <c r="IH13" s="23">
        <v>10</v>
      </c>
      <c r="II13" s="23" t="s">
        <v>36</v>
      </c>
    </row>
    <row r="14" spans="1:243" s="22" customFormat="1" ht="228">
      <c r="A14" s="59">
        <v>1.01</v>
      </c>
      <c r="B14" s="64" t="s">
        <v>125</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125</v>
      </c>
      <c r="IC14" s="22" t="s">
        <v>56</v>
      </c>
      <c r="IE14" s="23"/>
      <c r="IF14" s="23" t="s">
        <v>40</v>
      </c>
      <c r="IG14" s="23" t="s">
        <v>35</v>
      </c>
      <c r="IH14" s="23">
        <v>123.223</v>
      </c>
      <c r="II14" s="23" t="s">
        <v>37</v>
      </c>
    </row>
    <row r="15" spans="1:243" s="22" customFormat="1" ht="71.25">
      <c r="A15" s="59">
        <v>1.02</v>
      </c>
      <c r="B15" s="60" t="s">
        <v>126</v>
      </c>
      <c r="C15" s="39" t="s">
        <v>57</v>
      </c>
      <c r="D15" s="61">
        <v>20</v>
      </c>
      <c r="E15" s="62" t="s">
        <v>66</v>
      </c>
      <c r="F15" s="63">
        <v>154.01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3080</v>
      </c>
      <c r="BB15" s="54">
        <f aca="true" t="shared" si="2" ref="BB14:BB45">BA15+SUM(N15:AZ15)</f>
        <v>3080</v>
      </c>
      <c r="BC15" s="50" t="str">
        <f aca="true" t="shared" si="3" ref="BC14:BC45">SpellNumber(L15,BB15)</f>
        <v>INR  Three Thousand  &amp;Eighty  Only</v>
      </c>
      <c r="IA15" s="22">
        <v>1.02</v>
      </c>
      <c r="IB15" s="22" t="s">
        <v>126</v>
      </c>
      <c r="IC15" s="22" t="s">
        <v>57</v>
      </c>
      <c r="ID15" s="22">
        <v>20</v>
      </c>
      <c r="IE15" s="23" t="s">
        <v>66</v>
      </c>
      <c r="IF15" s="23" t="s">
        <v>41</v>
      </c>
      <c r="IG15" s="23" t="s">
        <v>42</v>
      </c>
      <c r="IH15" s="23">
        <v>213</v>
      </c>
      <c r="II15" s="23" t="s">
        <v>37</v>
      </c>
    </row>
    <row r="16" spans="1:243" s="22" customFormat="1" ht="42.75">
      <c r="A16" s="59">
        <v>1.03</v>
      </c>
      <c r="B16" s="60" t="s">
        <v>127</v>
      </c>
      <c r="C16" s="39" t="s">
        <v>87</v>
      </c>
      <c r="D16" s="61">
        <v>25</v>
      </c>
      <c r="E16" s="62" t="s">
        <v>151</v>
      </c>
      <c r="F16" s="63">
        <v>2.98</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75</v>
      </c>
      <c r="BB16" s="54">
        <f t="shared" si="2"/>
        <v>75</v>
      </c>
      <c r="BC16" s="50" t="str">
        <f t="shared" si="3"/>
        <v>INR  Seventy Five Only</v>
      </c>
      <c r="IA16" s="22">
        <v>1.03</v>
      </c>
      <c r="IB16" s="22" t="s">
        <v>127</v>
      </c>
      <c r="IC16" s="22" t="s">
        <v>87</v>
      </c>
      <c r="ID16" s="22">
        <v>25</v>
      </c>
      <c r="IE16" s="23" t="s">
        <v>151</v>
      </c>
      <c r="IF16" s="23"/>
      <c r="IG16" s="23"/>
      <c r="IH16" s="23"/>
      <c r="II16" s="23"/>
    </row>
    <row r="17" spans="1:243" s="22" customFormat="1" ht="15.75">
      <c r="A17" s="59">
        <v>2</v>
      </c>
      <c r="B17" s="60" t="s">
        <v>68</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v>
      </c>
      <c r="IB17" s="22" t="s">
        <v>68</v>
      </c>
      <c r="IC17" s="22" t="s">
        <v>58</v>
      </c>
      <c r="IE17" s="23"/>
      <c r="IF17" s="23"/>
      <c r="IG17" s="23"/>
      <c r="IH17" s="23"/>
      <c r="II17" s="23"/>
    </row>
    <row r="18" spans="1:243" s="22" customFormat="1" ht="409.5">
      <c r="A18" s="59">
        <v>2.01</v>
      </c>
      <c r="B18" s="60" t="s">
        <v>128</v>
      </c>
      <c r="C18" s="39" t="s">
        <v>88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2.01</v>
      </c>
      <c r="IB18" s="22" t="s">
        <v>128</v>
      </c>
      <c r="IC18" s="22" t="s">
        <v>88</v>
      </c>
      <c r="IE18" s="23"/>
      <c r="IF18" s="23"/>
      <c r="IG18" s="23"/>
      <c r="IH18" s="23"/>
      <c r="II18" s="23"/>
    </row>
    <row r="19" spans="1:243" s="22" customFormat="1" ht="57">
      <c r="A19" s="59">
        <v>2.02</v>
      </c>
      <c r="B19" s="60" t="s">
        <v>129</v>
      </c>
      <c r="C19" s="39" t="s">
        <v>89</v>
      </c>
      <c r="D19" s="61">
        <v>5</v>
      </c>
      <c r="E19" s="62" t="s">
        <v>52</v>
      </c>
      <c r="F19" s="63">
        <v>1004.77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5024</v>
      </c>
      <c r="BB19" s="54">
        <f t="shared" si="2"/>
        <v>5024</v>
      </c>
      <c r="BC19" s="50" t="str">
        <f t="shared" si="3"/>
        <v>INR  Five Thousand  &amp;Twenty Four  Only</v>
      </c>
      <c r="IA19" s="22">
        <v>2.02</v>
      </c>
      <c r="IB19" s="22" t="s">
        <v>129</v>
      </c>
      <c r="IC19" s="22" t="s">
        <v>89</v>
      </c>
      <c r="ID19" s="22">
        <v>5</v>
      </c>
      <c r="IE19" s="23" t="s">
        <v>52</v>
      </c>
      <c r="IF19" s="23"/>
      <c r="IG19" s="23"/>
      <c r="IH19" s="23"/>
      <c r="II19" s="23"/>
    </row>
    <row r="20" spans="1:243" s="22" customFormat="1" ht="30.75" customHeight="1">
      <c r="A20" s="59">
        <v>2.03</v>
      </c>
      <c r="B20" s="60" t="s">
        <v>130</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2.03</v>
      </c>
      <c r="IB20" s="22" t="s">
        <v>130</v>
      </c>
      <c r="IC20" s="22" t="s">
        <v>59</v>
      </c>
      <c r="IE20" s="23"/>
      <c r="IF20" s="23" t="s">
        <v>34</v>
      </c>
      <c r="IG20" s="23" t="s">
        <v>43</v>
      </c>
      <c r="IH20" s="23">
        <v>10</v>
      </c>
      <c r="II20" s="23" t="s">
        <v>37</v>
      </c>
    </row>
    <row r="21" spans="1:243" s="22" customFormat="1" ht="213.75">
      <c r="A21" s="59">
        <v>2.04</v>
      </c>
      <c r="B21" s="60" t="s">
        <v>71</v>
      </c>
      <c r="C21" s="39" t="s">
        <v>90</v>
      </c>
      <c r="D21" s="61">
        <v>70</v>
      </c>
      <c r="E21" s="62" t="s">
        <v>52</v>
      </c>
      <c r="F21" s="63">
        <v>1708.85</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119620</v>
      </c>
      <c r="BB21" s="54">
        <f t="shared" si="2"/>
        <v>119620</v>
      </c>
      <c r="BC21" s="50" t="str">
        <f t="shared" si="3"/>
        <v>INR  One Lakh Nineteen Thousand Six Hundred &amp; Twenty  Only</v>
      </c>
      <c r="IA21" s="22">
        <v>2.04</v>
      </c>
      <c r="IB21" s="22" t="s">
        <v>71</v>
      </c>
      <c r="IC21" s="22" t="s">
        <v>90</v>
      </c>
      <c r="ID21" s="22">
        <v>70</v>
      </c>
      <c r="IE21" s="23" t="s">
        <v>52</v>
      </c>
      <c r="IF21" s="23"/>
      <c r="IG21" s="23"/>
      <c r="IH21" s="23"/>
      <c r="II21" s="23"/>
    </row>
    <row r="22" spans="1:243" s="22" customFormat="1" ht="15.75">
      <c r="A22" s="59">
        <v>3</v>
      </c>
      <c r="B22" s="60" t="s">
        <v>53</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v>
      </c>
      <c r="IB22" s="22" t="s">
        <v>53</v>
      </c>
      <c r="IC22" s="22" t="s">
        <v>60</v>
      </c>
      <c r="IE22" s="23"/>
      <c r="IF22" s="23" t="s">
        <v>40</v>
      </c>
      <c r="IG22" s="23" t="s">
        <v>35</v>
      </c>
      <c r="IH22" s="23">
        <v>123.223</v>
      </c>
      <c r="II22" s="23" t="s">
        <v>37</v>
      </c>
    </row>
    <row r="23" spans="1:243" s="22" customFormat="1" ht="85.5">
      <c r="A23" s="59">
        <v>3.01</v>
      </c>
      <c r="B23" s="60" t="s">
        <v>73</v>
      </c>
      <c r="C23" s="39" t="s">
        <v>91</v>
      </c>
      <c r="D23" s="61">
        <v>50</v>
      </c>
      <c r="E23" s="62" t="s">
        <v>52</v>
      </c>
      <c r="F23" s="63">
        <v>108.59</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5430</v>
      </c>
      <c r="BB23" s="54">
        <f t="shared" si="2"/>
        <v>5430</v>
      </c>
      <c r="BC23" s="50" t="str">
        <f t="shared" si="3"/>
        <v>INR  Five Thousand Four Hundred &amp; Thirty  Only</v>
      </c>
      <c r="IA23" s="22">
        <v>3.01</v>
      </c>
      <c r="IB23" s="22" t="s">
        <v>73</v>
      </c>
      <c r="IC23" s="22" t="s">
        <v>91</v>
      </c>
      <c r="ID23" s="22">
        <v>50</v>
      </c>
      <c r="IE23" s="23" t="s">
        <v>52</v>
      </c>
      <c r="IF23" s="23" t="s">
        <v>44</v>
      </c>
      <c r="IG23" s="23" t="s">
        <v>45</v>
      </c>
      <c r="IH23" s="23">
        <v>10</v>
      </c>
      <c r="II23" s="23" t="s">
        <v>37</v>
      </c>
    </row>
    <row r="24" spans="1:243" s="22" customFormat="1" ht="57">
      <c r="A24" s="59">
        <v>3.02</v>
      </c>
      <c r="B24" s="60" t="s">
        <v>72</v>
      </c>
      <c r="C24" s="39" t="s">
        <v>92</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3.02</v>
      </c>
      <c r="IB24" s="22" t="s">
        <v>72</v>
      </c>
      <c r="IC24" s="22" t="s">
        <v>92</v>
      </c>
      <c r="IE24" s="23"/>
      <c r="IF24" s="23"/>
      <c r="IG24" s="23"/>
      <c r="IH24" s="23"/>
      <c r="II24" s="23"/>
    </row>
    <row r="25" spans="1:243" s="22" customFormat="1" ht="28.5">
      <c r="A25" s="59">
        <v>3.03</v>
      </c>
      <c r="B25" s="60" t="s">
        <v>75</v>
      </c>
      <c r="C25" s="39" t="s">
        <v>93</v>
      </c>
      <c r="D25" s="61">
        <v>25</v>
      </c>
      <c r="E25" s="62" t="s">
        <v>52</v>
      </c>
      <c r="F25" s="63">
        <v>75.88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1897</v>
      </c>
      <c r="BB25" s="54">
        <f t="shared" si="2"/>
        <v>1897</v>
      </c>
      <c r="BC25" s="50" t="str">
        <f t="shared" si="3"/>
        <v>INR  One Thousand Eight Hundred &amp; Ninety Seven  Only</v>
      </c>
      <c r="IA25" s="22">
        <v>3.03</v>
      </c>
      <c r="IB25" s="22" t="s">
        <v>75</v>
      </c>
      <c r="IC25" s="22" t="s">
        <v>93</v>
      </c>
      <c r="ID25" s="22">
        <v>25</v>
      </c>
      <c r="IE25" s="23" t="s">
        <v>52</v>
      </c>
      <c r="IF25" s="23" t="s">
        <v>41</v>
      </c>
      <c r="IG25" s="23" t="s">
        <v>42</v>
      </c>
      <c r="IH25" s="23">
        <v>213</v>
      </c>
      <c r="II25" s="23" t="s">
        <v>37</v>
      </c>
    </row>
    <row r="26" spans="1:243" s="22" customFormat="1" ht="85.5">
      <c r="A26" s="59">
        <v>3.04</v>
      </c>
      <c r="B26" s="60" t="s">
        <v>74</v>
      </c>
      <c r="C26" s="39" t="s">
        <v>94</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3.04</v>
      </c>
      <c r="IB26" s="22" t="s">
        <v>74</v>
      </c>
      <c r="IC26" s="22" t="s">
        <v>94</v>
      </c>
      <c r="IE26" s="23"/>
      <c r="IF26" s="23"/>
      <c r="IG26" s="23"/>
      <c r="IH26" s="23"/>
      <c r="II26" s="23"/>
    </row>
    <row r="27" spans="1:243" s="22" customFormat="1" ht="28.5">
      <c r="A27" s="59">
        <v>3.05</v>
      </c>
      <c r="B27" s="60" t="s">
        <v>75</v>
      </c>
      <c r="C27" s="39" t="s">
        <v>95</v>
      </c>
      <c r="D27" s="61">
        <v>150</v>
      </c>
      <c r="E27" s="62" t="s">
        <v>52</v>
      </c>
      <c r="F27" s="63">
        <v>44.36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6654</v>
      </c>
      <c r="BB27" s="54">
        <f t="shared" si="2"/>
        <v>6654</v>
      </c>
      <c r="BC27" s="50" t="str">
        <f t="shared" si="3"/>
        <v>INR  Six Thousand Six Hundred &amp; Fifty Four  Only</v>
      </c>
      <c r="IA27" s="22">
        <v>3.05</v>
      </c>
      <c r="IB27" s="22" t="s">
        <v>75</v>
      </c>
      <c r="IC27" s="22" t="s">
        <v>95</v>
      </c>
      <c r="ID27" s="22">
        <v>150</v>
      </c>
      <c r="IE27" s="23" t="s">
        <v>52</v>
      </c>
      <c r="IF27" s="23"/>
      <c r="IG27" s="23"/>
      <c r="IH27" s="23"/>
      <c r="II27" s="23"/>
    </row>
    <row r="28" spans="1:243" s="22" customFormat="1" ht="15.75">
      <c r="A28" s="59">
        <v>4</v>
      </c>
      <c r="B28" s="60" t="s">
        <v>76</v>
      </c>
      <c r="C28" s="39" t="s">
        <v>96</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v>
      </c>
      <c r="IB28" s="22" t="s">
        <v>76</v>
      </c>
      <c r="IC28" s="22" t="s">
        <v>96</v>
      </c>
      <c r="IE28" s="23"/>
      <c r="IF28" s="23"/>
      <c r="IG28" s="23"/>
      <c r="IH28" s="23"/>
      <c r="II28" s="23"/>
    </row>
    <row r="29" spans="1:243" s="22" customFormat="1" ht="42.75">
      <c r="A29" s="59">
        <v>4.01</v>
      </c>
      <c r="B29" s="60" t="s">
        <v>77</v>
      </c>
      <c r="C29" s="39" t="s">
        <v>97</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4.01</v>
      </c>
      <c r="IB29" s="22" t="s">
        <v>77</v>
      </c>
      <c r="IC29" s="22" t="s">
        <v>97</v>
      </c>
      <c r="IE29" s="23"/>
      <c r="IF29" s="23"/>
      <c r="IG29" s="23"/>
      <c r="IH29" s="23"/>
      <c r="II29" s="23"/>
    </row>
    <row r="30" spans="1:243" s="22" customFormat="1" ht="42.75">
      <c r="A30" s="59">
        <v>4.02</v>
      </c>
      <c r="B30" s="60" t="s">
        <v>78</v>
      </c>
      <c r="C30" s="39" t="s">
        <v>61</v>
      </c>
      <c r="D30" s="61">
        <v>5</v>
      </c>
      <c r="E30" s="62" t="s">
        <v>52</v>
      </c>
      <c r="F30" s="63">
        <v>825.9</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4130</v>
      </c>
      <c r="BB30" s="54">
        <f t="shared" si="2"/>
        <v>4130</v>
      </c>
      <c r="BC30" s="50" t="str">
        <f t="shared" si="3"/>
        <v>INR  Four Thousand One Hundred &amp; Thirty  Only</v>
      </c>
      <c r="IA30" s="22">
        <v>4.02</v>
      </c>
      <c r="IB30" s="22" t="s">
        <v>78</v>
      </c>
      <c r="IC30" s="22" t="s">
        <v>61</v>
      </c>
      <c r="ID30" s="22">
        <v>5</v>
      </c>
      <c r="IE30" s="23" t="s">
        <v>52</v>
      </c>
      <c r="IF30" s="23"/>
      <c r="IG30" s="23"/>
      <c r="IH30" s="23"/>
      <c r="II30" s="23"/>
    </row>
    <row r="31" spans="1:243" s="22" customFormat="1" ht="28.5">
      <c r="A31" s="59">
        <v>4.03</v>
      </c>
      <c r="B31" s="60" t="s">
        <v>131</v>
      </c>
      <c r="C31" s="39" t="s">
        <v>98</v>
      </c>
      <c r="D31" s="61">
        <v>25</v>
      </c>
      <c r="E31" s="62" t="s">
        <v>69</v>
      </c>
      <c r="F31" s="63">
        <v>40.68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1017</v>
      </c>
      <c r="BB31" s="54">
        <f t="shared" si="2"/>
        <v>1017</v>
      </c>
      <c r="BC31" s="50" t="str">
        <f t="shared" si="3"/>
        <v>INR  One Thousand  &amp;Seventeen  Only</v>
      </c>
      <c r="IA31" s="22">
        <v>4.03</v>
      </c>
      <c r="IB31" s="22" t="s">
        <v>131</v>
      </c>
      <c r="IC31" s="22" t="s">
        <v>98</v>
      </c>
      <c r="ID31" s="22">
        <v>25</v>
      </c>
      <c r="IE31" s="23" t="s">
        <v>69</v>
      </c>
      <c r="IF31" s="23"/>
      <c r="IG31" s="23"/>
      <c r="IH31" s="23"/>
      <c r="II31" s="23"/>
    </row>
    <row r="32" spans="1:243" s="22" customFormat="1" ht="71.25">
      <c r="A32" s="59">
        <v>4.04</v>
      </c>
      <c r="B32" s="60" t="s">
        <v>132</v>
      </c>
      <c r="C32" s="39" t="s">
        <v>99</v>
      </c>
      <c r="D32" s="61">
        <v>5</v>
      </c>
      <c r="E32" s="62" t="s">
        <v>66</v>
      </c>
      <c r="F32" s="63">
        <v>424.63</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2123</v>
      </c>
      <c r="BB32" s="54">
        <f t="shared" si="2"/>
        <v>2123</v>
      </c>
      <c r="BC32" s="50" t="str">
        <f t="shared" si="3"/>
        <v>INR  Two Thousand One Hundred &amp; Twenty Three  Only</v>
      </c>
      <c r="IA32" s="22">
        <v>4.04</v>
      </c>
      <c r="IB32" s="22" t="s">
        <v>132</v>
      </c>
      <c r="IC32" s="22" t="s">
        <v>99</v>
      </c>
      <c r="ID32" s="22">
        <v>5</v>
      </c>
      <c r="IE32" s="23" t="s">
        <v>66</v>
      </c>
      <c r="IF32" s="23"/>
      <c r="IG32" s="23"/>
      <c r="IH32" s="23"/>
      <c r="II32" s="23"/>
    </row>
    <row r="33" spans="1:243" s="22" customFormat="1" ht="118.5" customHeight="1">
      <c r="A33" s="59">
        <v>4.05</v>
      </c>
      <c r="B33" s="60" t="s">
        <v>133</v>
      </c>
      <c r="C33" s="39" t="s">
        <v>100</v>
      </c>
      <c r="D33" s="61">
        <v>10</v>
      </c>
      <c r="E33" s="62" t="s">
        <v>52</v>
      </c>
      <c r="F33" s="63">
        <v>473.78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4738</v>
      </c>
      <c r="BB33" s="54">
        <f t="shared" si="2"/>
        <v>4738</v>
      </c>
      <c r="BC33" s="50" t="str">
        <f t="shared" si="3"/>
        <v>INR  Four Thousand Seven Hundred &amp; Thirty Eight  Only</v>
      </c>
      <c r="IA33" s="22">
        <v>4.05</v>
      </c>
      <c r="IB33" s="22" t="s">
        <v>133</v>
      </c>
      <c r="IC33" s="22" t="s">
        <v>100</v>
      </c>
      <c r="ID33" s="22">
        <v>10</v>
      </c>
      <c r="IE33" s="23" t="s">
        <v>52</v>
      </c>
      <c r="IF33" s="23"/>
      <c r="IG33" s="23"/>
      <c r="IH33" s="23"/>
      <c r="II33" s="23"/>
    </row>
    <row r="34" spans="1:243" s="22" customFormat="1" ht="19.5" customHeight="1">
      <c r="A34" s="59">
        <v>5</v>
      </c>
      <c r="B34" s="60" t="s">
        <v>134</v>
      </c>
      <c r="C34" s="39" t="s">
        <v>101</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5</v>
      </c>
      <c r="IB34" s="22" t="s">
        <v>134</v>
      </c>
      <c r="IC34" s="22" t="s">
        <v>101</v>
      </c>
      <c r="IE34" s="23"/>
      <c r="IF34" s="23"/>
      <c r="IG34" s="23"/>
      <c r="IH34" s="23"/>
      <c r="II34" s="23"/>
    </row>
    <row r="35" spans="1:243" s="22" customFormat="1" ht="19.5" customHeight="1">
      <c r="A35" s="59">
        <v>5.01</v>
      </c>
      <c r="B35" s="60" t="s">
        <v>135</v>
      </c>
      <c r="C35" s="39" t="s">
        <v>102</v>
      </c>
      <c r="D35" s="61">
        <v>70</v>
      </c>
      <c r="E35" s="62" t="s">
        <v>52</v>
      </c>
      <c r="F35" s="63">
        <v>40.77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2854</v>
      </c>
      <c r="BB35" s="54">
        <f t="shared" si="2"/>
        <v>2854</v>
      </c>
      <c r="BC35" s="50" t="str">
        <f t="shared" si="3"/>
        <v>INR  Two Thousand Eight Hundred &amp; Fifty Four  Only</v>
      </c>
      <c r="IA35" s="22">
        <v>5.01</v>
      </c>
      <c r="IB35" s="22" t="s">
        <v>135</v>
      </c>
      <c r="IC35" s="22" t="s">
        <v>102</v>
      </c>
      <c r="ID35" s="22">
        <v>70</v>
      </c>
      <c r="IE35" s="23" t="s">
        <v>52</v>
      </c>
      <c r="IF35" s="23"/>
      <c r="IG35" s="23"/>
      <c r="IH35" s="23"/>
      <c r="II35" s="23"/>
    </row>
    <row r="36" spans="1:243" s="22" customFormat="1" ht="30.75" customHeight="1">
      <c r="A36" s="59">
        <v>5.02</v>
      </c>
      <c r="B36" s="60" t="s">
        <v>136</v>
      </c>
      <c r="C36" s="39" t="s">
        <v>103</v>
      </c>
      <c r="D36" s="61">
        <v>10</v>
      </c>
      <c r="E36" s="62" t="s">
        <v>64</v>
      </c>
      <c r="F36" s="63">
        <v>192.32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1923</v>
      </c>
      <c r="BB36" s="54">
        <f t="shared" si="2"/>
        <v>1923</v>
      </c>
      <c r="BC36" s="50" t="str">
        <f t="shared" si="3"/>
        <v>INR  One Thousand Nine Hundred &amp; Twenty Three  Only</v>
      </c>
      <c r="IA36" s="22">
        <v>5.02</v>
      </c>
      <c r="IB36" s="22" t="s">
        <v>136</v>
      </c>
      <c r="IC36" s="22" t="s">
        <v>103</v>
      </c>
      <c r="ID36" s="22">
        <v>10</v>
      </c>
      <c r="IE36" s="23" t="s">
        <v>64</v>
      </c>
      <c r="IF36" s="23"/>
      <c r="IG36" s="23"/>
      <c r="IH36" s="23"/>
      <c r="II36" s="23"/>
    </row>
    <row r="37" spans="1:243" s="22" customFormat="1" ht="15.75">
      <c r="A37" s="59">
        <v>6</v>
      </c>
      <c r="B37" s="60" t="s">
        <v>79</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v>
      </c>
      <c r="IB37" s="22" t="s">
        <v>79</v>
      </c>
      <c r="IC37" s="22" t="s">
        <v>62</v>
      </c>
      <c r="IE37" s="23"/>
      <c r="IF37" s="23"/>
      <c r="IG37" s="23"/>
      <c r="IH37" s="23"/>
      <c r="II37" s="23"/>
    </row>
    <row r="38" spans="1:243" s="22" customFormat="1" ht="99.75">
      <c r="A38" s="63">
        <v>6.01</v>
      </c>
      <c r="B38" s="60" t="s">
        <v>137</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6.01</v>
      </c>
      <c r="IB38" s="22" t="s">
        <v>137</v>
      </c>
      <c r="IC38" s="22" t="s">
        <v>63</v>
      </c>
      <c r="IE38" s="23"/>
      <c r="IF38" s="23"/>
      <c r="IG38" s="23"/>
      <c r="IH38" s="23"/>
      <c r="II38" s="23"/>
    </row>
    <row r="39" spans="1:243" s="22" customFormat="1" ht="42.75">
      <c r="A39" s="59">
        <v>6.02</v>
      </c>
      <c r="B39" s="60" t="s">
        <v>138</v>
      </c>
      <c r="C39" s="39" t="s">
        <v>104</v>
      </c>
      <c r="D39" s="61">
        <v>1</v>
      </c>
      <c r="E39" s="62" t="s">
        <v>65</v>
      </c>
      <c r="F39" s="63">
        <v>2600.26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2600</v>
      </c>
      <c r="BB39" s="54">
        <f t="shared" si="2"/>
        <v>2600</v>
      </c>
      <c r="BC39" s="50" t="str">
        <f t="shared" si="3"/>
        <v>INR  Two Thousand Six Hundred    Only</v>
      </c>
      <c r="IA39" s="22">
        <v>6.02</v>
      </c>
      <c r="IB39" s="22" t="s">
        <v>138</v>
      </c>
      <c r="IC39" s="22" t="s">
        <v>104</v>
      </c>
      <c r="ID39" s="22">
        <v>1</v>
      </c>
      <c r="IE39" s="23" t="s">
        <v>65</v>
      </c>
      <c r="IF39" s="23"/>
      <c r="IG39" s="23"/>
      <c r="IH39" s="23"/>
      <c r="II39" s="23"/>
    </row>
    <row r="40" spans="1:243" s="22" customFormat="1" ht="85.5">
      <c r="A40" s="59">
        <v>6.03</v>
      </c>
      <c r="B40" s="60" t="s">
        <v>80</v>
      </c>
      <c r="C40" s="39" t="s">
        <v>105</v>
      </c>
      <c r="D40" s="61">
        <v>1</v>
      </c>
      <c r="E40" s="62" t="s">
        <v>65</v>
      </c>
      <c r="F40" s="63">
        <v>1237.3</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1237</v>
      </c>
      <c r="BB40" s="54">
        <f t="shared" si="2"/>
        <v>1237</v>
      </c>
      <c r="BC40" s="50" t="str">
        <f t="shared" si="3"/>
        <v>INR  One Thousand Two Hundred &amp; Thirty Seven  Only</v>
      </c>
      <c r="IA40" s="22">
        <v>6.03</v>
      </c>
      <c r="IB40" s="22" t="s">
        <v>80</v>
      </c>
      <c r="IC40" s="22" t="s">
        <v>105</v>
      </c>
      <c r="ID40" s="22">
        <v>1</v>
      </c>
      <c r="IE40" s="23" t="s">
        <v>65</v>
      </c>
      <c r="IF40" s="23"/>
      <c r="IG40" s="23"/>
      <c r="IH40" s="23"/>
      <c r="II40" s="23"/>
    </row>
    <row r="41" spans="1:243" s="22" customFormat="1" ht="16.5" customHeight="1">
      <c r="A41" s="59">
        <v>7</v>
      </c>
      <c r="B41" s="60" t="s">
        <v>81</v>
      </c>
      <c r="C41" s="39" t="s">
        <v>106</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7</v>
      </c>
      <c r="IB41" s="22" t="s">
        <v>81</v>
      </c>
      <c r="IC41" s="22" t="s">
        <v>106</v>
      </c>
      <c r="IE41" s="23"/>
      <c r="IF41" s="23"/>
      <c r="IG41" s="23"/>
      <c r="IH41" s="23"/>
      <c r="II41" s="23"/>
    </row>
    <row r="42" spans="1:243" s="22" customFormat="1" ht="71.25">
      <c r="A42" s="59">
        <v>7.01</v>
      </c>
      <c r="B42" s="60" t="s">
        <v>139</v>
      </c>
      <c r="C42" s="39" t="s">
        <v>107</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7.01</v>
      </c>
      <c r="IB42" s="22" t="s">
        <v>139</v>
      </c>
      <c r="IC42" s="22" t="s">
        <v>107</v>
      </c>
      <c r="IE42" s="23"/>
      <c r="IF42" s="23"/>
      <c r="IG42" s="23"/>
      <c r="IH42" s="23"/>
      <c r="II42" s="23"/>
    </row>
    <row r="43" spans="1:243" s="22" customFormat="1" ht="28.5">
      <c r="A43" s="59">
        <v>7.02</v>
      </c>
      <c r="B43" s="60" t="s">
        <v>82</v>
      </c>
      <c r="C43" s="39" t="s">
        <v>108</v>
      </c>
      <c r="D43" s="61">
        <v>5</v>
      </c>
      <c r="E43" s="62" t="s">
        <v>69</v>
      </c>
      <c r="F43" s="63">
        <v>266.68</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1333</v>
      </c>
      <c r="BB43" s="54">
        <f t="shared" si="2"/>
        <v>1333</v>
      </c>
      <c r="BC43" s="50" t="str">
        <f t="shared" si="3"/>
        <v>INR  One Thousand Three Hundred &amp; Thirty Three  Only</v>
      </c>
      <c r="IA43" s="22">
        <v>7.02</v>
      </c>
      <c r="IB43" s="22" t="s">
        <v>82</v>
      </c>
      <c r="IC43" s="22" t="s">
        <v>108</v>
      </c>
      <c r="ID43" s="22">
        <v>5</v>
      </c>
      <c r="IE43" s="23" t="s">
        <v>69</v>
      </c>
      <c r="IF43" s="23"/>
      <c r="IG43" s="23"/>
      <c r="IH43" s="23"/>
      <c r="II43" s="23"/>
    </row>
    <row r="44" spans="1:243" s="22" customFormat="1" ht="28.5">
      <c r="A44" s="59">
        <v>7.03</v>
      </c>
      <c r="B44" s="60" t="s">
        <v>83</v>
      </c>
      <c r="C44" s="39" t="s">
        <v>109</v>
      </c>
      <c r="D44" s="61">
        <v>10</v>
      </c>
      <c r="E44" s="62" t="s">
        <v>69</v>
      </c>
      <c r="F44" s="63">
        <v>327.35</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3274</v>
      </c>
      <c r="BB44" s="54">
        <f t="shared" si="2"/>
        <v>3274</v>
      </c>
      <c r="BC44" s="50" t="str">
        <f t="shared" si="3"/>
        <v>INR  Three Thousand Two Hundred &amp; Seventy Four  Only</v>
      </c>
      <c r="IA44" s="22">
        <v>7.03</v>
      </c>
      <c r="IB44" s="22" t="s">
        <v>83</v>
      </c>
      <c r="IC44" s="22" t="s">
        <v>109</v>
      </c>
      <c r="ID44" s="22">
        <v>10</v>
      </c>
      <c r="IE44" s="23" t="s">
        <v>69</v>
      </c>
      <c r="IF44" s="23"/>
      <c r="IG44" s="23"/>
      <c r="IH44" s="23"/>
      <c r="II44" s="23"/>
    </row>
    <row r="45" spans="1:243" s="22" customFormat="1" ht="28.5">
      <c r="A45" s="63">
        <v>7.04</v>
      </c>
      <c r="B45" s="60" t="s">
        <v>140</v>
      </c>
      <c r="C45" s="39" t="s">
        <v>110</v>
      </c>
      <c r="D45" s="61">
        <v>10</v>
      </c>
      <c r="E45" s="62" t="s">
        <v>69</v>
      </c>
      <c r="F45" s="63">
        <v>430.68</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4307</v>
      </c>
      <c r="BB45" s="54">
        <f t="shared" si="2"/>
        <v>4307</v>
      </c>
      <c r="BC45" s="50" t="str">
        <f t="shared" si="3"/>
        <v>INR  Four Thousand Three Hundred &amp; Seven  Only</v>
      </c>
      <c r="IA45" s="22">
        <v>7.04</v>
      </c>
      <c r="IB45" s="22" t="s">
        <v>140</v>
      </c>
      <c r="IC45" s="22" t="s">
        <v>110</v>
      </c>
      <c r="ID45" s="22">
        <v>10</v>
      </c>
      <c r="IE45" s="23" t="s">
        <v>69</v>
      </c>
      <c r="IF45" s="23"/>
      <c r="IG45" s="23"/>
      <c r="IH45" s="23"/>
      <c r="II45" s="23"/>
    </row>
    <row r="46" spans="1:243" s="22" customFormat="1" ht="28.5">
      <c r="A46" s="59">
        <v>7.05</v>
      </c>
      <c r="B46" s="60" t="s">
        <v>141</v>
      </c>
      <c r="C46" s="39" t="s">
        <v>111</v>
      </c>
      <c r="D46" s="61">
        <v>20</v>
      </c>
      <c r="E46" s="62" t="s">
        <v>69</v>
      </c>
      <c r="F46" s="63">
        <v>783.16</v>
      </c>
      <c r="G46" s="40"/>
      <c r="H46" s="24"/>
      <c r="I46" s="47" t="s">
        <v>38</v>
      </c>
      <c r="J46" s="48">
        <f aca="true" t="shared" si="4" ref="J46:J58">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58">ROUND(total_amount_ba($B$2,$D$2,D46,F46,J46,K46,M46),0)</f>
        <v>15663</v>
      </c>
      <c r="BB46" s="54">
        <f aca="true" t="shared" si="6" ref="BB46:BB58">BA46+SUM(N46:AZ46)</f>
        <v>15663</v>
      </c>
      <c r="BC46" s="50" t="str">
        <f aca="true" t="shared" si="7" ref="BC46:BC58">SpellNumber(L46,BB46)</f>
        <v>INR  Fifteen Thousand Six Hundred &amp; Sixty Three  Only</v>
      </c>
      <c r="IA46" s="22">
        <v>7.05</v>
      </c>
      <c r="IB46" s="22" t="s">
        <v>141</v>
      </c>
      <c r="IC46" s="22" t="s">
        <v>111</v>
      </c>
      <c r="ID46" s="22">
        <v>20</v>
      </c>
      <c r="IE46" s="23" t="s">
        <v>69</v>
      </c>
      <c r="IF46" s="23"/>
      <c r="IG46" s="23"/>
      <c r="IH46" s="23"/>
      <c r="II46" s="23"/>
    </row>
    <row r="47" spans="1:243" s="22" customFormat="1" ht="42.75">
      <c r="A47" s="59">
        <v>7.06</v>
      </c>
      <c r="B47" s="60" t="s">
        <v>84</v>
      </c>
      <c r="C47" s="39" t="s">
        <v>112</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7.06</v>
      </c>
      <c r="IB47" s="22" t="s">
        <v>84</v>
      </c>
      <c r="IC47" s="22" t="s">
        <v>112</v>
      </c>
      <c r="IE47" s="23"/>
      <c r="IF47" s="23"/>
      <c r="IG47" s="23"/>
      <c r="IH47" s="23"/>
      <c r="II47" s="23"/>
    </row>
    <row r="48" spans="1:243" s="22" customFormat="1" ht="15.75">
      <c r="A48" s="59">
        <v>7.07</v>
      </c>
      <c r="B48" s="60" t="s">
        <v>85</v>
      </c>
      <c r="C48" s="39" t="s">
        <v>113</v>
      </c>
      <c r="D48" s="61">
        <v>2</v>
      </c>
      <c r="E48" s="62" t="s">
        <v>65</v>
      </c>
      <c r="F48" s="63">
        <v>404.86</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810</v>
      </c>
      <c r="BB48" s="54">
        <f t="shared" si="6"/>
        <v>810</v>
      </c>
      <c r="BC48" s="50" t="str">
        <f t="shared" si="7"/>
        <v>INR  Eight Hundred &amp; Ten  Only</v>
      </c>
      <c r="IA48" s="22">
        <v>7.07</v>
      </c>
      <c r="IB48" s="22" t="s">
        <v>85</v>
      </c>
      <c r="IC48" s="22" t="s">
        <v>113</v>
      </c>
      <c r="ID48" s="22">
        <v>2</v>
      </c>
      <c r="IE48" s="23" t="s">
        <v>65</v>
      </c>
      <c r="IF48" s="23"/>
      <c r="IG48" s="23"/>
      <c r="IH48" s="23"/>
      <c r="II48" s="23"/>
    </row>
    <row r="49" spans="1:243" s="22" customFormat="1" ht="256.5">
      <c r="A49" s="59">
        <v>7.08</v>
      </c>
      <c r="B49" s="60" t="s">
        <v>142</v>
      </c>
      <c r="C49" s="39" t="s">
        <v>114</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7.08</v>
      </c>
      <c r="IB49" s="22" t="s">
        <v>142</v>
      </c>
      <c r="IC49" s="22" t="s">
        <v>114</v>
      </c>
      <c r="IE49" s="23"/>
      <c r="IF49" s="23"/>
      <c r="IG49" s="23"/>
      <c r="IH49" s="23"/>
      <c r="II49" s="23"/>
    </row>
    <row r="50" spans="1:243" s="22" customFormat="1" ht="42.75">
      <c r="A50" s="59">
        <v>7.09</v>
      </c>
      <c r="B50" s="60" t="s">
        <v>143</v>
      </c>
      <c r="C50" s="39" t="s">
        <v>115</v>
      </c>
      <c r="D50" s="61">
        <v>1</v>
      </c>
      <c r="E50" s="62" t="s">
        <v>65</v>
      </c>
      <c r="F50" s="63">
        <v>1501.22</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1501</v>
      </c>
      <c r="BB50" s="54">
        <f t="shared" si="6"/>
        <v>1501</v>
      </c>
      <c r="BC50" s="50" t="str">
        <f t="shared" si="7"/>
        <v>INR  One Thousand Five Hundred &amp; One  Only</v>
      </c>
      <c r="IA50" s="22">
        <v>7.09</v>
      </c>
      <c r="IB50" s="22" t="s">
        <v>143</v>
      </c>
      <c r="IC50" s="22" t="s">
        <v>115</v>
      </c>
      <c r="ID50" s="22">
        <v>1</v>
      </c>
      <c r="IE50" s="23" t="s">
        <v>65</v>
      </c>
      <c r="IF50" s="23"/>
      <c r="IG50" s="23"/>
      <c r="IH50" s="23"/>
      <c r="II50" s="23"/>
    </row>
    <row r="51" spans="1:243" s="22" customFormat="1" ht="57">
      <c r="A51" s="59">
        <v>7.1</v>
      </c>
      <c r="B51" s="60" t="s">
        <v>144</v>
      </c>
      <c r="C51" s="39" t="s">
        <v>116</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7.1</v>
      </c>
      <c r="IB51" s="22" t="s">
        <v>144</v>
      </c>
      <c r="IC51" s="22" t="s">
        <v>116</v>
      </c>
      <c r="IE51" s="23"/>
      <c r="IF51" s="23"/>
      <c r="IG51" s="23"/>
      <c r="IH51" s="23"/>
      <c r="II51" s="23"/>
    </row>
    <row r="52" spans="1:243" s="22" customFormat="1" ht="25.5" customHeight="1">
      <c r="A52" s="59">
        <v>7.11</v>
      </c>
      <c r="B52" s="60" t="s">
        <v>85</v>
      </c>
      <c r="C52" s="39" t="s">
        <v>117</v>
      </c>
      <c r="D52" s="61">
        <v>2</v>
      </c>
      <c r="E52" s="62" t="s">
        <v>65</v>
      </c>
      <c r="F52" s="63">
        <v>253.44</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507</v>
      </c>
      <c r="BB52" s="54">
        <f t="shared" si="6"/>
        <v>507</v>
      </c>
      <c r="BC52" s="50" t="str">
        <f t="shared" si="7"/>
        <v>INR  Five Hundred &amp; Seven  Only</v>
      </c>
      <c r="IA52" s="22">
        <v>7.11</v>
      </c>
      <c r="IB52" s="22" t="s">
        <v>85</v>
      </c>
      <c r="IC52" s="22" t="s">
        <v>117</v>
      </c>
      <c r="ID52" s="22">
        <v>2</v>
      </c>
      <c r="IE52" s="23" t="s">
        <v>65</v>
      </c>
      <c r="IF52" s="23"/>
      <c r="IG52" s="23"/>
      <c r="IH52" s="23"/>
      <c r="II52" s="23"/>
    </row>
    <row r="53" spans="1:243" s="22" customFormat="1" ht="57">
      <c r="A53" s="59">
        <v>7.12</v>
      </c>
      <c r="B53" s="60" t="s">
        <v>145</v>
      </c>
      <c r="C53" s="39" t="s">
        <v>118</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7.12</v>
      </c>
      <c r="IB53" s="22" t="s">
        <v>145</v>
      </c>
      <c r="IC53" s="22" t="s">
        <v>118</v>
      </c>
      <c r="IE53" s="23"/>
      <c r="IF53" s="23"/>
      <c r="IG53" s="23"/>
      <c r="IH53" s="23"/>
      <c r="II53" s="23"/>
    </row>
    <row r="54" spans="1:243" s="22" customFormat="1" ht="22.5" customHeight="1">
      <c r="A54" s="59">
        <v>7.13</v>
      </c>
      <c r="B54" s="60" t="s">
        <v>146</v>
      </c>
      <c r="C54" s="39" t="s">
        <v>119</v>
      </c>
      <c r="D54" s="61">
        <v>1</v>
      </c>
      <c r="E54" s="62" t="s">
        <v>65</v>
      </c>
      <c r="F54" s="63">
        <v>438.71</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439</v>
      </c>
      <c r="BB54" s="54">
        <f t="shared" si="6"/>
        <v>439</v>
      </c>
      <c r="BC54" s="50" t="str">
        <f t="shared" si="7"/>
        <v>INR  Four Hundred &amp; Thirty Nine  Only</v>
      </c>
      <c r="IA54" s="22">
        <v>7.13</v>
      </c>
      <c r="IB54" s="22" t="s">
        <v>146</v>
      </c>
      <c r="IC54" s="22" t="s">
        <v>119</v>
      </c>
      <c r="ID54" s="22">
        <v>1</v>
      </c>
      <c r="IE54" s="23" t="s">
        <v>65</v>
      </c>
      <c r="IF54" s="23"/>
      <c r="IG54" s="23"/>
      <c r="IH54" s="23"/>
      <c r="II54" s="23"/>
    </row>
    <row r="55" spans="1:243" s="22" customFormat="1" ht="99.75">
      <c r="A55" s="59">
        <v>7.14</v>
      </c>
      <c r="B55" s="60" t="s">
        <v>147</v>
      </c>
      <c r="C55" s="39" t="s">
        <v>120</v>
      </c>
      <c r="D55" s="61">
        <v>2</v>
      </c>
      <c r="E55" s="62" t="s">
        <v>69</v>
      </c>
      <c r="F55" s="63">
        <v>173.95</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348</v>
      </c>
      <c r="BB55" s="54">
        <f t="shared" si="6"/>
        <v>348</v>
      </c>
      <c r="BC55" s="50" t="str">
        <f t="shared" si="7"/>
        <v>INR  Three Hundred &amp; Forty Eight  Only</v>
      </c>
      <c r="IA55" s="22">
        <v>7.14</v>
      </c>
      <c r="IB55" s="22" t="s">
        <v>147</v>
      </c>
      <c r="IC55" s="22" t="s">
        <v>120</v>
      </c>
      <c r="ID55" s="22">
        <v>2</v>
      </c>
      <c r="IE55" s="23" t="s">
        <v>69</v>
      </c>
      <c r="IF55" s="23"/>
      <c r="IG55" s="23"/>
      <c r="IH55" s="23"/>
      <c r="II55" s="23"/>
    </row>
    <row r="56" spans="1:243" s="22" customFormat="1" ht="21.75" customHeight="1">
      <c r="A56" s="59">
        <v>8</v>
      </c>
      <c r="B56" s="60" t="s">
        <v>148</v>
      </c>
      <c r="C56" s="39" t="s">
        <v>121</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v>
      </c>
      <c r="IB56" s="22" t="s">
        <v>148</v>
      </c>
      <c r="IC56" s="22" t="s">
        <v>121</v>
      </c>
      <c r="IE56" s="23"/>
      <c r="IF56" s="23"/>
      <c r="IG56" s="23"/>
      <c r="IH56" s="23"/>
      <c r="II56" s="23"/>
    </row>
    <row r="57" spans="1:243" s="22" customFormat="1" ht="144.75" customHeight="1">
      <c r="A57" s="59">
        <v>8.01</v>
      </c>
      <c r="B57" s="64" t="s">
        <v>149</v>
      </c>
      <c r="C57" s="39" t="s">
        <v>122</v>
      </c>
      <c r="D57" s="61">
        <v>75</v>
      </c>
      <c r="E57" s="62" t="s">
        <v>86</v>
      </c>
      <c r="F57" s="63">
        <v>524.06</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39305</v>
      </c>
      <c r="BB57" s="54">
        <f t="shared" si="6"/>
        <v>39305</v>
      </c>
      <c r="BC57" s="50" t="str">
        <f t="shared" si="7"/>
        <v>INR  Thirty Nine Thousand Three Hundred &amp; Five  Only</v>
      </c>
      <c r="IA57" s="22">
        <v>8.01</v>
      </c>
      <c r="IB57" s="65" t="s">
        <v>149</v>
      </c>
      <c r="IC57" s="22" t="s">
        <v>122</v>
      </c>
      <c r="ID57" s="22">
        <v>75</v>
      </c>
      <c r="IE57" s="23" t="s">
        <v>86</v>
      </c>
      <c r="IF57" s="23"/>
      <c r="IG57" s="23"/>
      <c r="IH57" s="23"/>
      <c r="II57" s="23"/>
    </row>
    <row r="58" spans="1:243" s="22" customFormat="1" ht="47.25" customHeight="1">
      <c r="A58" s="59">
        <v>8.02</v>
      </c>
      <c r="B58" s="64" t="s">
        <v>150</v>
      </c>
      <c r="C58" s="39" t="s">
        <v>123</v>
      </c>
      <c r="D58" s="61">
        <v>75</v>
      </c>
      <c r="E58" s="62" t="s">
        <v>86</v>
      </c>
      <c r="F58" s="63">
        <v>45.59</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3419</v>
      </c>
      <c r="BB58" s="54">
        <f t="shared" si="6"/>
        <v>3419</v>
      </c>
      <c r="BC58" s="50" t="str">
        <f t="shared" si="7"/>
        <v>INR  Three Thousand Four Hundred &amp; Nineteen  Only</v>
      </c>
      <c r="IA58" s="22">
        <v>8.02</v>
      </c>
      <c r="IB58" s="65" t="s">
        <v>150</v>
      </c>
      <c r="IC58" s="22" t="s">
        <v>123</v>
      </c>
      <c r="ID58" s="22">
        <v>75</v>
      </c>
      <c r="IE58" s="23" t="s">
        <v>86</v>
      </c>
      <c r="IF58" s="23"/>
      <c r="IG58" s="23"/>
      <c r="IH58" s="23"/>
      <c r="II58" s="23"/>
    </row>
    <row r="59" spans="1:55" ht="28.5">
      <c r="A59" s="25" t="s">
        <v>46</v>
      </c>
      <c r="B59" s="26"/>
      <c r="C59" s="27"/>
      <c r="D59" s="43"/>
      <c r="E59" s="43"/>
      <c r="F59" s="43"/>
      <c r="G59" s="43"/>
      <c r="H59" s="55"/>
      <c r="I59" s="55"/>
      <c r="J59" s="55"/>
      <c r="K59" s="55"/>
      <c r="L59" s="56"/>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57">
        <f>SUM(BA13:BA58)</f>
        <v>233308</v>
      </c>
      <c r="BB59" s="58">
        <f>SUM(BB13:BB58)</f>
        <v>233308</v>
      </c>
      <c r="BC59" s="50" t="str">
        <f>SpellNumber(L59,BB59)</f>
        <v>  Two Lakh Thirty Three Thousand Three Hundred &amp; Eight  Only</v>
      </c>
    </row>
    <row r="60" spans="1:55" ht="43.5" customHeight="1">
      <c r="A60" s="26" t="s">
        <v>47</v>
      </c>
      <c r="B60" s="28"/>
      <c r="C60" s="29"/>
      <c r="D60" s="30"/>
      <c r="E60" s="44" t="s">
        <v>54</v>
      </c>
      <c r="F60" s="45"/>
      <c r="G60" s="31"/>
      <c r="H60" s="32"/>
      <c r="I60" s="32"/>
      <c r="J60" s="32"/>
      <c r="K60" s="33"/>
      <c r="L60" s="34"/>
      <c r="M60" s="35"/>
      <c r="N60" s="36"/>
      <c r="O60" s="22"/>
      <c r="P60" s="22"/>
      <c r="Q60" s="22"/>
      <c r="R60" s="22"/>
      <c r="S60" s="22"/>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7">
        <f>IF(ISBLANK(F60),0,IF(E60="Excess (+)",ROUND(BA59+(BA59*F60),2),IF(E60="Less (-)",ROUND(BA59+(BA59*F60*(-1)),2),IF(E60="At Par",BA59,0))))</f>
        <v>0</v>
      </c>
      <c r="BB60" s="38">
        <f>ROUND(BA60,0)</f>
        <v>0</v>
      </c>
      <c r="BC60" s="21" t="str">
        <f>SpellNumber($E$2,BB60)</f>
        <v>INR Zero Only</v>
      </c>
    </row>
    <row r="61" spans="1:55" ht="18">
      <c r="A61" s="25" t="s">
        <v>48</v>
      </c>
      <c r="B61" s="25"/>
      <c r="C61" s="67" t="str">
        <f>SpellNumber($E$2,BB60)</f>
        <v>INR Zero Only</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8" ht="15"/>
    <row r="249" ht="15"/>
    <row r="250" ht="15"/>
    <row r="251" ht="15"/>
    <row r="252" ht="15"/>
    <row r="253" ht="15"/>
    <row r="254" ht="15"/>
    <row r="255" ht="15"/>
    <row r="258" ht="15"/>
    <row r="259" ht="15"/>
    <row r="260" ht="15"/>
    <row r="261" ht="15"/>
    <row r="262" ht="15"/>
    <row r="263" ht="15"/>
    <row r="264" ht="15"/>
    <row r="265" ht="15"/>
    <row r="266" ht="15"/>
    <row r="267" ht="15"/>
    <row r="268" ht="15"/>
    <row r="269" ht="15"/>
    <row r="270" ht="15"/>
    <row r="271" ht="15"/>
    <row r="272"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300" ht="15"/>
    <row r="301" ht="15"/>
    <row r="302" ht="15"/>
    <row r="303" ht="15"/>
    <row r="304" ht="15"/>
    <row r="305" ht="15"/>
    <row r="306" ht="15"/>
    <row r="307" ht="15"/>
    <row r="308" ht="15"/>
    <row r="309" ht="15"/>
    <row r="310" ht="15"/>
    <row r="311" ht="15"/>
    <row r="313" ht="15"/>
    <row r="315" ht="15"/>
    <row r="316" ht="15"/>
    <row r="317" ht="15"/>
    <row r="318" ht="15"/>
    <row r="319" ht="15"/>
    <row r="320" ht="15"/>
    <row r="321" ht="15"/>
    <row r="322" ht="15"/>
    <row r="323" ht="15"/>
    <row r="324" ht="15"/>
    <row r="325" ht="15"/>
    <row r="326" ht="15"/>
    <row r="327" ht="15"/>
    <row r="328" ht="15"/>
    <row r="329" ht="15"/>
    <row r="331" ht="15"/>
    <row r="332" ht="15"/>
    <row r="333" ht="15"/>
    <row r="334" ht="15"/>
    <row r="335" ht="15"/>
    <row r="336" ht="15"/>
    <row r="338" ht="15"/>
    <row r="339" ht="15"/>
    <row r="340" ht="15"/>
    <row r="341" ht="15"/>
  </sheetData>
  <sheetProtection password="9E83" sheet="1"/>
  <autoFilter ref="A11:BC61"/>
  <mergeCells count="28">
    <mergeCell ref="D42:BC42"/>
    <mergeCell ref="D47:BC47"/>
    <mergeCell ref="D49:BC49"/>
    <mergeCell ref="D51:BC51"/>
    <mergeCell ref="D53:BC53"/>
    <mergeCell ref="D56:BC56"/>
    <mergeCell ref="D28:BC28"/>
    <mergeCell ref="D29:BC29"/>
    <mergeCell ref="D34:BC34"/>
    <mergeCell ref="D37:BC37"/>
    <mergeCell ref="D38:BC38"/>
    <mergeCell ref="D41:BC41"/>
    <mergeCell ref="D17:BC17"/>
    <mergeCell ref="D18:BC18"/>
    <mergeCell ref="D20:BC20"/>
    <mergeCell ref="D22:BC22"/>
    <mergeCell ref="D24:BC24"/>
    <mergeCell ref="D26:BC26"/>
    <mergeCell ref="A9:BC9"/>
    <mergeCell ref="C61:BC61"/>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0">
      <formula1>IF(E60="Select",-1,IF(E60="At Par",0,0))</formula1>
      <formula2>IF(E60="Select",-1,IF(E60="At Par",0,0.99))</formula2>
    </dataValidation>
    <dataValidation type="list" allowBlank="1" showErrorMessage="1" sqref="E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allowBlank="1" showErrorMessage="1" sqref="D13:D14 K15:K16 D17:D18 K19 D20 K21 D22 K23 D24 K25 D26 K27 D28:D29 K30:K33 D34 K35:K36 D37:D38 K39:K40 D41:D42 K43:K46 D47 K48 D49 K50 D51 K52 D53 K54:K55 K57:K58 D5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3:H23 G25:H25 G27:H27 G30:H33 G35:H36 G39:H40 G43:H46 G48:H48 G50:H50 G52:H52 G54:H55 G57:H58">
      <formula1>0</formula1>
      <formula2>999999999999999</formula2>
    </dataValidation>
    <dataValidation allowBlank="1" showInputMessage="1" showErrorMessage="1" promptTitle="Addition / Deduction" prompt="Please Choose the correct One" sqref="J15:J16 J19 J21 J23 J25 J27 J30:J33 J35:J36 J39:J40 J43:J46 J48 J50 J52 J54:J55 J57:J58">
      <formula1>0</formula1>
      <formula2>0</formula2>
    </dataValidation>
    <dataValidation type="list" showErrorMessage="1" sqref="I15:I16 I19 I21 I23 I25 I27 I30:I33 I35:I36 I39:I40 I43:I46 I48 I50 I52 I54:I55 I57:I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3:O23 N25:O25 N27:O27 N30:O33 N35:O36 N39:O40 N43:O46 N48:O48 N50:O50 N52:O52 N54:O55 N57:O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3 R25 R27 R30:R33 R35:R36 R39:R40 R43:R46 R48 R50 R52 R54:R55 R57:R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3 Q25 Q27 Q30:Q33 Q35:Q36 Q39:Q40 Q43:Q46 Q48 Q50 Q52 Q54:Q55 Q57:Q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3 M25 M27 M30:M33 M35:M36 M39:M40 M43:M46 M48 M50 M52 M54:M55 M57:M58">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9 D21 D23 D25 D27 D30:D33 D35:D36 D39:D40 D43:D46 D48 D50 D52 D54:D55 D57:D5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 F21 F23 F25 F27 F30:F33 F35:F36 F39:F40 F43:F46 F48 F50 F52 F54:F55 F57:F5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8 L57">
      <formula1>"INR"</formula1>
    </dataValidation>
    <dataValidation allowBlank="1" showInputMessage="1" showErrorMessage="1" promptTitle="Itemcode/Make" prompt="Please enter text" sqref="C13:C58">
      <formula1>0</formula1>
      <formula2>0</formula2>
    </dataValidation>
    <dataValidation type="decimal" allowBlank="1" showInputMessage="1" showErrorMessage="1" errorTitle="Invalid Entry" error="Only Numeric Values are allowed. " sqref="A13:A5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2022-06-23T05:26:16Z</cp:lastPrinted>
  <dcterms:created xsi:type="dcterms:W3CDTF">2009-01-30T06:42:42Z</dcterms:created>
  <dcterms:modified xsi:type="dcterms:W3CDTF">2022-06-23T05:26:45Z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