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<sst xmlns="http://schemas.openxmlformats.org/spreadsheetml/2006/main" count="242" uniqueCount="85">
  <si>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</si>
  <si>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</si>
  <si>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</si>
  <si>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</si>
  <si>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</si>
  <si>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</si>
  <si>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</si>
  <si>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</si>
  <si>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</si>
  <si>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</si>
  <si>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</si>
  <si>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</si>
  <si>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</si>
  <si>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</si>
  <si>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</si>
  <si>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</si>
  <si>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</si>
  <si>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</si>
  <si>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</si>
  <si>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</si>
  <si>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</si>
  <si>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</si>
  <si>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</si>
  <si>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</si>
  <si>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</si>
  <si>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</si>
  <si>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</si>
  <si>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</si>
  <si>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</si>
  <si>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</si>
  <si>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</si>
  <si>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</si>
  <si>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</si>
  <si>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</si>
  <si>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</si>
  <si>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</si>
  <si>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</si>
  <si>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</si>
  <si>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</si>
  <si>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</si>
  <si>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</si>
  <si>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</si>
  <si>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</si>
  <si>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</si>
  <si>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</si>
  <si>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</si>
  <si>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</si>
  <si>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</si>
  <si>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</si>
  <si>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</si>
  <si>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</si>
  <si>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</si>
  <si>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</si>
  <si>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</si>
  <si>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</si>
  <si>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</si>
  <si>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</si>
  <si>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</si>
  <si>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</si>
  <si>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21/C/D1/2022-23</t>
  </si>
  <si>
    <t>Name of Work: Repairing and Internal  painting of rooms (Pingala complains attach)</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</si>
  <si>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</si>
  <si>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</si>
  <si>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25 mm thick (for cupboard) including ISI marked nickel plated bright finished M.S. piano hinges with necessary screws</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</si>
  <si>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</si>
  <si>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</si>
  <si>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</si>
  <si>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125 mm</t>
  </si>
  <si>
    <t>Providing and fixing magnetic catcher of approved quality in cupboard / ward robe shutters, including fixing with necessary screws etc. complete.</t>
  </si>
  <si>
    <t>Double strip (horizontal type)</t>
  </si>
  <si>
    <t>FINISHING</t>
  </si>
  <si>
    <t>Distempering with 1st quality acrylic distemper (ready mixed) having VOC content less than 50 gms/litre, of approved manufacturer, of required shade and colour complete, as per manufacturer's specification.</t>
  </si>
  <si>
    <t>White washing with lime to give an even shade :</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</si>
  <si>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</si>
  <si>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</si>
  <si>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</si>
  <si>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</si>
  <si>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</si>
  <si>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Taking out doors, windows and clerestory window shutters (steel or wood) including stacking within 50 metres lead :</t>
  </si>
  <si>
    <t>WATER SUPPLY</t>
  </si>
  <si>
    <t>Repainting G.I. pipes and fittings with synthetic enamel white paint with one coat of approved quality :</t>
  </si>
  <si>
    <t>20 mm diameter pipe</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</si>
  <si>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</si>
  <si>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</si>
  <si>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25 mm average thickness in 2 layers.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</si>
</sst>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4"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9"/>
  <sheetViews>
    <sheetView showGridLines="0" view="pageBreakPreview" zoomScaleNormal="85" zoomScaleSheetLayoutView="100" zoomScalePageLayoutView="0" workbookViewId="0" topLeftCell="A34">
      <selection activeCell="B48" sqref="B4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60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5">
        <v>1</v>
      </c>
      <c r="B13" s="56" t="s">
        <v>61</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61</v>
      </c>
      <c r="IE13" s="22"/>
      <c r="IF13" s="22"/>
      <c r="IG13" s="22"/>
      <c r="IH13" s="22"/>
      <c r="II13" s="22"/>
    </row>
    <row r="14" spans="1:243" s="21" customFormat="1" ht="141.75">
      <c r="A14" s="55">
        <v>1.01</v>
      </c>
      <c r="B14" s="56" t="s">
        <v>62</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62</v>
      </c>
      <c r="IE14" s="22"/>
      <c r="IF14" s="22"/>
      <c r="IG14" s="22"/>
      <c r="IH14" s="22"/>
      <c r="II14" s="22"/>
    </row>
    <row r="15" spans="1:243" s="21" customFormat="1" ht="63">
      <c r="A15" s="55">
        <v>1.02</v>
      </c>
      <c r="B15" s="56" t="s">
        <v>63</v>
      </c>
      <c r="C15" s="33"/>
      <c r="D15" s="33">
        <v>1.05</v>
      </c>
      <c r="E15" s="57" t="s">
        <v>43</v>
      </c>
      <c r="F15" s="58">
        <v>1604.56</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1684.79</v>
      </c>
      <c r="BB15" s="50">
        <f>BA15+SUM(N15:AZ15)</f>
        <v>1684.79</v>
      </c>
      <c r="BC15" s="54" t="str">
        <f>SpellNumber(L15,BB15)</f>
        <v>INR  One Thousand Six Hundred &amp; Eighty Four  and Paise Seventy Nine Only</v>
      </c>
      <c r="IA15" s="21">
        <v>1.02</v>
      </c>
      <c r="IB15" s="21" t="s">
        <v>63</v>
      </c>
      <c r="ID15" s="21">
        <v>1.05</v>
      </c>
      <c r="IE15" s="22" t="s">
        <v>43</v>
      </c>
      <c r="IF15" s="22"/>
      <c r="IG15" s="22"/>
      <c r="IH15" s="22"/>
      <c r="II15" s="22"/>
    </row>
    <row r="16" spans="1:243" s="21" customFormat="1" ht="94.5">
      <c r="A16" s="55">
        <v>1.03</v>
      </c>
      <c r="B16" s="56" t="s">
        <v>64</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1.03</v>
      </c>
      <c r="IB16" s="21" t="s">
        <v>64</v>
      </c>
      <c r="IE16" s="22"/>
      <c r="IF16" s="22"/>
      <c r="IG16" s="22"/>
      <c r="IH16" s="22"/>
      <c r="II16" s="22"/>
    </row>
    <row r="17" spans="1:243" s="21" customFormat="1" ht="28.5">
      <c r="A17" s="55">
        <v>1.04</v>
      </c>
      <c r="B17" s="56" t="s">
        <v>65</v>
      </c>
      <c r="C17" s="33"/>
      <c r="D17" s="33">
        <v>2</v>
      </c>
      <c r="E17" s="57" t="s">
        <v>47</v>
      </c>
      <c r="F17" s="58">
        <v>91.54</v>
      </c>
      <c r="G17" s="42"/>
      <c r="H17" s="36"/>
      <c r="I17" s="37" t="s">
        <v>33</v>
      </c>
      <c r="J17" s="38">
        <f>IF(I17="Less(-)",-1,1)</f>
        <v>1</v>
      </c>
      <c r="K17" s="36" t="s">
        <v>34</v>
      </c>
      <c r="L17" s="36" t="s">
        <v>4</v>
      </c>
      <c r="M17" s="39"/>
      <c r="N17" s="48"/>
      <c r="O17" s="48"/>
      <c r="P17" s="49"/>
      <c r="Q17" s="48"/>
      <c r="R17" s="48"/>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1">
        <f>total_amount_ba($B$2,$D$2,D17,F17,J17,K17,M17)</f>
        <v>183.08</v>
      </c>
      <c r="BB17" s="50">
        <f>BA17+SUM(N17:AZ17)</f>
        <v>183.08</v>
      </c>
      <c r="BC17" s="54" t="str">
        <f>SpellNumber(L17,BB17)</f>
        <v>INR  One Hundred &amp; Eighty Three  and Paise Eight Only</v>
      </c>
      <c r="IA17" s="21">
        <v>1.04</v>
      </c>
      <c r="IB17" s="21" t="s">
        <v>65</v>
      </c>
      <c r="ID17" s="21">
        <v>2</v>
      </c>
      <c r="IE17" s="22" t="s">
        <v>47</v>
      </c>
      <c r="IF17" s="22"/>
      <c r="IG17" s="22"/>
      <c r="IH17" s="22"/>
      <c r="II17" s="22"/>
    </row>
    <row r="18" spans="1:243" s="21" customFormat="1" ht="94.5">
      <c r="A18" s="55">
        <v>1.05</v>
      </c>
      <c r="B18" s="56" t="s">
        <v>66</v>
      </c>
      <c r="C18" s="33"/>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1.05</v>
      </c>
      <c r="IB18" s="21" t="s">
        <v>66</v>
      </c>
      <c r="IE18" s="22"/>
      <c r="IF18" s="22"/>
      <c r="IG18" s="22"/>
      <c r="IH18" s="22"/>
      <c r="II18" s="22"/>
    </row>
    <row r="19" spans="1:243" s="21" customFormat="1" ht="29.25" customHeight="1">
      <c r="A19" s="55">
        <v>1.06</v>
      </c>
      <c r="B19" s="56" t="s">
        <v>67</v>
      </c>
      <c r="C19" s="33"/>
      <c r="D19" s="33">
        <v>2</v>
      </c>
      <c r="E19" s="57" t="s">
        <v>47</v>
      </c>
      <c r="F19" s="58">
        <v>52.65</v>
      </c>
      <c r="G19" s="42"/>
      <c r="H19" s="36"/>
      <c r="I19" s="37" t="s">
        <v>33</v>
      </c>
      <c r="J19" s="38">
        <f>IF(I19="Less(-)",-1,1)</f>
        <v>1</v>
      </c>
      <c r="K19" s="36" t="s">
        <v>34</v>
      </c>
      <c r="L19" s="36" t="s">
        <v>4</v>
      </c>
      <c r="M19" s="39"/>
      <c r="N19" s="48"/>
      <c r="O19" s="48"/>
      <c r="P19" s="49"/>
      <c r="Q19" s="48"/>
      <c r="R19" s="48"/>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51">
        <f>total_amount_ba($B$2,$D$2,D19,F19,J19,K19,M19)</f>
        <v>105.3</v>
      </c>
      <c r="BB19" s="50">
        <f>BA19+SUM(N19:AZ19)</f>
        <v>105.3</v>
      </c>
      <c r="BC19" s="54" t="str">
        <f>SpellNumber(L19,BB19)</f>
        <v>INR  One Hundred &amp; Five  and Paise Thirty Only</v>
      </c>
      <c r="IA19" s="21">
        <v>1.06</v>
      </c>
      <c r="IB19" s="21" t="s">
        <v>67</v>
      </c>
      <c r="ID19" s="21">
        <v>2</v>
      </c>
      <c r="IE19" s="22" t="s">
        <v>47</v>
      </c>
      <c r="IF19" s="22"/>
      <c r="IG19" s="22"/>
      <c r="IH19" s="22"/>
      <c r="II19" s="22"/>
    </row>
    <row r="20" spans="1:243" s="21" customFormat="1" ht="63">
      <c r="A20" s="55">
        <v>1.07</v>
      </c>
      <c r="B20" s="56" t="s">
        <v>68</v>
      </c>
      <c r="C20" s="33"/>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1.07</v>
      </c>
      <c r="IB20" s="21" t="s">
        <v>68</v>
      </c>
      <c r="IE20" s="22"/>
      <c r="IF20" s="22"/>
      <c r="IG20" s="22"/>
      <c r="IH20" s="22"/>
      <c r="II20" s="22"/>
    </row>
    <row r="21" spans="1:243" s="21" customFormat="1" ht="34.5" customHeight="1">
      <c r="A21" s="55">
        <v>1.08</v>
      </c>
      <c r="B21" s="56" t="s">
        <v>69</v>
      </c>
      <c r="C21" s="33"/>
      <c r="D21" s="33">
        <v>2</v>
      </c>
      <c r="E21" s="57" t="s">
        <v>47</v>
      </c>
      <c r="F21" s="58">
        <v>29.94</v>
      </c>
      <c r="G21" s="42"/>
      <c r="H21" s="36"/>
      <c r="I21" s="37" t="s">
        <v>33</v>
      </c>
      <c r="J21" s="38">
        <f>IF(I21="Less(-)",-1,1)</f>
        <v>1</v>
      </c>
      <c r="K21" s="36" t="s">
        <v>34</v>
      </c>
      <c r="L21" s="36" t="s">
        <v>4</v>
      </c>
      <c r="M21" s="39"/>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1">
        <f>total_amount_ba($B$2,$D$2,D21,F21,J21,K21,M21)</f>
        <v>59.88</v>
      </c>
      <c r="BB21" s="50">
        <f>BA21+SUM(N21:AZ21)</f>
        <v>59.88</v>
      </c>
      <c r="BC21" s="54" t="str">
        <f>SpellNumber(L21,BB21)</f>
        <v>INR  Fifty Nine and Paise Eighty Eight Only</v>
      </c>
      <c r="IA21" s="21">
        <v>1.08</v>
      </c>
      <c r="IB21" s="21" t="s">
        <v>69</v>
      </c>
      <c r="ID21" s="21">
        <v>2</v>
      </c>
      <c r="IE21" s="22" t="s">
        <v>47</v>
      </c>
      <c r="IF21" s="22"/>
      <c r="IG21" s="22"/>
      <c r="IH21" s="22"/>
      <c r="II21" s="22"/>
    </row>
    <row r="22" spans="1:243" s="21" customFormat="1" ht="18" customHeight="1">
      <c r="A22" s="55">
        <v>2</v>
      </c>
      <c r="B22" s="56" t="s">
        <v>70</v>
      </c>
      <c r="C22" s="33"/>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2</v>
      </c>
      <c r="IB22" s="21" t="s">
        <v>70</v>
      </c>
      <c r="IE22" s="22"/>
      <c r="IF22" s="22"/>
      <c r="IG22" s="22"/>
      <c r="IH22" s="22"/>
      <c r="II22" s="22"/>
    </row>
    <row r="23" spans="1:243" s="21" customFormat="1" ht="94.5">
      <c r="A23" s="55">
        <v>2.01</v>
      </c>
      <c r="B23" s="56" t="s">
        <v>71</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2.01</v>
      </c>
      <c r="IB23" s="21" t="s">
        <v>71</v>
      </c>
      <c r="IE23" s="22"/>
      <c r="IF23" s="22"/>
      <c r="IG23" s="22"/>
      <c r="IH23" s="22"/>
      <c r="II23" s="22"/>
    </row>
    <row r="24" spans="1:243" s="21" customFormat="1" ht="33" customHeight="1">
      <c r="A24" s="55">
        <v>2.02</v>
      </c>
      <c r="B24" s="56" t="s">
        <v>50</v>
      </c>
      <c r="C24" s="33"/>
      <c r="D24" s="33">
        <v>972</v>
      </c>
      <c r="E24" s="57" t="s">
        <v>43</v>
      </c>
      <c r="F24" s="58">
        <v>81.32</v>
      </c>
      <c r="G24" s="42"/>
      <c r="H24" s="36"/>
      <c r="I24" s="37" t="s">
        <v>33</v>
      </c>
      <c r="J24" s="38">
        <f aca="true" t="shared" si="0" ref="J24:J46">IF(I24="Less(-)",-1,1)</f>
        <v>1</v>
      </c>
      <c r="K24" s="36" t="s">
        <v>34</v>
      </c>
      <c r="L24" s="36" t="s">
        <v>4</v>
      </c>
      <c r="M24" s="39"/>
      <c r="N24" s="48"/>
      <c r="O24" s="48"/>
      <c r="P24" s="49"/>
      <c r="Q24" s="48"/>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1">
        <f aca="true" t="shared" si="1" ref="BA24:BA46">total_amount_ba($B$2,$D$2,D24,F24,J24,K24,M24)</f>
        <v>79043.04</v>
      </c>
      <c r="BB24" s="50">
        <f aca="true" t="shared" si="2" ref="BB24:BB46">BA24+SUM(N24:AZ24)</f>
        <v>79043.04</v>
      </c>
      <c r="BC24" s="54" t="str">
        <f aca="true" t="shared" si="3" ref="BC24:BC46">SpellNumber(L24,BB24)</f>
        <v>INR  Seventy Nine Thousand  &amp;Forty Three  and Paise Four Only</v>
      </c>
      <c r="IA24" s="21">
        <v>2.02</v>
      </c>
      <c r="IB24" s="21" t="s">
        <v>50</v>
      </c>
      <c r="ID24" s="21">
        <v>972</v>
      </c>
      <c r="IE24" s="22" t="s">
        <v>43</v>
      </c>
      <c r="IF24" s="22"/>
      <c r="IG24" s="22"/>
      <c r="IH24" s="22"/>
      <c r="II24" s="22"/>
    </row>
    <row r="25" spans="1:243" s="21" customFormat="1" ht="94.5">
      <c r="A25" s="55">
        <v>2.03</v>
      </c>
      <c r="B25" s="56" t="s">
        <v>51</v>
      </c>
      <c r="C25" s="33"/>
      <c r="D25" s="33">
        <v>204</v>
      </c>
      <c r="E25" s="57" t="s">
        <v>43</v>
      </c>
      <c r="F25" s="58">
        <v>108.59</v>
      </c>
      <c r="G25" s="42"/>
      <c r="H25" s="36"/>
      <c r="I25" s="37" t="s">
        <v>33</v>
      </c>
      <c r="J25" s="38">
        <f t="shared" si="0"/>
        <v>1</v>
      </c>
      <c r="K25" s="36" t="s">
        <v>34</v>
      </c>
      <c r="L25" s="36" t="s">
        <v>4</v>
      </c>
      <c r="M25" s="39"/>
      <c r="N25" s="48"/>
      <c r="O25" s="48"/>
      <c r="P25" s="49"/>
      <c r="Q25" s="48"/>
      <c r="R25" s="48"/>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51">
        <f t="shared" si="1"/>
        <v>22152.36</v>
      </c>
      <c r="BB25" s="50">
        <f t="shared" si="2"/>
        <v>22152.36</v>
      </c>
      <c r="BC25" s="54" t="str">
        <f t="shared" si="3"/>
        <v>INR  Twenty Two Thousand One Hundred &amp; Fifty Two  and Paise Thirty Six Only</v>
      </c>
      <c r="IA25" s="21">
        <v>2.03</v>
      </c>
      <c r="IB25" s="21" t="s">
        <v>51</v>
      </c>
      <c r="ID25" s="21">
        <v>204</v>
      </c>
      <c r="IE25" s="22" t="s">
        <v>43</v>
      </c>
      <c r="IF25" s="22"/>
      <c r="IG25" s="22"/>
      <c r="IH25" s="22"/>
      <c r="II25" s="22"/>
    </row>
    <row r="26" spans="1:243" s="21" customFormat="1" ht="19.5" customHeight="1">
      <c r="A26" s="55">
        <v>2.04</v>
      </c>
      <c r="B26" s="56" t="s">
        <v>72</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2.04</v>
      </c>
      <c r="IB26" s="21" t="s">
        <v>72</v>
      </c>
      <c r="IE26" s="22"/>
      <c r="IF26" s="22"/>
      <c r="IG26" s="22"/>
      <c r="IH26" s="22"/>
      <c r="II26" s="22"/>
    </row>
    <row r="27" spans="1:243" s="21" customFormat="1" ht="31.5" customHeight="1">
      <c r="A27" s="55">
        <v>2.05</v>
      </c>
      <c r="B27" s="56" t="s">
        <v>52</v>
      </c>
      <c r="C27" s="33"/>
      <c r="D27" s="33">
        <v>344</v>
      </c>
      <c r="E27" s="57" t="s">
        <v>43</v>
      </c>
      <c r="F27" s="58">
        <v>10.17</v>
      </c>
      <c r="G27" s="42"/>
      <c r="H27" s="36"/>
      <c r="I27" s="37" t="s">
        <v>33</v>
      </c>
      <c r="J27" s="38">
        <f t="shared" si="0"/>
        <v>1</v>
      </c>
      <c r="K27" s="36" t="s">
        <v>34</v>
      </c>
      <c r="L27" s="36" t="s">
        <v>4</v>
      </c>
      <c r="M27" s="39"/>
      <c r="N27" s="48"/>
      <c r="O27" s="48"/>
      <c r="P27" s="49"/>
      <c r="Q27" s="48"/>
      <c r="R27" s="48"/>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1">
        <f t="shared" si="1"/>
        <v>3498.48</v>
      </c>
      <c r="BB27" s="50">
        <f t="shared" si="2"/>
        <v>3498.48</v>
      </c>
      <c r="BC27" s="54" t="str">
        <f t="shared" si="3"/>
        <v>INR  Three Thousand Four Hundred &amp; Ninety Eight  and Paise Forty Eight Only</v>
      </c>
      <c r="IA27" s="21">
        <v>2.05</v>
      </c>
      <c r="IB27" s="21" t="s">
        <v>52</v>
      </c>
      <c r="ID27" s="21">
        <v>344</v>
      </c>
      <c r="IE27" s="22" t="s">
        <v>43</v>
      </c>
      <c r="IF27" s="22"/>
      <c r="IG27" s="22"/>
      <c r="IH27" s="22"/>
      <c r="II27" s="22"/>
    </row>
    <row r="28" spans="1:243" s="21" customFormat="1" ht="63.75" customHeight="1">
      <c r="A28" s="55">
        <v>2.06</v>
      </c>
      <c r="B28" s="56" t="s">
        <v>73</v>
      </c>
      <c r="C28" s="33"/>
      <c r="D28" s="66"/>
      <c r="E28" s="66"/>
      <c r="F28" s="66"/>
      <c r="G28" s="66"/>
      <c r="H28" s="66"/>
      <c r="I28" s="66"/>
      <c r="J28" s="66"/>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IA28" s="21">
        <v>2.06</v>
      </c>
      <c r="IB28" s="21" t="s">
        <v>73</v>
      </c>
      <c r="IE28" s="22"/>
      <c r="IF28" s="22"/>
      <c r="IG28" s="22"/>
      <c r="IH28" s="22"/>
      <c r="II28" s="22"/>
    </row>
    <row r="29" spans="1:243" s="21" customFormat="1" ht="31.5" customHeight="1">
      <c r="A29" s="55">
        <v>2.07</v>
      </c>
      <c r="B29" s="56" t="s">
        <v>52</v>
      </c>
      <c r="C29" s="33"/>
      <c r="D29" s="33">
        <v>170</v>
      </c>
      <c r="E29" s="57" t="s">
        <v>43</v>
      </c>
      <c r="F29" s="58">
        <v>49.8</v>
      </c>
      <c r="G29" s="42"/>
      <c r="H29" s="36"/>
      <c r="I29" s="37" t="s">
        <v>33</v>
      </c>
      <c r="J29" s="38">
        <f t="shared" si="0"/>
        <v>1</v>
      </c>
      <c r="K29" s="36" t="s">
        <v>34</v>
      </c>
      <c r="L29" s="36" t="s">
        <v>4</v>
      </c>
      <c r="M29" s="39"/>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1">
        <f t="shared" si="1"/>
        <v>8466</v>
      </c>
      <c r="BB29" s="50">
        <f t="shared" si="2"/>
        <v>8466</v>
      </c>
      <c r="BC29" s="54" t="str">
        <f t="shared" si="3"/>
        <v>INR  Eight Thousand Four Hundred &amp; Sixty Six  Only</v>
      </c>
      <c r="IA29" s="21">
        <v>2.07</v>
      </c>
      <c r="IB29" s="21" t="s">
        <v>52</v>
      </c>
      <c r="ID29" s="21">
        <v>170</v>
      </c>
      <c r="IE29" s="22" t="s">
        <v>43</v>
      </c>
      <c r="IF29" s="22"/>
      <c r="IG29" s="22"/>
      <c r="IH29" s="22"/>
      <c r="II29" s="22"/>
    </row>
    <row r="30" spans="1:243" s="21" customFormat="1" ht="31.5" customHeight="1">
      <c r="A30" s="55">
        <v>2.08</v>
      </c>
      <c r="B30" s="56" t="s">
        <v>53</v>
      </c>
      <c r="C30" s="33"/>
      <c r="D30" s="33">
        <v>204</v>
      </c>
      <c r="E30" s="57" t="s">
        <v>43</v>
      </c>
      <c r="F30" s="58">
        <v>18.28</v>
      </c>
      <c r="G30" s="42"/>
      <c r="H30" s="36"/>
      <c r="I30" s="37" t="s">
        <v>33</v>
      </c>
      <c r="J30" s="38">
        <f t="shared" si="0"/>
        <v>1</v>
      </c>
      <c r="K30" s="36" t="s">
        <v>34</v>
      </c>
      <c r="L30" s="36" t="s">
        <v>4</v>
      </c>
      <c r="M30" s="39"/>
      <c r="N30" s="48"/>
      <c r="O30" s="48"/>
      <c r="P30" s="49"/>
      <c r="Q30" s="48"/>
      <c r="R30" s="48"/>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1">
        <f t="shared" si="1"/>
        <v>3729.12</v>
      </c>
      <c r="BB30" s="50">
        <f t="shared" si="2"/>
        <v>3729.12</v>
      </c>
      <c r="BC30" s="54" t="str">
        <f t="shared" si="3"/>
        <v>INR  Three Thousand Seven Hundred &amp; Twenty Nine  and Paise Twelve Only</v>
      </c>
      <c r="IA30" s="21">
        <v>2.08</v>
      </c>
      <c r="IB30" s="21" t="s">
        <v>53</v>
      </c>
      <c r="ID30" s="21">
        <v>204</v>
      </c>
      <c r="IE30" s="22" t="s">
        <v>43</v>
      </c>
      <c r="IF30" s="22"/>
      <c r="IG30" s="22"/>
      <c r="IH30" s="22"/>
      <c r="II30" s="22"/>
    </row>
    <row r="31" spans="1:243" s="21" customFormat="1" ht="31.5" customHeight="1">
      <c r="A31" s="55">
        <v>2.09</v>
      </c>
      <c r="B31" s="56" t="s">
        <v>74</v>
      </c>
      <c r="C31" s="33"/>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2.09</v>
      </c>
      <c r="IB31" s="21" t="s">
        <v>74</v>
      </c>
      <c r="IE31" s="22"/>
      <c r="IF31" s="22"/>
      <c r="IG31" s="22"/>
      <c r="IH31" s="22"/>
      <c r="II31" s="22"/>
    </row>
    <row r="32" spans="1:243" s="21" customFormat="1" ht="31.5" customHeight="1">
      <c r="A32" s="59">
        <v>2.1</v>
      </c>
      <c r="B32" s="56" t="s">
        <v>54</v>
      </c>
      <c r="C32" s="33"/>
      <c r="D32" s="33">
        <v>793</v>
      </c>
      <c r="E32" s="57" t="s">
        <v>43</v>
      </c>
      <c r="F32" s="58">
        <v>75.89</v>
      </c>
      <c r="G32" s="42"/>
      <c r="H32" s="36"/>
      <c r="I32" s="37" t="s">
        <v>33</v>
      </c>
      <c r="J32" s="38">
        <f t="shared" si="0"/>
        <v>1</v>
      </c>
      <c r="K32" s="36" t="s">
        <v>34</v>
      </c>
      <c r="L32" s="36" t="s">
        <v>4</v>
      </c>
      <c r="M32" s="39"/>
      <c r="N32" s="48"/>
      <c r="O32" s="48"/>
      <c r="P32" s="49"/>
      <c r="Q32" s="48"/>
      <c r="R32" s="48"/>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1">
        <f t="shared" si="1"/>
        <v>60180.77</v>
      </c>
      <c r="BB32" s="50">
        <f t="shared" si="2"/>
        <v>60180.77</v>
      </c>
      <c r="BC32" s="54" t="str">
        <f t="shared" si="3"/>
        <v>INR  Sixty Thousand One Hundred &amp; Eighty  and Paise Seventy Seven Only</v>
      </c>
      <c r="IA32" s="21">
        <v>2.1</v>
      </c>
      <c r="IB32" s="21" t="s">
        <v>54</v>
      </c>
      <c r="ID32" s="21">
        <v>793</v>
      </c>
      <c r="IE32" s="22" t="s">
        <v>43</v>
      </c>
      <c r="IF32" s="22"/>
      <c r="IG32" s="22"/>
      <c r="IH32" s="22"/>
      <c r="II32" s="22"/>
    </row>
    <row r="33" spans="1:243" s="21" customFormat="1" ht="21.75" customHeight="1">
      <c r="A33" s="55">
        <v>3</v>
      </c>
      <c r="B33" s="56" t="s">
        <v>75</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3</v>
      </c>
      <c r="IB33" s="21" t="s">
        <v>75</v>
      </c>
      <c r="IE33" s="22"/>
      <c r="IF33" s="22"/>
      <c r="IG33" s="22"/>
      <c r="IH33" s="22"/>
      <c r="II33" s="22"/>
    </row>
    <row r="34" spans="1:243" s="21" customFormat="1" ht="111" customHeight="1">
      <c r="A34" s="55">
        <v>3.01</v>
      </c>
      <c r="B34" s="56" t="s">
        <v>76</v>
      </c>
      <c r="C34" s="33"/>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3.01</v>
      </c>
      <c r="IB34" s="21" t="s">
        <v>76</v>
      </c>
      <c r="IE34" s="22"/>
      <c r="IF34" s="22"/>
      <c r="IG34" s="22"/>
      <c r="IH34" s="22"/>
      <c r="II34" s="22"/>
    </row>
    <row r="35" spans="1:243" s="21" customFormat="1" ht="31.5" customHeight="1">
      <c r="A35" s="55">
        <v>3.02</v>
      </c>
      <c r="B35" s="56" t="s">
        <v>55</v>
      </c>
      <c r="C35" s="33"/>
      <c r="D35" s="33">
        <v>3</v>
      </c>
      <c r="E35" s="57" t="s">
        <v>43</v>
      </c>
      <c r="F35" s="58">
        <v>419.11</v>
      </c>
      <c r="G35" s="42"/>
      <c r="H35" s="36"/>
      <c r="I35" s="37" t="s">
        <v>33</v>
      </c>
      <c r="J35" s="38">
        <f t="shared" si="0"/>
        <v>1</v>
      </c>
      <c r="K35" s="36" t="s">
        <v>34</v>
      </c>
      <c r="L35" s="36" t="s">
        <v>4</v>
      </c>
      <c r="M35" s="39"/>
      <c r="N35" s="48"/>
      <c r="O35" s="48"/>
      <c r="P35" s="49"/>
      <c r="Q35" s="48"/>
      <c r="R35" s="48"/>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1">
        <f t="shared" si="1"/>
        <v>1257.33</v>
      </c>
      <c r="BB35" s="50">
        <f t="shared" si="2"/>
        <v>1257.33</v>
      </c>
      <c r="BC35" s="54" t="str">
        <f t="shared" si="3"/>
        <v>INR  One Thousand Two Hundred &amp; Fifty Seven  and Paise Thirty Three Only</v>
      </c>
      <c r="IA35" s="21">
        <v>3.02</v>
      </c>
      <c r="IB35" s="21" t="s">
        <v>55</v>
      </c>
      <c r="ID35" s="21">
        <v>3</v>
      </c>
      <c r="IE35" s="22" t="s">
        <v>43</v>
      </c>
      <c r="IF35" s="22"/>
      <c r="IG35" s="22"/>
      <c r="IH35" s="22"/>
      <c r="II35" s="22"/>
    </row>
    <row r="36" spans="1:243" s="21" customFormat="1" ht="15.75">
      <c r="A36" s="55">
        <v>3.03</v>
      </c>
      <c r="B36" s="56" t="s">
        <v>77</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3.03</v>
      </c>
      <c r="IB36" s="21" t="s">
        <v>77</v>
      </c>
      <c r="IE36" s="22"/>
      <c r="IF36" s="22"/>
      <c r="IG36" s="22"/>
      <c r="IH36" s="22"/>
      <c r="II36" s="22"/>
    </row>
    <row r="37" spans="1:243" s="21" customFormat="1" ht="63">
      <c r="A37" s="55">
        <v>3.04</v>
      </c>
      <c r="B37" s="56" t="s">
        <v>78</v>
      </c>
      <c r="C37" s="33"/>
      <c r="D37" s="66"/>
      <c r="E37" s="66"/>
      <c r="F37" s="66"/>
      <c r="G37" s="66"/>
      <c r="H37" s="66"/>
      <c r="I37" s="66"/>
      <c r="J37" s="66"/>
      <c r="K37" s="66"/>
      <c r="L37" s="66"/>
      <c r="M37" s="66"/>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IA37" s="21">
        <v>3.04</v>
      </c>
      <c r="IB37" s="21" t="s">
        <v>78</v>
      </c>
      <c r="IE37" s="22"/>
      <c r="IF37" s="22"/>
      <c r="IG37" s="22"/>
      <c r="IH37" s="22"/>
      <c r="II37" s="22"/>
    </row>
    <row r="38" spans="1:243" s="21" customFormat="1" ht="31.5" customHeight="1">
      <c r="A38" s="55">
        <v>3.05</v>
      </c>
      <c r="B38" s="56" t="s">
        <v>56</v>
      </c>
      <c r="C38" s="33"/>
      <c r="D38" s="33">
        <v>1</v>
      </c>
      <c r="E38" s="57" t="s">
        <v>47</v>
      </c>
      <c r="F38" s="58">
        <v>103.73</v>
      </c>
      <c r="G38" s="42"/>
      <c r="H38" s="36"/>
      <c r="I38" s="37" t="s">
        <v>33</v>
      </c>
      <c r="J38" s="38">
        <f t="shared" si="0"/>
        <v>1</v>
      </c>
      <c r="K38" s="36" t="s">
        <v>34</v>
      </c>
      <c r="L38" s="36" t="s">
        <v>4</v>
      </c>
      <c r="M38" s="39"/>
      <c r="N38" s="48"/>
      <c r="O38" s="48"/>
      <c r="P38" s="49"/>
      <c r="Q38" s="48"/>
      <c r="R38" s="48"/>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51">
        <f t="shared" si="1"/>
        <v>103.73</v>
      </c>
      <c r="BB38" s="50">
        <f t="shared" si="2"/>
        <v>103.73</v>
      </c>
      <c r="BC38" s="54" t="str">
        <f t="shared" si="3"/>
        <v>INR  One Hundred &amp; Three  and Paise Seventy Three Only</v>
      </c>
      <c r="IA38" s="21">
        <v>3.05</v>
      </c>
      <c r="IB38" s="21" t="s">
        <v>56</v>
      </c>
      <c r="ID38" s="21">
        <v>1</v>
      </c>
      <c r="IE38" s="22" t="s">
        <v>47</v>
      </c>
      <c r="IF38" s="22"/>
      <c r="IG38" s="22"/>
      <c r="IH38" s="22"/>
      <c r="II38" s="22"/>
    </row>
    <row r="39" spans="1:243" s="21" customFormat="1" ht="78.75">
      <c r="A39" s="55">
        <v>3.06</v>
      </c>
      <c r="B39" s="56" t="s">
        <v>57</v>
      </c>
      <c r="C39" s="33"/>
      <c r="D39" s="33">
        <v>13</v>
      </c>
      <c r="E39" s="57" t="s">
        <v>43</v>
      </c>
      <c r="F39" s="58">
        <v>39.5</v>
      </c>
      <c r="G39" s="42"/>
      <c r="H39" s="36"/>
      <c r="I39" s="37" t="s">
        <v>33</v>
      </c>
      <c r="J39" s="38">
        <f t="shared" si="0"/>
        <v>1</v>
      </c>
      <c r="K39" s="36" t="s">
        <v>34</v>
      </c>
      <c r="L39" s="36" t="s">
        <v>4</v>
      </c>
      <c r="M39" s="39"/>
      <c r="N39" s="48"/>
      <c r="O39" s="48"/>
      <c r="P39" s="49"/>
      <c r="Q39" s="48"/>
      <c r="R39" s="48"/>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51">
        <f t="shared" si="1"/>
        <v>513.5</v>
      </c>
      <c r="BB39" s="50">
        <f t="shared" si="2"/>
        <v>513.5</v>
      </c>
      <c r="BC39" s="54" t="str">
        <f t="shared" si="3"/>
        <v>INR  Five Hundred &amp; Thirteen  and Paise Fifty Only</v>
      </c>
      <c r="IA39" s="21">
        <v>3.06</v>
      </c>
      <c r="IB39" s="21" t="s">
        <v>57</v>
      </c>
      <c r="ID39" s="21">
        <v>13</v>
      </c>
      <c r="IE39" s="22" t="s">
        <v>43</v>
      </c>
      <c r="IF39" s="22"/>
      <c r="IG39" s="22"/>
      <c r="IH39" s="22"/>
      <c r="II39" s="22"/>
    </row>
    <row r="40" spans="1:243" s="21" customFormat="1" ht="141.75">
      <c r="A40" s="55">
        <v>3.07</v>
      </c>
      <c r="B40" s="56" t="s">
        <v>58</v>
      </c>
      <c r="C40" s="33"/>
      <c r="D40" s="33">
        <v>1</v>
      </c>
      <c r="E40" s="57" t="s">
        <v>46</v>
      </c>
      <c r="F40" s="58">
        <v>192.33</v>
      </c>
      <c r="G40" s="42"/>
      <c r="H40" s="36"/>
      <c r="I40" s="37" t="s">
        <v>33</v>
      </c>
      <c r="J40" s="38">
        <f t="shared" si="0"/>
        <v>1</v>
      </c>
      <c r="K40" s="36" t="s">
        <v>34</v>
      </c>
      <c r="L40" s="36" t="s">
        <v>4</v>
      </c>
      <c r="M40" s="39"/>
      <c r="N40" s="48"/>
      <c r="O40" s="48"/>
      <c r="P40" s="49"/>
      <c r="Q40" s="48"/>
      <c r="R40" s="48"/>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51">
        <f t="shared" si="1"/>
        <v>192.33</v>
      </c>
      <c r="BB40" s="50">
        <f t="shared" si="2"/>
        <v>192.33</v>
      </c>
      <c r="BC40" s="54" t="str">
        <f t="shared" si="3"/>
        <v>INR  One Hundred &amp; Ninety Two  and Paise Thirty Three Only</v>
      </c>
      <c r="IA40" s="21">
        <v>3.07</v>
      </c>
      <c r="IB40" s="21" t="s">
        <v>58</v>
      </c>
      <c r="ID40" s="21">
        <v>1</v>
      </c>
      <c r="IE40" s="22" t="s">
        <v>46</v>
      </c>
      <c r="IF40" s="22"/>
      <c r="IG40" s="22"/>
      <c r="IH40" s="22"/>
      <c r="II40" s="22"/>
    </row>
    <row r="41" spans="1:243" s="21" customFormat="1" ht="18" customHeight="1">
      <c r="A41" s="55">
        <v>4</v>
      </c>
      <c r="B41" s="56" t="s">
        <v>79</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4</v>
      </c>
      <c r="IB41" s="21" t="s">
        <v>79</v>
      </c>
      <c r="IE41" s="22"/>
      <c r="IF41" s="22"/>
      <c r="IG41" s="22"/>
      <c r="IH41" s="22"/>
      <c r="II41" s="22"/>
    </row>
    <row r="42" spans="1:243" s="21" customFormat="1" ht="47.25">
      <c r="A42" s="55">
        <v>4.01</v>
      </c>
      <c r="B42" s="56" t="s">
        <v>80</v>
      </c>
      <c r="C42" s="33"/>
      <c r="D42" s="66"/>
      <c r="E42" s="66"/>
      <c r="F42" s="66"/>
      <c r="G42" s="66"/>
      <c r="H42" s="66"/>
      <c r="I42" s="66"/>
      <c r="J42" s="66"/>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A42" s="21">
        <v>4.01</v>
      </c>
      <c r="IB42" s="21" t="s">
        <v>80</v>
      </c>
      <c r="IE42" s="22"/>
      <c r="IF42" s="22"/>
      <c r="IG42" s="22"/>
      <c r="IH42" s="22"/>
      <c r="II42" s="22"/>
    </row>
    <row r="43" spans="1:243" s="21" customFormat="1" ht="31.5" customHeight="1">
      <c r="A43" s="55">
        <v>4.02</v>
      </c>
      <c r="B43" s="56" t="s">
        <v>81</v>
      </c>
      <c r="C43" s="33"/>
      <c r="D43" s="33">
        <v>86</v>
      </c>
      <c r="E43" s="57" t="s">
        <v>44</v>
      </c>
      <c r="F43" s="58">
        <v>8.42</v>
      </c>
      <c r="G43" s="42"/>
      <c r="H43" s="36"/>
      <c r="I43" s="37" t="s">
        <v>33</v>
      </c>
      <c r="J43" s="38">
        <f t="shared" si="0"/>
        <v>1</v>
      </c>
      <c r="K43" s="36" t="s">
        <v>34</v>
      </c>
      <c r="L43" s="36" t="s">
        <v>4</v>
      </c>
      <c r="M43" s="39"/>
      <c r="N43" s="48"/>
      <c r="O43" s="48"/>
      <c r="P43" s="49"/>
      <c r="Q43" s="48"/>
      <c r="R43" s="48"/>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51">
        <f t="shared" si="1"/>
        <v>724.12</v>
      </c>
      <c r="BB43" s="50">
        <f t="shared" si="2"/>
        <v>724.12</v>
      </c>
      <c r="BC43" s="54" t="str">
        <f t="shared" si="3"/>
        <v>INR  Seven Hundred &amp; Twenty Four  and Paise Twelve Only</v>
      </c>
      <c r="IA43" s="21">
        <v>4.02</v>
      </c>
      <c r="IB43" s="21" t="s">
        <v>81</v>
      </c>
      <c r="ID43" s="21">
        <v>86</v>
      </c>
      <c r="IE43" s="22" t="s">
        <v>44</v>
      </c>
      <c r="IF43" s="22"/>
      <c r="IG43" s="22"/>
      <c r="IH43" s="22"/>
      <c r="II43" s="22"/>
    </row>
    <row r="44" spans="1:243" s="21" customFormat="1" ht="18" customHeight="1">
      <c r="A44" s="55">
        <v>5</v>
      </c>
      <c r="B44" s="56" t="s">
        <v>82</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5</v>
      </c>
      <c r="IB44" s="21" t="s">
        <v>82</v>
      </c>
      <c r="IE44" s="22"/>
      <c r="IF44" s="22"/>
      <c r="IG44" s="22"/>
      <c r="IH44" s="22"/>
      <c r="II44" s="22"/>
    </row>
    <row r="45" spans="1:243" s="21" customFormat="1" ht="299.25">
      <c r="A45" s="55">
        <v>5.01</v>
      </c>
      <c r="B45" s="56" t="s">
        <v>83</v>
      </c>
      <c r="C45" s="33"/>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IA45" s="21">
        <v>5.01</v>
      </c>
      <c r="IB45" s="21" t="s">
        <v>83</v>
      </c>
      <c r="IE45" s="22"/>
      <c r="IF45" s="22"/>
      <c r="IG45" s="22"/>
      <c r="IH45" s="22"/>
      <c r="II45" s="22"/>
    </row>
    <row r="46" spans="1:243" s="21" customFormat="1" ht="31.5" customHeight="1">
      <c r="A46" s="55">
        <v>5.02</v>
      </c>
      <c r="B46" s="56" t="s">
        <v>84</v>
      </c>
      <c r="C46" s="33"/>
      <c r="D46" s="33">
        <v>10</v>
      </c>
      <c r="E46" s="57" t="s">
        <v>43</v>
      </c>
      <c r="F46" s="58">
        <v>447.61</v>
      </c>
      <c r="G46" s="42"/>
      <c r="H46" s="36"/>
      <c r="I46" s="37" t="s">
        <v>33</v>
      </c>
      <c r="J46" s="38">
        <f t="shared" si="0"/>
        <v>1</v>
      </c>
      <c r="K46" s="36" t="s">
        <v>34</v>
      </c>
      <c r="L46" s="36" t="s">
        <v>4</v>
      </c>
      <c r="M46" s="39"/>
      <c r="N46" s="48"/>
      <c r="O46" s="48"/>
      <c r="P46" s="49"/>
      <c r="Q46" s="48"/>
      <c r="R46" s="48"/>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1">
        <f t="shared" si="1"/>
        <v>4476.1</v>
      </c>
      <c r="BB46" s="50">
        <f t="shared" si="2"/>
        <v>4476.1</v>
      </c>
      <c r="BC46" s="54" t="str">
        <f t="shared" si="3"/>
        <v>INR  Four Thousand Four Hundred &amp; Seventy Six  and Paise Ten Only</v>
      </c>
      <c r="IA46" s="21">
        <v>5.02</v>
      </c>
      <c r="IB46" s="21" t="s">
        <v>84</v>
      </c>
      <c r="ID46" s="21">
        <v>10</v>
      </c>
      <c r="IE46" s="22" t="s">
        <v>43</v>
      </c>
      <c r="IF46" s="22"/>
      <c r="IG46" s="22"/>
      <c r="IH46" s="22"/>
      <c r="II46" s="22"/>
    </row>
    <row r="47" spans="1:55" ht="42.75">
      <c r="A47" s="43" t="s">
        <v>35</v>
      </c>
      <c r="B47" s="44"/>
      <c r="C47" s="45"/>
      <c r="D47" s="63"/>
      <c r="E47" s="63"/>
      <c r="F47" s="63"/>
      <c r="G47" s="34"/>
      <c r="H47" s="46"/>
      <c r="I47" s="46"/>
      <c r="J47" s="46"/>
      <c r="K47" s="46"/>
      <c r="L47" s="47"/>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53">
        <f>SUM(BA13:BA46)</f>
        <v>186369.93</v>
      </c>
      <c r="BB47" s="53">
        <f>SUM(BB13:BB46)</f>
        <v>186369.93</v>
      </c>
      <c r="BC47" s="54" t="str">
        <f>SpellNumber($E$2,BB47)</f>
        <v>INR  One Lakh Eighty Six Thousand Three Hundred &amp; Sixty Nine  and Paise Ninety Three Only</v>
      </c>
    </row>
    <row r="48" spans="1:55" ht="46.5" customHeight="1">
      <c r="A48" s="24" t="s">
        <v>36</v>
      </c>
      <c r="B48" s="25"/>
      <c r="C48" s="26"/>
      <c r="D48" s="60"/>
      <c r="E48" s="61" t="s">
        <v>45</v>
      </c>
      <c r="F48" s="62"/>
      <c r="G48" s="27"/>
      <c r="H48" s="28"/>
      <c r="I48" s="28"/>
      <c r="J48" s="28"/>
      <c r="K48" s="29"/>
      <c r="L48" s="30"/>
      <c r="M48" s="31"/>
      <c r="N48" s="32"/>
      <c r="O48" s="21"/>
      <c r="P48" s="21"/>
      <c r="Q48" s="21"/>
      <c r="R48" s="21"/>
      <c r="S48" s="21"/>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52">
        <f>IF(ISBLANK(F48),0,IF(E48="Excess (+)",ROUND(BA47+(BA47*F48),2),IF(E48="Less (-)",ROUND(BA47+(BA47*F48*(-1)),2),IF(E48="At Par",BA47,0))))</f>
        <v>0</v>
      </c>
      <c r="BB48" s="64">
        <f>ROUND(BA48,0)</f>
        <v>0</v>
      </c>
      <c r="BC48" s="65" t="str">
        <f>SpellNumber($E$2,BB48)</f>
        <v>INR Zero Only</v>
      </c>
    </row>
    <row r="49" spans="1:55" ht="45.75" customHeight="1">
      <c r="A49" s="23" t="s">
        <v>37</v>
      </c>
      <c r="B49" s="23"/>
      <c r="C49" s="68" t="str">
        <f>SpellNumber($E$2,BB48)</f>
        <v>INR Zero Only</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9"/>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9" ht="15"/>
    <row r="2140" ht="15"/>
    <row r="2141" ht="15"/>
    <row r="2142" ht="15"/>
    <row r="2143" ht="15"/>
  </sheetData>
  <sheetProtection password="8F23" sheet="1"/>
  <mergeCells count="26">
    <mergeCell ref="C49:BC49"/>
    <mergeCell ref="A1:L1"/>
    <mergeCell ref="A4:BC4"/>
    <mergeCell ref="A5:BC5"/>
    <mergeCell ref="A6:BC6"/>
    <mergeCell ref="A7:BC7"/>
    <mergeCell ref="A9:BC9"/>
    <mergeCell ref="D13:BC13"/>
    <mergeCell ref="B8:BC8"/>
    <mergeCell ref="D14:BC14"/>
    <mergeCell ref="D16:BC16"/>
    <mergeCell ref="D18:BC18"/>
    <mergeCell ref="D22:BC22"/>
    <mergeCell ref="D20:BC20"/>
    <mergeCell ref="D23:BC23"/>
    <mergeCell ref="D26:BC26"/>
    <mergeCell ref="D41:BC41"/>
    <mergeCell ref="D42:BC42"/>
    <mergeCell ref="D44:BC44"/>
    <mergeCell ref="D45:BC45"/>
    <mergeCell ref="D28:BC28"/>
    <mergeCell ref="D31:BC31"/>
    <mergeCell ref="D33:BC33"/>
    <mergeCell ref="D34:BC34"/>
    <mergeCell ref="D36:BC36"/>
    <mergeCell ref="D37:BC3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8">
      <formula1>IF(E48="Select",-1,IF(E48="At Par",0,0))</formula1>
      <formula2>IF(E48="Select",-1,IF(E48="At Par",0,0.99))</formula2>
    </dataValidation>
    <dataValidation type="list" allowBlank="1" showErrorMessage="1" sqref="E4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8">
      <formula1>0</formula1>
      <formula2>IF(#REF!&lt;&gt;"Select",99.9,0)</formula2>
    </dataValidation>
    <dataValidation allowBlank="1" showInputMessage="1" showErrorMessage="1" promptTitle="Units" prompt="Please enter Units in text" sqref="D15:E15 D17:E17 D21:E21 D19:E19 D24:E25 D27:E27 D29:E30 D32:E32 D35:E35 D38:E40 D43:E43 D46:E46">
      <formula1>0</formula1>
      <formula2>0</formula2>
    </dataValidation>
    <dataValidation type="decimal" allowBlank="1" showInputMessage="1" showErrorMessage="1" promptTitle="Quantity" prompt="Please enter the Quantity for this item. " errorTitle="Invalid Entry" error="Only Numeric Values are allowed. " sqref="F15 F17 F21 F19 F24:F25 F27 F29:F30 F32 F35 F38:F40 F43 F46">
      <formula1>0</formula1>
      <formula2>999999999999999</formula2>
    </dataValidation>
    <dataValidation type="list" allowBlank="1" showErrorMessage="1" sqref="D13:D14 K15 D16 K17 D18 D22:D23 D20 K19 K21 K24:K25 D26 K27 D28 K29:K30 D31 K32 D33:D34 K35 D36:D37 K38:K40 D41:D42 K43 D44:D45 K4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1:H21 G19:H19 G24:H25 G27:H27 G29:H30 G32:H32 G35:H35 G38:H40 G43:H43 G46:H46">
      <formula1>0</formula1>
      <formula2>999999999999999</formula2>
    </dataValidation>
    <dataValidation allowBlank="1" showInputMessage="1" showErrorMessage="1" promptTitle="Addition / Deduction" prompt="Please Choose the correct One" sqref="J15 J17 J21 J19 J24:J25 J27 J29:J30 J32 J35 J38:J40 J43 J46">
      <formula1>0</formula1>
      <formula2>0</formula2>
    </dataValidation>
    <dataValidation type="list" showErrorMessage="1" sqref="I15 I17 I21 I19 I24:I25 I27 I29:I30 I32 I35 I38:I40 I43 I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1:O21 N19:O19 N24:O25 N27:O27 N29:O30 N32:O32 N35:O35 N38:O40 N43:O43 N46: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1 R19 R24:R25 R27 R29:R30 R32 R35 R38:R40 R43 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1 Q19 Q24:Q25 Q27 Q29:Q30 Q32 Q35 Q38:Q40 Q43 Q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1 M19 M24:M25 M27 M29:M30 M32 M35 M38:M40 M43 M46">
      <formula1>0</formula1>
      <formula2>999999999999999</formula2>
    </dataValidation>
    <dataValidation type="list" allowBlank="1" showInputMessage="1" showErrorMessage="1" sqref="L44 L13 L14 L15 L16 L17 L18 L19 L20 L21 L22 L23 L24 L25 L26 L27 L28 L29 L30 L31 L32 L33 L34 L35 L36 L37 L38 L39 L40 L41 L42 L43 L46 L4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6">
      <formula1>0</formula1>
      <formula2>0</formula2>
    </dataValidation>
    <dataValidation type="decimal" allowBlank="1" showErrorMessage="1" errorTitle="Invalid Entry" error="Only Numeric Values are allowed. " sqref="A13:A4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2022-08-03T10:28:35Z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