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<sst xmlns="http://schemas.openxmlformats.org/spreadsheetml/2006/main" count="404" uniqueCount="110">
  <si>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</si>
  <si>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</si>
  <si>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</si>
  <si>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</si>
  <si>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</si>
  <si>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</si>
  <si>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</si>
  <si>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</si>
  <si>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</si>
  <si>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</si>
  <si>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</si>
  <si>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</si>
  <si>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</si>
  <si>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</si>
  <si>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</si>
  <si>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</si>
  <si>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</si>
  <si>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</si>
  <si>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</si>
  <si>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</si>
  <si>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</si>
  <si>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</si>
  <si>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</si>
  <si>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</si>
  <si>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</si>
  <si>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</si>
  <si>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</si>
  <si>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</si>
  <si>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</si>
  <si>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</si>
  <si>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</si>
  <si>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</si>
  <si>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</si>
  <si>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</si>
  <si>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</si>
  <si>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</si>
  <si>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</si>
  <si>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</si>
  <si>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</si>
  <si>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</si>
  <si>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</si>
  <si>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</si>
  <si>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</si>
  <si>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</si>
  <si>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</si>
  <si>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</si>
  <si>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</si>
  <si>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</si>
  <si>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</si>
  <si>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</si>
  <si>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</si>
  <si>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</si>
  <si>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Nominal concrete 1:3:6 or richer mix (i/c equivalent design mix)</t>
  </si>
  <si>
    <t>100 mm</t>
  </si>
  <si>
    <t>Contract No:  22/C/D1/2022-23</t>
  </si>
  <si>
    <t>Name of Work: Replacement of rusted  B block Duct C.I. &amp; G.I.line at Hall-2 and levelling / brick edging of vollyball court at hall-10</t>
  </si>
  <si>
    <t>EARTH WORK</t>
  </si>
  <si>
    <t>Surface dressing of the ground including removing vegetation and in- equalities not exceeding 15 cm deep and disposal of rubbish, lead up to 50 m and lift up 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</si>
  <si>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</si>
  <si>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</si>
  <si>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</si>
  <si>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</si>
  <si>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</si>
  <si>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</si>
  <si>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</si>
  <si>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Brick edging 7cm wide 11.4 cm deep to plinth protection with common burnt clay F.P.S. (non modular) bricks of class designation 7.5 including grouting with cement mortar 1:4 (1 cement : 4 fine sand).</t>
  </si>
  <si>
    <t>WOOD AND P. V. C. WORK</t>
  </si>
  <si>
    <t>Providing and fixing PVC Door Frame of size 50x47 mm with a wall thickness of 5 mm (± 0.2 mm), made out of single piece extruded PVC profile, with mitred cut joints and joint with 2 nos of PVC bracket of size 190 mm x 100 mm long arms of cross section size 35 x 15 mm &amp; self driven self taping screws, the vertical door profiles to be reinforced with 40x20 mm M.S. rectangular tube of 0.8 mm , including providing EPDM rubber gasket weather seal throughout the frame, including jointing 5 mm PVC frame strip with PVC solvent cement on the back of the profile. The door frame to be fixed to the wall using 8 x100 mm long anchor fasteners complete, all as per manufacturer's specification and direction of Engineer -in- charge.</t>
  </si>
  <si>
    <t>35 mm thick factory made Solid panel PVC Door shutter, made out of single piece extruded soild PVC profiles, 5 mm (± 0.2 mm) thick, having styles &amp; rails (except lock rail) of size 95 mmx 35 mm x 5 mm, out of which 75 mm shall be flat and 20 mm shall be tapered (on both side), having one side thickness of 15 mm integrally extruded on the hinge side of the profile for better screw holding power, including reinforcing with MS tube of size 40 mm X 20 mm x 1 mm, joints of styles &amp; rails to be mitered cut &amp; joint with the help of PVC solvent cement, self driven self tapping screws &amp; M.S. rectangular pipes bracket of size 190 mm X 100 mm of cross section size 35 mm x 17 mm x 1 mm at each corner. Single piece extruded 5 mm thick solid PVC Lock rail of size 115 mm x 35 mm, out of which 75 mm to be flat and 20 mm to be tapered at both ends, having 15 mm solid core in middle of rail section integrally extruded, fixing the styles &amp; rails with the help of solvent and self driven self tapping screws of 125 mm x 11 mm, including providing 5 mm Single piece solid PVC extruded sheet inserted in the door as panel, all complete as per manufacturer's specification and direction of Engineer-in-charge.</t>
  </si>
  <si>
    <t>Non decorative finish (matt finish)</t>
  </si>
  <si>
    <t>FINISHING</t>
  </si>
  <si>
    <t>15 mm cement plaster on rough side of single or half brick wall of mix:</t>
  </si>
  <si>
    <t>REPAIRS TO BUILDING</t>
  </si>
  <si>
    <t>Dismantling 15 to 40 mm dia G.I. pipe including stacking of dismantled pipes (within 50 metres lead) as per direction of Engineer- in-Charge.(a) Internal Work- Exposed on wall</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</si>
  <si>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</si>
  <si>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</si>
  <si>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</si>
  <si>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C.I. or asbestos rain water pipe with fittings and clamps including stacking the material within 50 metres lead :</t>
  </si>
  <si>
    <t>100 mm dia pipe</t>
  </si>
  <si>
    <t>SANITARY INSTALLATIONS</t>
  </si>
  <si>
    <t>Providing and fixing soil, waste and vent pipes :</t>
  </si>
  <si>
    <t>100 mm dia</t>
  </si>
  <si>
    <t>Centrifugally cast (spun) iron socket &amp;spigot (S&amp;S) pipe as per IS: 3989</t>
  </si>
  <si>
    <t>Providing and fixing M.S. holder-bat clamps of approved design toSand Cast iron/cast iron (spun) pipe embedded in and includingcement concrete blocks 10x10x10 cm of 1:2:4 mix (1 cement : 2coarse sand : 4 graded stone aggregate 20 mm nominal size),including cost of cutting holes and making good the walls etc. :</t>
  </si>
  <si>
    <t>For 100 mm dia pipe</t>
  </si>
  <si>
    <t>Providing and fixing plain bend of required degree.</t>
  </si>
  <si>
    <t>Sand cast iron S&amp;S as per IS : 3989</t>
  </si>
  <si>
    <t>Providing and fixing single equal plain junction of required degreewith access door, insertion rubber washer 3 mm thick, bolts andnuts complete.</t>
  </si>
  <si>
    <t>100x100x100 mm</t>
  </si>
  <si>
    <t>Sand cast iron S&amp;S as per IS - 3989</t>
  </si>
  <si>
    <t>Providing and fixing single equal plain junction of required degree :</t>
  </si>
  <si>
    <t>Providing and fixing terminal guard :</t>
  </si>
  <si>
    <t>Providing and fixing collar :</t>
  </si>
  <si>
    <t>Providing lead caulked joints to sand cast iron/centrifugally cast(spun) iron pipes and fittings of diameter :</t>
  </si>
  <si>
    <t>WATER SUPPLY</t>
  </si>
  <si>
    <t>Providing and fixing G.I. pipes complete with G.I. fittings and clamps, i/c cutting and making good the walls etc. Internal work - Exposed on wall</t>
  </si>
  <si>
    <t>20 mm dia nominal bore</t>
  </si>
  <si>
    <t>25 mm dia nominal bore</t>
  </si>
  <si>
    <t>32 mm dia nominal bore</t>
  </si>
  <si>
    <t>40 mm dia nominal bore</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</si>
  <si>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</si>
  <si>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</si>
  <si>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</si>
  <si>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</si>
  <si>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</si>
  <si>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</si>
  <si>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</si>
  <si>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40 mm nominal bore</t>
  </si>
  <si>
    <t>Providing and fixing G.I. Union in G.I. pipe including cutting and threading the pipe and making long screws etc. complete (New work)  :</t>
  </si>
  <si>
    <t>32 mm nominal bore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</si>
</sst>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14" fillId="0" borderId="19" xfId="59"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5"/>
  <sheetViews>
    <sheetView showGridLines="0" view="pageBreakPreview" zoomScaleNormal="85" zoomScaleSheetLayoutView="100" zoomScalePageLayoutView="0" workbookViewId="0" topLeftCell="A74">
      <selection activeCell="E81" sqref="E8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9" t="str">
        <f>B2&amp;" BoQ"</f>
        <v>Percentage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0" t="s">
        <v>42</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0.75" customHeight="1">
      <c r="A5" s="60" t="s">
        <v>55</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75" customHeight="1">
      <c r="A6" s="60" t="s">
        <v>54</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72" customHeight="1">
      <c r="A8" s="11" t="s">
        <v>39</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62" t="s">
        <v>50</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55">
        <v>1</v>
      </c>
      <c r="B13" s="75" t="s">
        <v>56</v>
      </c>
      <c r="C13" s="33"/>
      <c r="D13" s="63"/>
      <c r="E13" s="63"/>
      <c r="F13" s="63"/>
      <c r="G13" s="63"/>
      <c r="H13" s="63"/>
      <c r="I13" s="63"/>
      <c r="J13" s="63"/>
      <c r="K13" s="63"/>
      <c r="L13" s="63"/>
      <c r="M13" s="63"/>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IA13" s="21">
        <v>1</v>
      </c>
      <c r="IB13" s="21" t="s">
        <v>56</v>
      </c>
      <c r="IE13" s="22"/>
      <c r="IF13" s="22"/>
      <c r="IG13" s="22"/>
      <c r="IH13" s="22"/>
      <c r="II13" s="22"/>
    </row>
    <row r="14" spans="1:243" s="21" customFormat="1" ht="78.75">
      <c r="A14" s="55">
        <v>1.01</v>
      </c>
      <c r="B14" s="75" t="s">
        <v>57</v>
      </c>
      <c r="C14" s="33"/>
      <c r="D14" s="63"/>
      <c r="E14" s="63"/>
      <c r="F14" s="63"/>
      <c r="G14" s="63"/>
      <c r="H14" s="63"/>
      <c r="I14" s="63"/>
      <c r="J14" s="63"/>
      <c r="K14" s="63"/>
      <c r="L14" s="63"/>
      <c r="M14" s="63"/>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IA14" s="21">
        <v>1.01</v>
      </c>
      <c r="IB14" s="21" t="s">
        <v>57</v>
      </c>
      <c r="IE14" s="22"/>
      <c r="IF14" s="22"/>
      <c r="IG14" s="22"/>
      <c r="IH14" s="22"/>
      <c r="II14" s="22"/>
    </row>
    <row r="15" spans="1:243" s="21" customFormat="1" ht="30" customHeight="1">
      <c r="A15" s="55">
        <v>1.02</v>
      </c>
      <c r="B15" s="75" t="s">
        <v>58</v>
      </c>
      <c r="C15" s="33"/>
      <c r="D15" s="76">
        <v>285</v>
      </c>
      <c r="E15" s="77" t="s">
        <v>43</v>
      </c>
      <c r="F15" s="56">
        <v>24.68</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7033.8</v>
      </c>
      <c r="BB15" s="50">
        <f>BA15+SUM(N15:AZ15)</f>
        <v>7033.8</v>
      </c>
      <c r="BC15" s="54" t="str">
        <f>SpellNumber(L15,BB15)</f>
        <v>INR  Seven Thousand  &amp;Thirty Three  and Paise Eighty Only</v>
      </c>
      <c r="IA15" s="21">
        <v>1.02</v>
      </c>
      <c r="IB15" s="21" t="s">
        <v>58</v>
      </c>
      <c r="ID15" s="21">
        <v>285</v>
      </c>
      <c r="IE15" s="22" t="s">
        <v>43</v>
      </c>
      <c r="IF15" s="22"/>
      <c r="IG15" s="22"/>
      <c r="IH15" s="22"/>
      <c r="II15" s="22"/>
    </row>
    <row r="16" spans="1:243" s="21" customFormat="1" ht="15.75">
      <c r="A16" s="55">
        <v>2</v>
      </c>
      <c r="B16" s="75" t="s">
        <v>59</v>
      </c>
      <c r="C16" s="33"/>
      <c r="D16" s="63"/>
      <c r="E16" s="63"/>
      <c r="F16" s="63"/>
      <c r="G16" s="63"/>
      <c r="H16" s="63"/>
      <c r="I16" s="63"/>
      <c r="J16" s="63"/>
      <c r="K16" s="63"/>
      <c r="L16" s="63"/>
      <c r="M16" s="63"/>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A16" s="21">
        <v>2</v>
      </c>
      <c r="IB16" s="21" t="s">
        <v>59</v>
      </c>
      <c r="IE16" s="22"/>
      <c r="IF16" s="22"/>
      <c r="IG16" s="22"/>
      <c r="IH16" s="22"/>
      <c r="II16" s="22"/>
    </row>
    <row r="17" spans="1:243" s="21" customFormat="1" ht="48.75" customHeight="1">
      <c r="A17" s="55">
        <v>2.01</v>
      </c>
      <c r="B17" s="75" t="s">
        <v>60</v>
      </c>
      <c r="C17" s="33"/>
      <c r="D17" s="63"/>
      <c r="E17" s="63"/>
      <c r="F17" s="63"/>
      <c r="G17" s="63"/>
      <c r="H17" s="63"/>
      <c r="I17" s="63"/>
      <c r="J17" s="63"/>
      <c r="K17" s="63"/>
      <c r="L17" s="63"/>
      <c r="M17" s="63"/>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IA17" s="21">
        <v>2.01</v>
      </c>
      <c r="IB17" s="21" t="s">
        <v>60</v>
      </c>
      <c r="IE17" s="22"/>
      <c r="IF17" s="22"/>
      <c r="IG17" s="22"/>
      <c r="IH17" s="22"/>
      <c r="II17" s="22"/>
    </row>
    <row r="18" spans="1:243" s="21" customFormat="1" ht="64.5" customHeight="1">
      <c r="A18" s="55">
        <v>2.02</v>
      </c>
      <c r="B18" s="75" t="s">
        <v>61</v>
      </c>
      <c r="C18" s="33"/>
      <c r="D18" s="76">
        <v>0.17</v>
      </c>
      <c r="E18" s="77" t="s">
        <v>46</v>
      </c>
      <c r="F18" s="56">
        <v>6457.83</v>
      </c>
      <c r="G18" s="42"/>
      <c r="H18" s="36"/>
      <c r="I18" s="37" t="s">
        <v>33</v>
      </c>
      <c r="J18" s="38">
        <f>IF(I18="Less(-)",-1,1)</f>
        <v>1</v>
      </c>
      <c r="K18" s="36" t="s">
        <v>34</v>
      </c>
      <c r="L18" s="36" t="s">
        <v>4</v>
      </c>
      <c r="M18" s="39"/>
      <c r="N18" s="48"/>
      <c r="O18" s="48"/>
      <c r="P18" s="49"/>
      <c r="Q18" s="48"/>
      <c r="R18" s="48"/>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1">
        <f>total_amount_ba($B$2,$D$2,D18,F18,J18,K18,M18)</f>
        <v>1097.83</v>
      </c>
      <c r="BB18" s="50">
        <f>BA18+SUM(N18:AZ18)</f>
        <v>1097.83</v>
      </c>
      <c r="BC18" s="54" t="str">
        <f>SpellNumber(L18,BB18)</f>
        <v>INR  One Thousand  &amp;Ninety Seven  and Paise Eighty Three Only</v>
      </c>
      <c r="IA18" s="21">
        <v>2.02</v>
      </c>
      <c r="IB18" s="21" t="s">
        <v>61</v>
      </c>
      <c r="ID18" s="21">
        <v>0.17</v>
      </c>
      <c r="IE18" s="22" t="s">
        <v>46</v>
      </c>
      <c r="IF18" s="22"/>
      <c r="IG18" s="22"/>
      <c r="IH18" s="22"/>
      <c r="II18" s="22"/>
    </row>
    <row r="19" spans="1:243" s="21" customFormat="1" ht="19.5" customHeight="1">
      <c r="A19" s="55">
        <v>3</v>
      </c>
      <c r="B19" s="75" t="s">
        <v>62</v>
      </c>
      <c r="C19" s="33"/>
      <c r="D19" s="63"/>
      <c r="E19" s="63"/>
      <c r="F19" s="63"/>
      <c r="G19" s="63"/>
      <c r="H19" s="63"/>
      <c r="I19" s="63"/>
      <c r="J19" s="63"/>
      <c r="K19" s="63"/>
      <c r="L19" s="63"/>
      <c r="M19" s="63"/>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IA19" s="21">
        <v>3</v>
      </c>
      <c r="IB19" s="21" t="s">
        <v>62</v>
      </c>
      <c r="IE19" s="22"/>
      <c r="IF19" s="22"/>
      <c r="IG19" s="22"/>
      <c r="IH19" s="22"/>
      <c r="II19" s="22"/>
    </row>
    <row r="20" spans="1:243" s="21" customFormat="1" ht="126">
      <c r="A20" s="55">
        <v>3.01</v>
      </c>
      <c r="B20" s="75" t="s">
        <v>63</v>
      </c>
      <c r="C20" s="33"/>
      <c r="D20" s="63"/>
      <c r="E20" s="63"/>
      <c r="F20" s="63"/>
      <c r="G20" s="63"/>
      <c r="H20" s="63"/>
      <c r="I20" s="63"/>
      <c r="J20" s="63"/>
      <c r="K20" s="63"/>
      <c r="L20" s="63"/>
      <c r="M20" s="63"/>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IA20" s="21">
        <v>3.01</v>
      </c>
      <c r="IB20" s="21" t="s">
        <v>63</v>
      </c>
      <c r="IE20" s="22"/>
      <c r="IF20" s="22"/>
      <c r="IG20" s="22"/>
      <c r="IH20" s="22"/>
      <c r="II20" s="22"/>
    </row>
    <row r="21" spans="1:243" s="21" customFormat="1" ht="30" customHeight="1">
      <c r="A21" s="55">
        <v>3.02</v>
      </c>
      <c r="B21" s="75" t="s">
        <v>64</v>
      </c>
      <c r="C21" s="33"/>
      <c r="D21" s="76">
        <v>0.07</v>
      </c>
      <c r="E21" s="77" t="s">
        <v>46</v>
      </c>
      <c r="F21" s="56">
        <v>6005.7</v>
      </c>
      <c r="G21" s="42"/>
      <c r="H21" s="36"/>
      <c r="I21" s="37" t="s">
        <v>33</v>
      </c>
      <c r="J21" s="38">
        <f>IF(I21="Less(-)",-1,1)</f>
        <v>1</v>
      </c>
      <c r="K21" s="36" t="s">
        <v>34</v>
      </c>
      <c r="L21" s="36" t="s">
        <v>4</v>
      </c>
      <c r="M21" s="39"/>
      <c r="N21" s="48"/>
      <c r="O21" s="48"/>
      <c r="P21" s="49"/>
      <c r="Q21" s="48"/>
      <c r="R21" s="48"/>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1">
        <f>total_amount_ba($B$2,$D$2,D21,F21,J21,K21,M21)</f>
        <v>420.4</v>
      </c>
      <c r="BB21" s="50">
        <f>BA21+SUM(N21:AZ21)</f>
        <v>420.4</v>
      </c>
      <c r="BC21" s="54" t="str">
        <f>SpellNumber(L21,BB21)</f>
        <v>INR  Four Hundred &amp; Twenty  and Paise Forty Only</v>
      </c>
      <c r="IA21" s="21">
        <v>3.02</v>
      </c>
      <c r="IB21" s="21" t="s">
        <v>64</v>
      </c>
      <c r="ID21" s="21">
        <v>0.07</v>
      </c>
      <c r="IE21" s="22" t="s">
        <v>46</v>
      </c>
      <c r="IF21" s="22"/>
      <c r="IG21" s="22"/>
      <c r="IH21" s="22"/>
      <c r="II21" s="22"/>
    </row>
    <row r="22" spans="1:243" s="21" customFormat="1" ht="94.5">
      <c r="A22" s="55">
        <v>3.03</v>
      </c>
      <c r="B22" s="75" t="s">
        <v>65</v>
      </c>
      <c r="C22" s="33"/>
      <c r="D22" s="76">
        <v>74</v>
      </c>
      <c r="E22" s="77" t="s">
        <v>44</v>
      </c>
      <c r="F22" s="56">
        <v>48.93</v>
      </c>
      <c r="G22" s="42"/>
      <c r="H22" s="36"/>
      <c r="I22" s="37" t="s">
        <v>33</v>
      </c>
      <c r="J22" s="38">
        <f>IF(I22="Less(-)",-1,1)</f>
        <v>1</v>
      </c>
      <c r="K22" s="36" t="s">
        <v>34</v>
      </c>
      <c r="L22" s="36" t="s">
        <v>4</v>
      </c>
      <c r="M22" s="39"/>
      <c r="N22" s="48"/>
      <c r="O22" s="48"/>
      <c r="P22" s="49"/>
      <c r="Q22" s="48"/>
      <c r="R22" s="48"/>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1">
        <f>total_amount_ba($B$2,$D$2,D22,F22,J22,K22,M22)</f>
        <v>3620.82</v>
      </c>
      <c r="BB22" s="50">
        <f>BA22+SUM(N22:AZ22)</f>
        <v>3620.82</v>
      </c>
      <c r="BC22" s="54" t="str">
        <f>SpellNumber(L22,BB22)</f>
        <v>INR  Three Thousand Six Hundred &amp; Twenty  and Paise Eighty Two Only</v>
      </c>
      <c r="IA22" s="21">
        <v>3.03</v>
      </c>
      <c r="IB22" s="21" t="s">
        <v>65</v>
      </c>
      <c r="ID22" s="21">
        <v>74</v>
      </c>
      <c r="IE22" s="22" t="s">
        <v>44</v>
      </c>
      <c r="IF22" s="22"/>
      <c r="IG22" s="22"/>
      <c r="IH22" s="22"/>
      <c r="II22" s="22"/>
    </row>
    <row r="23" spans="1:243" s="21" customFormat="1" ht="15.75">
      <c r="A23" s="55">
        <v>4</v>
      </c>
      <c r="B23" s="75" t="s">
        <v>66</v>
      </c>
      <c r="C23" s="33"/>
      <c r="D23" s="63"/>
      <c r="E23" s="63"/>
      <c r="F23" s="63"/>
      <c r="G23" s="63"/>
      <c r="H23" s="63"/>
      <c r="I23" s="63"/>
      <c r="J23" s="63"/>
      <c r="K23" s="63"/>
      <c r="L23" s="63"/>
      <c r="M23" s="63"/>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IA23" s="21">
        <v>4</v>
      </c>
      <c r="IB23" s="21" t="s">
        <v>66</v>
      </c>
      <c r="IE23" s="22"/>
      <c r="IF23" s="22"/>
      <c r="IG23" s="22"/>
      <c r="IH23" s="22"/>
      <c r="II23" s="22"/>
    </row>
    <row r="24" spans="1:243" s="21" customFormat="1" ht="174" customHeight="1">
      <c r="A24" s="55">
        <v>4.01</v>
      </c>
      <c r="B24" s="75" t="s">
        <v>67</v>
      </c>
      <c r="C24" s="33"/>
      <c r="D24" s="76">
        <v>2.65</v>
      </c>
      <c r="E24" s="77" t="s">
        <v>44</v>
      </c>
      <c r="F24" s="56">
        <v>405.3</v>
      </c>
      <c r="G24" s="42"/>
      <c r="H24" s="36"/>
      <c r="I24" s="37" t="s">
        <v>33</v>
      </c>
      <c r="J24" s="38">
        <f aca="true" t="shared" si="0" ref="J24:J82">IF(I24="Less(-)",-1,1)</f>
        <v>1</v>
      </c>
      <c r="K24" s="36" t="s">
        <v>34</v>
      </c>
      <c r="L24" s="36" t="s">
        <v>4</v>
      </c>
      <c r="M24" s="39"/>
      <c r="N24" s="48"/>
      <c r="O24" s="48"/>
      <c r="P24" s="49"/>
      <c r="Q24" s="48"/>
      <c r="R24" s="48"/>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51">
        <f aca="true" t="shared" si="1" ref="BA24:BA82">total_amount_ba($B$2,$D$2,D24,F24,J24,K24,M24)</f>
        <v>1074.05</v>
      </c>
      <c r="BB24" s="50">
        <f aca="true" t="shared" si="2" ref="BB24:BB82">BA24+SUM(N24:AZ24)</f>
        <v>1074.05</v>
      </c>
      <c r="BC24" s="54" t="str">
        <f aca="true" t="shared" si="3" ref="BC24:BC82">SpellNumber(L24,BB24)</f>
        <v>INR  One Thousand  &amp;Seventy Four  and Paise Five Only</v>
      </c>
      <c r="IA24" s="21">
        <v>4.01</v>
      </c>
      <c r="IB24" s="21" t="s">
        <v>67</v>
      </c>
      <c r="ID24" s="21">
        <v>2.65</v>
      </c>
      <c r="IE24" s="22" t="s">
        <v>44</v>
      </c>
      <c r="IF24" s="22"/>
      <c r="IG24" s="22"/>
      <c r="IH24" s="22"/>
      <c r="II24" s="22"/>
    </row>
    <row r="25" spans="1:243" s="21" customFormat="1" ht="31.5" customHeight="1">
      <c r="A25" s="55">
        <v>4.02</v>
      </c>
      <c r="B25" s="75" t="s">
        <v>68</v>
      </c>
      <c r="C25" s="33"/>
      <c r="D25" s="63"/>
      <c r="E25" s="63"/>
      <c r="F25" s="63"/>
      <c r="G25" s="63"/>
      <c r="H25" s="63"/>
      <c r="I25" s="63"/>
      <c r="J25" s="63"/>
      <c r="K25" s="63"/>
      <c r="L25" s="63"/>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IA25" s="21">
        <v>4.02</v>
      </c>
      <c r="IB25" s="21" t="s">
        <v>68</v>
      </c>
      <c r="IE25" s="22"/>
      <c r="IF25" s="22"/>
      <c r="IG25" s="22"/>
      <c r="IH25" s="22"/>
      <c r="II25" s="22"/>
    </row>
    <row r="26" spans="1:243" s="21" customFormat="1" ht="31.5" customHeight="1">
      <c r="A26" s="55">
        <v>4.03</v>
      </c>
      <c r="B26" s="75" t="s">
        <v>69</v>
      </c>
      <c r="C26" s="33"/>
      <c r="D26" s="76">
        <v>0.77</v>
      </c>
      <c r="E26" s="77" t="s">
        <v>43</v>
      </c>
      <c r="F26" s="56">
        <v>3040.07</v>
      </c>
      <c r="G26" s="42"/>
      <c r="H26" s="36"/>
      <c r="I26" s="37" t="s">
        <v>33</v>
      </c>
      <c r="J26" s="38">
        <f t="shared" si="0"/>
        <v>1</v>
      </c>
      <c r="K26" s="36" t="s">
        <v>34</v>
      </c>
      <c r="L26" s="36" t="s">
        <v>4</v>
      </c>
      <c r="M26" s="39"/>
      <c r="N26" s="48"/>
      <c r="O26" s="48"/>
      <c r="P26" s="49"/>
      <c r="Q26" s="48"/>
      <c r="R26" s="48"/>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51">
        <f t="shared" si="1"/>
        <v>2340.85</v>
      </c>
      <c r="BB26" s="50">
        <f t="shared" si="2"/>
        <v>2340.85</v>
      </c>
      <c r="BC26" s="54" t="str">
        <f t="shared" si="3"/>
        <v>INR  Two Thousand Three Hundred &amp; Forty  and Paise Eighty Five Only</v>
      </c>
      <c r="IA26" s="21">
        <v>4.03</v>
      </c>
      <c r="IB26" s="21" t="s">
        <v>69</v>
      </c>
      <c r="ID26" s="21">
        <v>0.77</v>
      </c>
      <c r="IE26" s="22" t="s">
        <v>43</v>
      </c>
      <c r="IF26" s="22"/>
      <c r="IG26" s="22"/>
      <c r="IH26" s="22"/>
      <c r="II26" s="22"/>
    </row>
    <row r="27" spans="1:243" s="21" customFormat="1" ht="18.75" customHeight="1">
      <c r="A27" s="55">
        <v>5</v>
      </c>
      <c r="B27" s="75" t="s">
        <v>70</v>
      </c>
      <c r="C27" s="33"/>
      <c r="D27" s="63"/>
      <c r="E27" s="63"/>
      <c r="F27" s="63"/>
      <c r="G27" s="63"/>
      <c r="H27" s="63"/>
      <c r="I27" s="63"/>
      <c r="J27" s="63"/>
      <c r="K27" s="63"/>
      <c r="L27" s="63"/>
      <c r="M27" s="63"/>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IA27" s="21">
        <v>5</v>
      </c>
      <c r="IB27" s="21" t="s">
        <v>70</v>
      </c>
      <c r="IE27" s="22"/>
      <c r="IF27" s="22"/>
      <c r="IG27" s="22"/>
      <c r="IH27" s="22"/>
      <c r="II27" s="22"/>
    </row>
    <row r="28" spans="1:243" s="21" customFormat="1" ht="33.75" customHeight="1">
      <c r="A28" s="55">
        <v>5.01</v>
      </c>
      <c r="B28" s="75" t="s">
        <v>71</v>
      </c>
      <c r="C28" s="33"/>
      <c r="D28" s="63"/>
      <c r="E28" s="63"/>
      <c r="F28" s="63"/>
      <c r="G28" s="63"/>
      <c r="H28" s="63"/>
      <c r="I28" s="63"/>
      <c r="J28" s="63"/>
      <c r="K28" s="63"/>
      <c r="L28" s="63"/>
      <c r="M28" s="63"/>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IA28" s="21">
        <v>5.01</v>
      </c>
      <c r="IB28" s="21" t="s">
        <v>71</v>
      </c>
      <c r="IE28" s="22"/>
      <c r="IF28" s="22"/>
      <c r="IG28" s="22"/>
      <c r="IH28" s="22"/>
      <c r="II28" s="22"/>
    </row>
    <row r="29" spans="1:243" s="21" customFormat="1" ht="31.5" customHeight="1">
      <c r="A29" s="57">
        <v>5.02</v>
      </c>
      <c r="B29" s="75" t="s">
        <v>48</v>
      </c>
      <c r="C29" s="33"/>
      <c r="D29" s="76">
        <v>1.24</v>
      </c>
      <c r="E29" s="77" t="s">
        <v>43</v>
      </c>
      <c r="F29" s="56">
        <v>297.33</v>
      </c>
      <c r="G29" s="42"/>
      <c r="H29" s="36"/>
      <c r="I29" s="37" t="s">
        <v>33</v>
      </c>
      <c r="J29" s="38">
        <f t="shared" si="0"/>
        <v>1</v>
      </c>
      <c r="K29" s="36" t="s">
        <v>34</v>
      </c>
      <c r="L29" s="36" t="s">
        <v>4</v>
      </c>
      <c r="M29" s="39"/>
      <c r="N29" s="48"/>
      <c r="O29" s="48"/>
      <c r="P29" s="49"/>
      <c r="Q29" s="48"/>
      <c r="R29" s="48"/>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1">
        <f t="shared" si="1"/>
        <v>368.69</v>
      </c>
      <c r="BB29" s="50">
        <f t="shared" si="2"/>
        <v>368.69</v>
      </c>
      <c r="BC29" s="54" t="str">
        <f t="shared" si="3"/>
        <v>INR  Three Hundred &amp; Sixty Eight  and Paise Sixty Nine Only</v>
      </c>
      <c r="IA29" s="21">
        <v>5.02</v>
      </c>
      <c r="IB29" s="21" t="s">
        <v>48</v>
      </c>
      <c r="ID29" s="21">
        <v>1.24</v>
      </c>
      <c r="IE29" s="22" t="s">
        <v>43</v>
      </c>
      <c r="IF29" s="22"/>
      <c r="IG29" s="22"/>
      <c r="IH29" s="22"/>
      <c r="II29" s="22"/>
    </row>
    <row r="30" spans="1:243" s="21" customFormat="1" ht="18" customHeight="1">
      <c r="A30" s="55">
        <v>6</v>
      </c>
      <c r="B30" s="75" t="s">
        <v>72</v>
      </c>
      <c r="C30" s="33"/>
      <c r="D30" s="63"/>
      <c r="E30" s="63"/>
      <c r="F30" s="63"/>
      <c r="G30" s="63"/>
      <c r="H30" s="63"/>
      <c r="I30" s="63"/>
      <c r="J30" s="63"/>
      <c r="K30" s="63"/>
      <c r="L30" s="63"/>
      <c r="M30" s="63"/>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IA30" s="21">
        <v>6</v>
      </c>
      <c r="IB30" s="21" t="s">
        <v>72</v>
      </c>
      <c r="IE30" s="22"/>
      <c r="IF30" s="22"/>
      <c r="IG30" s="22"/>
      <c r="IH30" s="22"/>
      <c r="II30" s="22"/>
    </row>
    <row r="31" spans="1:243" s="21" customFormat="1" ht="78.75">
      <c r="A31" s="55">
        <v>6.01</v>
      </c>
      <c r="B31" s="75" t="s">
        <v>73</v>
      </c>
      <c r="C31" s="33"/>
      <c r="D31" s="76">
        <v>84</v>
      </c>
      <c r="E31" s="77" t="s">
        <v>44</v>
      </c>
      <c r="F31" s="56">
        <v>2.5</v>
      </c>
      <c r="G31" s="42"/>
      <c r="H31" s="36"/>
      <c r="I31" s="37" t="s">
        <v>33</v>
      </c>
      <c r="J31" s="38">
        <f t="shared" si="0"/>
        <v>1</v>
      </c>
      <c r="K31" s="36" t="s">
        <v>34</v>
      </c>
      <c r="L31" s="36" t="s">
        <v>4</v>
      </c>
      <c r="M31" s="39"/>
      <c r="N31" s="48"/>
      <c r="O31" s="48"/>
      <c r="P31" s="49"/>
      <c r="Q31" s="48"/>
      <c r="R31" s="48"/>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1">
        <f t="shared" si="1"/>
        <v>210</v>
      </c>
      <c r="BB31" s="50">
        <f t="shared" si="2"/>
        <v>210</v>
      </c>
      <c r="BC31" s="54" t="str">
        <f t="shared" si="3"/>
        <v>INR  Two Hundred &amp; Ten  Only</v>
      </c>
      <c r="IA31" s="21">
        <v>6.01</v>
      </c>
      <c r="IB31" s="21" t="s">
        <v>73</v>
      </c>
      <c r="ID31" s="21">
        <v>84</v>
      </c>
      <c r="IE31" s="22" t="s">
        <v>44</v>
      </c>
      <c r="IF31" s="22"/>
      <c r="IG31" s="22"/>
      <c r="IH31" s="22"/>
      <c r="II31" s="22"/>
    </row>
    <row r="32" spans="1:243" s="21" customFormat="1" ht="27" customHeight="1">
      <c r="A32" s="55">
        <v>7</v>
      </c>
      <c r="B32" s="75" t="s">
        <v>74</v>
      </c>
      <c r="C32" s="33"/>
      <c r="D32" s="63"/>
      <c r="E32" s="63"/>
      <c r="F32" s="63"/>
      <c r="G32" s="63"/>
      <c r="H32" s="63"/>
      <c r="I32" s="63"/>
      <c r="J32" s="63"/>
      <c r="K32" s="63"/>
      <c r="L32" s="63"/>
      <c r="M32" s="63"/>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IA32" s="21">
        <v>7</v>
      </c>
      <c r="IB32" s="21" t="s">
        <v>74</v>
      </c>
      <c r="IE32" s="22"/>
      <c r="IF32" s="22"/>
      <c r="IG32" s="22"/>
      <c r="IH32" s="22"/>
      <c r="II32" s="22"/>
    </row>
    <row r="33" spans="1:243" s="21" customFormat="1" ht="78.75">
      <c r="A33" s="55">
        <v>7.01</v>
      </c>
      <c r="B33" s="75" t="s">
        <v>75</v>
      </c>
      <c r="C33" s="33"/>
      <c r="D33" s="63"/>
      <c r="E33" s="63"/>
      <c r="F33" s="63"/>
      <c r="G33" s="63"/>
      <c r="H33" s="63"/>
      <c r="I33" s="63"/>
      <c r="J33" s="63"/>
      <c r="K33" s="63"/>
      <c r="L33" s="63"/>
      <c r="M33" s="63"/>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IA33" s="21">
        <v>7.01</v>
      </c>
      <c r="IB33" s="21" t="s">
        <v>75</v>
      </c>
      <c r="IE33" s="22"/>
      <c r="IF33" s="22"/>
      <c r="IG33" s="22"/>
      <c r="IH33" s="22"/>
      <c r="II33" s="22"/>
    </row>
    <row r="34" spans="1:243" s="21" customFormat="1" ht="31.5" customHeight="1">
      <c r="A34" s="55">
        <v>7.02</v>
      </c>
      <c r="B34" s="75" t="s">
        <v>52</v>
      </c>
      <c r="C34" s="33"/>
      <c r="D34" s="76">
        <v>0.17</v>
      </c>
      <c r="E34" s="77" t="s">
        <v>46</v>
      </c>
      <c r="F34" s="56">
        <v>1759.84</v>
      </c>
      <c r="G34" s="42"/>
      <c r="H34" s="36"/>
      <c r="I34" s="37" t="s">
        <v>33</v>
      </c>
      <c r="J34" s="38">
        <f t="shared" si="0"/>
        <v>1</v>
      </c>
      <c r="K34" s="36" t="s">
        <v>34</v>
      </c>
      <c r="L34" s="36" t="s">
        <v>4</v>
      </c>
      <c r="M34" s="39"/>
      <c r="N34" s="48"/>
      <c r="O34" s="48"/>
      <c r="P34" s="49"/>
      <c r="Q34" s="48"/>
      <c r="R34" s="48"/>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51">
        <f t="shared" si="1"/>
        <v>299.17</v>
      </c>
      <c r="BB34" s="50">
        <f t="shared" si="2"/>
        <v>299.17</v>
      </c>
      <c r="BC34" s="54" t="str">
        <f t="shared" si="3"/>
        <v>INR  Two Hundred &amp; Ninety Nine  and Paise Seventeen Only</v>
      </c>
      <c r="IA34" s="21">
        <v>7.02</v>
      </c>
      <c r="IB34" s="21" t="s">
        <v>52</v>
      </c>
      <c r="ID34" s="21">
        <v>0.17</v>
      </c>
      <c r="IE34" s="22" t="s">
        <v>46</v>
      </c>
      <c r="IF34" s="22"/>
      <c r="IG34" s="22"/>
      <c r="IH34" s="22"/>
      <c r="II34" s="22"/>
    </row>
    <row r="35" spans="1:243" s="21" customFormat="1" ht="94.5">
      <c r="A35" s="55">
        <v>7.03</v>
      </c>
      <c r="B35" s="75" t="s">
        <v>76</v>
      </c>
      <c r="C35" s="33"/>
      <c r="D35" s="63"/>
      <c r="E35" s="63"/>
      <c r="F35" s="63"/>
      <c r="G35" s="63"/>
      <c r="H35" s="63"/>
      <c r="I35" s="63"/>
      <c r="J35" s="63"/>
      <c r="K35" s="63"/>
      <c r="L35" s="63"/>
      <c r="M35" s="63"/>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IA35" s="21">
        <v>7.03</v>
      </c>
      <c r="IB35" s="21" t="s">
        <v>76</v>
      </c>
      <c r="IE35" s="22"/>
      <c r="IF35" s="22"/>
      <c r="IG35" s="22"/>
      <c r="IH35" s="22"/>
      <c r="II35" s="22"/>
    </row>
    <row r="36" spans="1:243" s="21" customFormat="1" ht="31.5" customHeight="1">
      <c r="A36" s="55">
        <v>7.04</v>
      </c>
      <c r="B36" s="75" t="s">
        <v>49</v>
      </c>
      <c r="C36" s="33"/>
      <c r="D36" s="76">
        <v>0.07</v>
      </c>
      <c r="E36" s="77" t="s">
        <v>46</v>
      </c>
      <c r="F36" s="56">
        <v>1489.22</v>
      </c>
      <c r="G36" s="42"/>
      <c r="H36" s="36"/>
      <c r="I36" s="37" t="s">
        <v>33</v>
      </c>
      <c r="J36" s="38">
        <f t="shared" si="0"/>
        <v>1</v>
      </c>
      <c r="K36" s="36" t="s">
        <v>34</v>
      </c>
      <c r="L36" s="36" t="s">
        <v>4</v>
      </c>
      <c r="M36" s="39"/>
      <c r="N36" s="48"/>
      <c r="O36" s="48"/>
      <c r="P36" s="49"/>
      <c r="Q36" s="48"/>
      <c r="R36" s="48"/>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51">
        <f t="shared" si="1"/>
        <v>104.25</v>
      </c>
      <c r="BB36" s="50">
        <f t="shared" si="2"/>
        <v>104.25</v>
      </c>
      <c r="BC36" s="54" t="str">
        <f t="shared" si="3"/>
        <v>INR  One Hundred &amp; Four  and Paise Twenty Five Only</v>
      </c>
      <c r="IA36" s="21">
        <v>7.04</v>
      </c>
      <c r="IB36" s="21" t="s">
        <v>49</v>
      </c>
      <c r="ID36" s="21">
        <v>0.07</v>
      </c>
      <c r="IE36" s="22" t="s">
        <v>46</v>
      </c>
      <c r="IF36" s="22"/>
      <c r="IG36" s="22"/>
      <c r="IH36" s="22"/>
      <c r="II36" s="22"/>
    </row>
    <row r="37" spans="1:243" s="21" customFormat="1" ht="63">
      <c r="A37" s="55">
        <v>7.05</v>
      </c>
      <c r="B37" s="75" t="s">
        <v>77</v>
      </c>
      <c r="C37" s="33"/>
      <c r="D37" s="63"/>
      <c r="E37" s="63"/>
      <c r="F37" s="63"/>
      <c r="G37" s="63"/>
      <c r="H37" s="63"/>
      <c r="I37" s="63"/>
      <c r="J37" s="63"/>
      <c r="K37" s="63"/>
      <c r="L37" s="63"/>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IA37" s="21">
        <v>7.05</v>
      </c>
      <c r="IB37" s="21" t="s">
        <v>77</v>
      </c>
      <c r="IE37" s="22"/>
      <c r="IF37" s="22"/>
      <c r="IG37" s="22"/>
      <c r="IH37" s="22"/>
      <c r="II37" s="22"/>
    </row>
    <row r="38" spans="1:243" s="21" customFormat="1" ht="31.5" customHeight="1">
      <c r="A38" s="55">
        <v>7.06</v>
      </c>
      <c r="B38" s="75" t="s">
        <v>78</v>
      </c>
      <c r="C38" s="33"/>
      <c r="D38" s="76">
        <v>48</v>
      </c>
      <c r="E38" s="77" t="s">
        <v>44</v>
      </c>
      <c r="F38" s="56">
        <v>56.38</v>
      </c>
      <c r="G38" s="42"/>
      <c r="H38" s="36"/>
      <c r="I38" s="37" t="s">
        <v>33</v>
      </c>
      <c r="J38" s="38">
        <f t="shared" si="0"/>
        <v>1</v>
      </c>
      <c r="K38" s="36" t="s">
        <v>34</v>
      </c>
      <c r="L38" s="36" t="s">
        <v>4</v>
      </c>
      <c r="M38" s="39"/>
      <c r="N38" s="48"/>
      <c r="O38" s="48"/>
      <c r="P38" s="49"/>
      <c r="Q38" s="48"/>
      <c r="R38" s="48"/>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51">
        <f t="shared" si="1"/>
        <v>2706.24</v>
      </c>
      <c r="BB38" s="50">
        <f t="shared" si="2"/>
        <v>2706.24</v>
      </c>
      <c r="BC38" s="54" t="str">
        <f t="shared" si="3"/>
        <v>INR  Two Thousand Seven Hundred &amp; Six  and Paise Twenty Four Only</v>
      </c>
      <c r="IA38" s="21">
        <v>7.06</v>
      </c>
      <c r="IB38" s="21" t="s">
        <v>78</v>
      </c>
      <c r="ID38" s="21">
        <v>48</v>
      </c>
      <c r="IE38" s="22" t="s">
        <v>44</v>
      </c>
      <c r="IF38" s="22"/>
      <c r="IG38" s="22"/>
      <c r="IH38" s="22"/>
      <c r="II38" s="22"/>
    </row>
    <row r="39" spans="1:243" s="21" customFormat="1" ht="18" customHeight="1">
      <c r="A39" s="57">
        <v>8</v>
      </c>
      <c r="B39" s="75" t="s">
        <v>79</v>
      </c>
      <c r="C39" s="33"/>
      <c r="D39" s="63"/>
      <c r="E39" s="63"/>
      <c r="F39" s="63"/>
      <c r="G39" s="63"/>
      <c r="H39" s="63"/>
      <c r="I39" s="63"/>
      <c r="J39" s="63"/>
      <c r="K39" s="63"/>
      <c r="L39" s="63"/>
      <c r="M39" s="63"/>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IA39" s="21">
        <v>8</v>
      </c>
      <c r="IB39" s="21" t="s">
        <v>79</v>
      </c>
      <c r="IE39" s="22"/>
      <c r="IF39" s="22"/>
      <c r="IG39" s="22"/>
      <c r="IH39" s="22"/>
      <c r="II39" s="22"/>
    </row>
    <row r="40" spans="1:243" s="21" customFormat="1" ht="31.5" customHeight="1">
      <c r="A40" s="55">
        <v>8.01</v>
      </c>
      <c r="B40" s="75" t="s">
        <v>80</v>
      </c>
      <c r="C40" s="33"/>
      <c r="D40" s="63"/>
      <c r="E40" s="63"/>
      <c r="F40" s="63"/>
      <c r="G40" s="63"/>
      <c r="H40" s="63"/>
      <c r="I40" s="63"/>
      <c r="J40" s="63"/>
      <c r="K40" s="63"/>
      <c r="L40" s="63"/>
      <c r="M40" s="63"/>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IA40" s="21">
        <v>8.01</v>
      </c>
      <c r="IB40" s="21" t="s">
        <v>80</v>
      </c>
      <c r="IE40" s="22"/>
      <c r="IF40" s="22"/>
      <c r="IG40" s="22"/>
      <c r="IH40" s="22"/>
      <c r="II40" s="22"/>
    </row>
    <row r="41" spans="1:243" s="21" customFormat="1" ht="16.5" customHeight="1">
      <c r="A41" s="55">
        <v>8.02</v>
      </c>
      <c r="B41" s="75" t="s">
        <v>81</v>
      </c>
      <c r="C41" s="33"/>
      <c r="D41" s="63"/>
      <c r="E41" s="63"/>
      <c r="F41" s="63"/>
      <c r="G41" s="63"/>
      <c r="H41" s="63"/>
      <c r="I41" s="63"/>
      <c r="J41" s="63"/>
      <c r="K41" s="63"/>
      <c r="L41" s="63"/>
      <c r="M41" s="63"/>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IA41" s="21">
        <v>8.02</v>
      </c>
      <c r="IB41" s="21" t="s">
        <v>81</v>
      </c>
      <c r="IE41" s="22"/>
      <c r="IF41" s="22"/>
      <c r="IG41" s="22"/>
      <c r="IH41" s="22"/>
      <c r="II41" s="22"/>
    </row>
    <row r="42" spans="1:243" s="21" customFormat="1" ht="31.5" customHeight="1">
      <c r="A42" s="55">
        <v>8.03</v>
      </c>
      <c r="B42" s="75" t="s">
        <v>82</v>
      </c>
      <c r="C42" s="33"/>
      <c r="D42" s="76">
        <v>48</v>
      </c>
      <c r="E42" s="77" t="s">
        <v>44</v>
      </c>
      <c r="F42" s="56">
        <v>944.67</v>
      </c>
      <c r="G42" s="42"/>
      <c r="H42" s="36"/>
      <c r="I42" s="37" t="s">
        <v>33</v>
      </c>
      <c r="J42" s="38">
        <f t="shared" si="0"/>
        <v>1</v>
      </c>
      <c r="K42" s="36" t="s">
        <v>34</v>
      </c>
      <c r="L42" s="36" t="s">
        <v>4</v>
      </c>
      <c r="M42" s="39"/>
      <c r="N42" s="48"/>
      <c r="O42" s="48"/>
      <c r="P42" s="49"/>
      <c r="Q42" s="48"/>
      <c r="R42" s="48"/>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51">
        <f t="shared" si="1"/>
        <v>45344.16</v>
      </c>
      <c r="BB42" s="50">
        <f t="shared" si="2"/>
        <v>45344.16</v>
      </c>
      <c r="BC42" s="54" t="str">
        <f t="shared" si="3"/>
        <v>INR  Forty Five Thousand Three Hundred &amp; Forty Four  and Paise Sixteen Only</v>
      </c>
      <c r="IA42" s="21">
        <v>8.03</v>
      </c>
      <c r="IB42" s="21" t="s">
        <v>82</v>
      </c>
      <c r="ID42" s="21">
        <v>48</v>
      </c>
      <c r="IE42" s="22" t="s">
        <v>44</v>
      </c>
      <c r="IF42" s="22"/>
      <c r="IG42" s="22"/>
      <c r="IH42" s="22"/>
      <c r="II42" s="22"/>
    </row>
    <row r="43" spans="1:243" s="21" customFormat="1" ht="157.5">
      <c r="A43" s="55">
        <v>8.04</v>
      </c>
      <c r="B43" s="75" t="s">
        <v>83</v>
      </c>
      <c r="C43" s="33"/>
      <c r="D43" s="63"/>
      <c r="E43" s="63"/>
      <c r="F43" s="63"/>
      <c r="G43" s="63"/>
      <c r="H43" s="63"/>
      <c r="I43" s="63"/>
      <c r="J43" s="63"/>
      <c r="K43" s="63"/>
      <c r="L43" s="63"/>
      <c r="M43" s="63"/>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IA43" s="21">
        <v>8.04</v>
      </c>
      <c r="IB43" s="21" t="s">
        <v>83</v>
      </c>
      <c r="IE43" s="22"/>
      <c r="IF43" s="22"/>
      <c r="IG43" s="22"/>
      <c r="IH43" s="22"/>
      <c r="II43" s="22"/>
    </row>
    <row r="44" spans="1:243" s="21" customFormat="1" ht="31.5" customHeight="1">
      <c r="A44" s="55">
        <v>8.05</v>
      </c>
      <c r="B44" s="75" t="s">
        <v>84</v>
      </c>
      <c r="C44" s="33"/>
      <c r="D44" s="76">
        <v>20</v>
      </c>
      <c r="E44" s="77" t="s">
        <v>47</v>
      </c>
      <c r="F44" s="56">
        <v>270.45</v>
      </c>
      <c r="G44" s="42"/>
      <c r="H44" s="36"/>
      <c r="I44" s="37" t="s">
        <v>33</v>
      </c>
      <c r="J44" s="38">
        <f t="shared" si="0"/>
        <v>1</v>
      </c>
      <c r="K44" s="36" t="s">
        <v>34</v>
      </c>
      <c r="L44" s="36" t="s">
        <v>4</v>
      </c>
      <c r="M44" s="39"/>
      <c r="N44" s="48"/>
      <c r="O44" s="48"/>
      <c r="P44" s="49"/>
      <c r="Q44" s="48"/>
      <c r="R44" s="48"/>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51">
        <f t="shared" si="1"/>
        <v>5409</v>
      </c>
      <c r="BB44" s="50">
        <f t="shared" si="2"/>
        <v>5409</v>
      </c>
      <c r="BC44" s="54" t="str">
        <f t="shared" si="3"/>
        <v>INR  Five Thousand Four Hundred &amp; Nine  Only</v>
      </c>
      <c r="IA44" s="21">
        <v>8.05</v>
      </c>
      <c r="IB44" s="21" t="s">
        <v>84</v>
      </c>
      <c r="ID44" s="21">
        <v>20</v>
      </c>
      <c r="IE44" s="22" t="s">
        <v>47</v>
      </c>
      <c r="IF44" s="22"/>
      <c r="IG44" s="22"/>
      <c r="IH44" s="22"/>
      <c r="II44" s="22"/>
    </row>
    <row r="45" spans="1:243" s="21" customFormat="1" ht="31.5" customHeight="1">
      <c r="A45" s="55">
        <v>8.06</v>
      </c>
      <c r="B45" s="75" t="s">
        <v>85</v>
      </c>
      <c r="C45" s="33"/>
      <c r="D45" s="63"/>
      <c r="E45" s="63"/>
      <c r="F45" s="63"/>
      <c r="G45" s="63"/>
      <c r="H45" s="63"/>
      <c r="I45" s="63"/>
      <c r="J45" s="63"/>
      <c r="K45" s="63"/>
      <c r="L45" s="63"/>
      <c r="M45" s="63"/>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IA45" s="21">
        <v>8.06</v>
      </c>
      <c r="IB45" s="21" t="s">
        <v>85</v>
      </c>
      <c r="IE45" s="22"/>
      <c r="IF45" s="22"/>
      <c r="IG45" s="22"/>
      <c r="IH45" s="22"/>
      <c r="II45" s="22"/>
    </row>
    <row r="46" spans="1:243" s="21" customFormat="1" ht="20.25" customHeight="1">
      <c r="A46" s="55">
        <v>8.07</v>
      </c>
      <c r="B46" s="75" t="s">
        <v>81</v>
      </c>
      <c r="C46" s="33"/>
      <c r="D46" s="63"/>
      <c r="E46" s="63"/>
      <c r="F46" s="63"/>
      <c r="G46" s="63"/>
      <c r="H46" s="63"/>
      <c r="I46" s="63"/>
      <c r="J46" s="63"/>
      <c r="K46" s="63"/>
      <c r="L46" s="63"/>
      <c r="M46" s="63"/>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IA46" s="21">
        <v>8.07</v>
      </c>
      <c r="IB46" s="21" t="s">
        <v>81</v>
      </c>
      <c r="IE46" s="22"/>
      <c r="IF46" s="22"/>
      <c r="IG46" s="22"/>
      <c r="IH46" s="22"/>
      <c r="II46" s="22"/>
    </row>
    <row r="47" spans="1:243" s="21" customFormat="1" ht="42.75">
      <c r="A47" s="55">
        <v>8.08</v>
      </c>
      <c r="B47" s="75" t="s">
        <v>86</v>
      </c>
      <c r="C47" s="33"/>
      <c r="D47" s="76">
        <v>4</v>
      </c>
      <c r="E47" s="77" t="s">
        <v>47</v>
      </c>
      <c r="F47" s="56">
        <v>385.58</v>
      </c>
      <c r="G47" s="42"/>
      <c r="H47" s="36"/>
      <c r="I47" s="37" t="s">
        <v>33</v>
      </c>
      <c r="J47" s="38">
        <f t="shared" si="0"/>
        <v>1</v>
      </c>
      <c r="K47" s="36" t="s">
        <v>34</v>
      </c>
      <c r="L47" s="36" t="s">
        <v>4</v>
      </c>
      <c r="M47" s="39"/>
      <c r="N47" s="48"/>
      <c r="O47" s="48"/>
      <c r="P47" s="49"/>
      <c r="Q47" s="48"/>
      <c r="R47" s="48"/>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51">
        <f t="shared" si="1"/>
        <v>1542.32</v>
      </c>
      <c r="BB47" s="50">
        <f t="shared" si="2"/>
        <v>1542.32</v>
      </c>
      <c r="BC47" s="54" t="str">
        <f t="shared" si="3"/>
        <v>INR  One Thousand Five Hundred &amp; Forty Two  and Paise Thirty Two Only</v>
      </c>
      <c r="IA47" s="21">
        <v>8.08</v>
      </c>
      <c r="IB47" s="21" t="s">
        <v>86</v>
      </c>
      <c r="ID47" s="21">
        <v>4</v>
      </c>
      <c r="IE47" s="22" t="s">
        <v>47</v>
      </c>
      <c r="IF47" s="22"/>
      <c r="IG47" s="22"/>
      <c r="IH47" s="22"/>
      <c r="II47" s="22"/>
    </row>
    <row r="48" spans="1:243" s="21" customFormat="1" ht="63">
      <c r="A48" s="55">
        <v>8.09</v>
      </c>
      <c r="B48" s="75" t="s">
        <v>87</v>
      </c>
      <c r="C48" s="33"/>
      <c r="D48" s="63"/>
      <c r="E48" s="63"/>
      <c r="F48" s="63"/>
      <c r="G48" s="63"/>
      <c r="H48" s="63"/>
      <c r="I48" s="63"/>
      <c r="J48" s="63"/>
      <c r="K48" s="63"/>
      <c r="L48" s="63"/>
      <c r="M48" s="63"/>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IA48" s="21">
        <v>8.09</v>
      </c>
      <c r="IB48" s="21" t="s">
        <v>87</v>
      </c>
      <c r="IE48" s="22"/>
      <c r="IF48" s="22"/>
      <c r="IG48" s="22"/>
      <c r="IH48" s="22"/>
      <c r="II48" s="22"/>
    </row>
    <row r="49" spans="1:243" s="21" customFormat="1" ht="15.75">
      <c r="A49" s="57">
        <v>8.1</v>
      </c>
      <c r="B49" s="75" t="s">
        <v>88</v>
      </c>
      <c r="C49" s="33"/>
      <c r="D49" s="63"/>
      <c r="E49" s="63"/>
      <c r="F49" s="63"/>
      <c r="G49" s="63"/>
      <c r="H49" s="63"/>
      <c r="I49" s="63"/>
      <c r="J49" s="63"/>
      <c r="K49" s="63"/>
      <c r="L49" s="63"/>
      <c r="M49" s="63"/>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IA49" s="21">
        <v>8.1</v>
      </c>
      <c r="IB49" s="21" t="s">
        <v>88</v>
      </c>
      <c r="IE49" s="22"/>
      <c r="IF49" s="22"/>
      <c r="IG49" s="22"/>
      <c r="IH49" s="22"/>
      <c r="II49" s="22"/>
    </row>
    <row r="50" spans="1:243" s="21" customFormat="1" ht="30.75" customHeight="1">
      <c r="A50" s="55">
        <v>8.11</v>
      </c>
      <c r="B50" s="75" t="s">
        <v>89</v>
      </c>
      <c r="C50" s="33"/>
      <c r="D50" s="76">
        <v>6</v>
      </c>
      <c r="E50" s="77" t="s">
        <v>47</v>
      </c>
      <c r="F50" s="56">
        <v>641.3</v>
      </c>
      <c r="G50" s="42"/>
      <c r="H50" s="36"/>
      <c r="I50" s="37" t="s">
        <v>33</v>
      </c>
      <c r="J50" s="38">
        <f t="shared" si="0"/>
        <v>1</v>
      </c>
      <c r="K50" s="36" t="s">
        <v>34</v>
      </c>
      <c r="L50" s="36" t="s">
        <v>4</v>
      </c>
      <c r="M50" s="39"/>
      <c r="N50" s="48"/>
      <c r="O50" s="48"/>
      <c r="P50" s="49"/>
      <c r="Q50" s="48"/>
      <c r="R50" s="48"/>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51">
        <f t="shared" si="1"/>
        <v>3847.8</v>
      </c>
      <c r="BB50" s="50">
        <f t="shared" si="2"/>
        <v>3847.8</v>
      </c>
      <c r="BC50" s="54" t="str">
        <f t="shared" si="3"/>
        <v>INR  Three Thousand Eight Hundred &amp; Forty Seven  and Paise Eighty Only</v>
      </c>
      <c r="IA50" s="21">
        <v>8.11</v>
      </c>
      <c r="IB50" s="21" t="s">
        <v>89</v>
      </c>
      <c r="ID50" s="21">
        <v>6</v>
      </c>
      <c r="IE50" s="22" t="s">
        <v>47</v>
      </c>
      <c r="IF50" s="22"/>
      <c r="IG50" s="22"/>
      <c r="IH50" s="22"/>
      <c r="II50" s="22"/>
    </row>
    <row r="51" spans="1:243" s="21" customFormat="1" ht="31.5">
      <c r="A51" s="55">
        <v>8.12</v>
      </c>
      <c r="B51" s="75" t="s">
        <v>90</v>
      </c>
      <c r="C51" s="33"/>
      <c r="D51" s="63"/>
      <c r="E51" s="63"/>
      <c r="F51" s="63"/>
      <c r="G51" s="63"/>
      <c r="H51" s="63"/>
      <c r="I51" s="63"/>
      <c r="J51" s="63"/>
      <c r="K51" s="63"/>
      <c r="L51" s="63"/>
      <c r="M51" s="63"/>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IA51" s="21">
        <v>8.12</v>
      </c>
      <c r="IB51" s="21" t="s">
        <v>90</v>
      </c>
      <c r="IE51" s="22"/>
      <c r="IF51" s="22"/>
      <c r="IG51" s="22"/>
      <c r="IH51" s="22"/>
      <c r="II51" s="22"/>
    </row>
    <row r="52" spans="1:243" s="21" customFormat="1" ht="21.75" customHeight="1">
      <c r="A52" s="57">
        <v>8.13</v>
      </c>
      <c r="B52" s="75" t="s">
        <v>88</v>
      </c>
      <c r="C52" s="33"/>
      <c r="D52" s="63"/>
      <c r="E52" s="63"/>
      <c r="F52" s="63"/>
      <c r="G52" s="63"/>
      <c r="H52" s="63"/>
      <c r="I52" s="63"/>
      <c r="J52" s="63"/>
      <c r="K52" s="63"/>
      <c r="L52" s="63"/>
      <c r="M52" s="63"/>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IA52" s="21">
        <v>8.13</v>
      </c>
      <c r="IB52" s="21" t="s">
        <v>88</v>
      </c>
      <c r="IE52" s="22"/>
      <c r="IF52" s="22"/>
      <c r="IG52" s="22"/>
      <c r="IH52" s="22"/>
      <c r="II52" s="22"/>
    </row>
    <row r="53" spans="1:243" s="21" customFormat="1" ht="28.5">
      <c r="A53" s="55">
        <v>8.14</v>
      </c>
      <c r="B53" s="75" t="s">
        <v>89</v>
      </c>
      <c r="C53" s="33"/>
      <c r="D53" s="76">
        <v>1</v>
      </c>
      <c r="E53" s="77" t="s">
        <v>47</v>
      </c>
      <c r="F53" s="56">
        <v>620.17</v>
      </c>
      <c r="G53" s="42"/>
      <c r="H53" s="36"/>
      <c r="I53" s="37" t="s">
        <v>33</v>
      </c>
      <c r="J53" s="38">
        <f t="shared" si="0"/>
        <v>1</v>
      </c>
      <c r="K53" s="36" t="s">
        <v>34</v>
      </c>
      <c r="L53" s="36" t="s">
        <v>4</v>
      </c>
      <c r="M53" s="39"/>
      <c r="N53" s="48"/>
      <c r="O53" s="48"/>
      <c r="P53" s="49"/>
      <c r="Q53" s="48"/>
      <c r="R53" s="48"/>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51">
        <f t="shared" si="1"/>
        <v>620.17</v>
      </c>
      <c r="BB53" s="50">
        <f t="shared" si="2"/>
        <v>620.17</v>
      </c>
      <c r="BC53" s="54" t="str">
        <f t="shared" si="3"/>
        <v>INR  Six Hundred &amp; Twenty  and Paise Seventeen Only</v>
      </c>
      <c r="IA53" s="21">
        <v>8.14</v>
      </c>
      <c r="IB53" s="21" t="s">
        <v>89</v>
      </c>
      <c r="ID53" s="21">
        <v>1</v>
      </c>
      <c r="IE53" s="22" t="s">
        <v>47</v>
      </c>
      <c r="IF53" s="22"/>
      <c r="IG53" s="22"/>
      <c r="IH53" s="22"/>
      <c r="II53" s="22"/>
    </row>
    <row r="54" spans="1:243" s="21" customFormat="1" ht="15.75">
      <c r="A54" s="55">
        <v>8.15</v>
      </c>
      <c r="B54" s="75" t="s">
        <v>91</v>
      </c>
      <c r="C54" s="33"/>
      <c r="D54" s="63"/>
      <c r="E54" s="63"/>
      <c r="F54" s="63"/>
      <c r="G54" s="63"/>
      <c r="H54" s="63"/>
      <c r="I54" s="63"/>
      <c r="J54" s="63"/>
      <c r="K54" s="63"/>
      <c r="L54" s="63"/>
      <c r="M54" s="63"/>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IA54" s="21">
        <v>8.15</v>
      </c>
      <c r="IB54" s="21" t="s">
        <v>91</v>
      </c>
      <c r="IE54" s="22"/>
      <c r="IF54" s="22"/>
      <c r="IG54" s="22"/>
      <c r="IH54" s="22"/>
      <c r="II54" s="22"/>
    </row>
    <row r="55" spans="1:243" s="21" customFormat="1" ht="20.25" customHeight="1">
      <c r="A55" s="57">
        <v>8.16</v>
      </c>
      <c r="B55" s="75" t="s">
        <v>53</v>
      </c>
      <c r="C55" s="33"/>
      <c r="D55" s="63"/>
      <c r="E55" s="63"/>
      <c r="F55" s="63"/>
      <c r="G55" s="63"/>
      <c r="H55" s="63"/>
      <c r="I55" s="63"/>
      <c r="J55" s="63"/>
      <c r="K55" s="63"/>
      <c r="L55" s="63"/>
      <c r="M55" s="63"/>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IA55" s="21">
        <v>8.16</v>
      </c>
      <c r="IB55" s="21" t="s">
        <v>53</v>
      </c>
      <c r="IE55" s="22"/>
      <c r="IF55" s="22"/>
      <c r="IG55" s="22"/>
      <c r="IH55" s="22"/>
      <c r="II55" s="22"/>
    </row>
    <row r="56" spans="1:243" s="21" customFormat="1" ht="42.75">
      <c r="A56" s="55">
        <v>8.17</v>
      </c>
      <c r="B56" s="75" t="s">
        <v>89</v>
      </c>
      <c r="C56" s="33"/>
      <c r="D56" s="76">
        <v>4</v>
      </c>
      <c r="E56" s="77" t="s">
        <v>47</v>
      </c>
      <c r="F56" s="56">
        <v>385.58</v>
      </c>
      <c r="G56" s="42"/>
      <c r="H56" s="36"/>
      <c r="I56" s="37" t="s">
        <v>33</v>
      </c>
      <c r="J56" s="38">
        <f t="shared" si="0"/>
        <v>1</v>
      </c>
      <c r="K56" s="36" t="s">
        <v>34</v>
      </c>
      <c r="L56" s="36" t="s">
        <v>4</v>
      </c>
      <c r="M56" s="39"/>
      <c r="N56" s="48"/>
      <c r="O56" s="48"/>
      <c r="P56" s="49"/>
      <c r="Q56" s="48"/>
      <c r="R56" s="48"/>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51">
        <f t="shared" si="1"/>
        <v>1542.32</v>
      </c>
      <c r="BB56" s="50">
        <f t="shared" si="2"/>
        <v>1542.32</v>
      </c>
      <c r="BC56" s="54" t="str">
        <f t="shared" si="3"/>
        <v>INR  One Thousand Five Hundred &amp; Forty Two  and Paise Thirty Two Only</v>
      </c>
      <c r="IA56" s="21">
        <v>8.17</v>
      </c>
      <c r="IB56" s="21" t="s">
        <v>89</v>
      </c>
      <c r="ID56" s="21">
        <v>4</v>
      </c>
      <c r="IE56" s="22" t="s">
        <v>47</v>
      </c>
      <c r="IF56" s="22"/>
      <c r="IG56" s="22"/>
      <c r="IH56" s="22"/>
      <c r="II56" s="22"/>
    </row>
    <row r="57" spans="1:243" s="21" customFormat="1" ht="15.75">
      <c r="A57" s="55">
        <v>8.18</v>
      </c>
      <c r="B57" s="75" t="s">
        <v>92</v>
      </c>
      <c r="C57" s="33"/>
      <c r="D57" s="63"/>
      <c r="E57" s="63"/>
      <c r="F57" s="63"/>
      <c r="G57" s="63"/>
      <c r="H57" s="63"/>
      <c r="I57" s="63"/>
      <c r="J57" s="63"/>
      <c r="K57" s="63"/>
      <c r="L57" s="63"/>
      <c r="M57" s="63"/>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IA57" s="21">
        <v>8.18</v>
      </c>
      <c r="IB57" s="21" t="s">
        <v>92</v>
      </c>
      <c r="IE57" s="22"/>
      <c r="IF57" s="22"/>
      <c r="IG57" s="22"/>
      <c r="IH57" s="22"/>
      <c r="II57" s="22"/>
    </row>
    <row r="58" spans="1:243" s="21" customFormat="1" ht="15.75">
      <c r="A58" s="57">
        <v>8.19</v>
      </c>
      <c r="B58" s="75" t="s">
        <v>53</v>
      </c>
      <c r="C58" s="33"/>
      <c r="D58" s="63"/>
      <c r="E58" s="63"/>
      <c r="F58" s="63"/>
      <c r="G58" s="63"/>
      <c r="H58" s="63"/>
      <c r="I58" s="63"/>
      <c r="J58" s="63"/>
      <c r="K58" s="63"/>
      <c r="L58" s="63"/>
      <c r="M58" s="63"/>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IA58" s="21">
        <v>8.19</v>
      </c>
      <c r="IB58" s="21" t="s">
        <v>53</v>
      </c>
      <c r="IE58" s="22"/>
      <c r="IF58" s="22"/>
      <c r="IG58" s="22"/>
      <c r="IH58" s="22"/>
      <c r="II58" s="22"/>
    </row>
    <row r="59" spans="1:243" s="21" customFormat="1" ht="42.75">
      <c r="A59" s="55">
        <v>8.2</v>
      </c>
      <c r="B59" s="75" t="s">
        <v>89</v>
      </c>
      <c r="C59" s="33"/>
      <c r="D59" s="76">
        <v>10</v>
      </c>
      <c r="E59" s="77" t="s">
        <v>47</v>
      </c>
      <c r="F59" s="56">
        <v>385.58</v>
      </c>
      <c r="G59" s="42"/>
      <c r="H59" s="36"/>
      <c r="I59" s="37" t="s">
        <v>33</v>
      </c>
      <c r="J59" s="38">
        <f t="shared" si="0"/>
        <v>1</v>
      </c>
      <c r="K59" s="36" t="s">
        <v>34</v>
      </c>
      <c r="L59" s="36" t="s">
        <v>4</v>
      </c>
      <c r="M59" s="39"/>
      <c r="N59" s="48"/>
      <c r="O59" s="48"/>
      <c r="P59" s="49"/>
      <c r="Q59" s="48"/>
      <c r="R59" s="48"/>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51">
        <f t="shared" si="1"/>
        <v>3855.8</v>
      </c>
      <c r="BB59" s="50">
        <f t="shared" si="2"/>
        <v>3855.8</v>
      </c>
      <c r="BC59" s="54" t="str">
        <f t="shared" si="3"/>
        <v>INR  Three Thousand Eight Hundred &amp; Fifty Five  and Paise Eighty Only</v>
      </c>
      <c r="IA59" s="21">
        <v>8.2</v>
      </c>
      <c r="IB59" s="21" t="s">
        <v>89</v>
      </c>
      <c r="ID59" s="21">
        <v>10</v>
      </c>
      <c r="IE59" s="22" t="s">
        <v>47</v>
      </c>
      <c r="IF59" s="22"/>
      <c r="IG59" s="22"/>
      <c r="IH59" s="22"/>
      <c r="II59" s="22"/>
    </row>
    <row r="60" spans="1:243" s="21" customFormat="1" ht="47.25">
      <c r="A60" s="55">
        <v>8.21</v>
      </c>
      <c r="B60" s="75" t="s">
        <v>93</v>
      </c>
      <c r="C60" s="33"/>
      <c r="D60" s="63"/>
      <c r="E60" s="63"/>
      <c r="F60" s="63"/>
      <c r="G60" s="63"/>
      <c r="H60" s="63"/>
      <c r="I60" s="63"/>
      <c r="J60" s="63"/>
      <c r="K60" s="63"/>
      <c r="L60" s="63"/>
      <c r="M60" s="63"/>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IA60" s="21">
        <v>8.21</v>
      </c>
      <c r="IB60" s="21" t="s">
        <v>93</v>
      </c>
      <c r="IE60" s="22"/>
      <c r="IF60" s="22"/>
      <c r="IG60" s="22"/>
      <c r="IH60" s="22"/>
      <c r="II60" s="22"/>
    </row>
    <row r="61" spans="1:243" s="21" customFormat="1" ht="42.75">
      <c r="A61" s="57">
        <v>8.22</v>
      </c>
      <c r="B61" s="75" t="s">
        <v>53</v>
      </c>
      <c r="C61" s="33"/>
      <c r="D61" s="76">
        <v>48</v>
      </c>
      <c r="E61" s="77" t="s">
        <v>47</v>
      </c>
      <c r="F61" s="56">
        <v>481.94</v>
      </c>
      <c r="G61" s="42"/>
      <c r="H61" s="36"/>
      <c r="I61" s="37" t="s">
        <v>33</v>
      </c>
      <c r="J61" s="38">
        <f t="shared" si="0"/>
        <v>1</v>
      </c>
      <c r="K61" s="36" t="s">
        <v>34</v>
      </c>
      <c r="L61" s="36" t="s">
        <v>4</v>
      </c>
      <c r="M61" s="39"/>
      <c r="N61" s="48"/>
      <c r="O61" s="48"/>
      <c r="P61" s="49"/>
      <c r="Q61" s="48"/>
      <c r="R61" s="48"/>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51">
        <f t="shared" si="1"/>
        <v>23133.12</v>
      </c>
      <c r="BB61" s="50">
        <f t="shared" si="2"/>
        <v>23133.12</v>
      </c>
      <c r="BC61" s="54" t="str">
        <f t="shared" si="3"/>
        <v>INR  Twenty Three Thousand One Hundred &amp; Thirty Three  and Paise Twelve Only</v>
      </c>
      <c r="IA61" s="21">
        <v>8.22</v>
      </c>
      <c r="IB61" s="21" t="s">
        <v>53</v>
      </c>
      <c r="ID61" s="21">
        <v>48</v>
      </c>
      <c r="IE61" s="22" t="s">
        <v>47</v>
      </c>
      <c r="IF61" s="22"/>
      <c r="IG61" s="22"/>
      <c r="IH61" s="22"/>
      <c r="II61" s="22"/>
    </row>
    <row r="62" spans="1:243" s="21" customFormat="1" ht="15.75">
      <c r="A62" s="55">
        <v>9</v>
      </c>
      <c r="B62" s="75" t="s">
        <v>94</v>
      </c>
      <c r="C62" s="33"/>
      <c r="D62" s="63"/>
      <c r="E62" s="63"/>
      <c r="F62" s="63"/>
      <c r="G62" s="63"/>
      <c r="H62" s="63"/>
      <c r="I62" s="63"/>
      <c r="J62" s="63"/>
      <c r="K62" s="63"/>
      <c r="L62" s="63"/>
      <c r="M62" s="63"/>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IA62" s="21">
        <v>9</v>
      </c>
      <c r="IB62" s="21" t="s">
        <v>94</v>
      </c>
      <c r="IE62" s="22"/>
      <c r="IF62" s="22"/>
      <c r="IG62" s="22"/>
      <c r="IH62" s="22"/>
      <c r="II62" s="22"/>
    </row>
    <row r="63" spans="1:243" s="21" customFormat="1" ht="49.5" customHeight="1">
      <c r="A63" s="55">
        <v>9.01</v>
      </c>
      <c r="B63" s="75" t="s">
        <v>95</v>
      </c>
      <c r="C63" s="33"/>
      <c r="D63" s="63"/>
      <c r="E63" s="63"/>
      <c r="F63" s="63"/>
      <c r="G63" s="63"/>
      <c r="H63" s="63"/>
      <c r="I63" s="63"/>
      <c r="J63" s="63"/>
      <c r="K63" s="63"/>
      <c r="L63" s="63"/>
      <c r="M63" s="63"/>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IA63" s="21">
        <v>9.01</v>
      </c>
      <c r="IB63" s="21" t="s">
        <v>95</v>
      </c>
      <c r="IE63" s="22"/>
      <c r="IF63" s="22"/>
      <c r="IG63" s="22"/>
      <c r="IH63" s="22"/>
      <c r="II63" s="22"/>
    </row>
    <row r="64" spans="1:243" s="21" customFormat="1" ht="42.75">
      <c r="A64" s="55">
        <v>9.02</v>
      </c>
      <c r="B64" s="75" t="s">
        <v>96</v>
      </c>
      <c r="C64" s="33"/>
      <c r="D64" s="76">
        <v>8.4</v>
      </c>
      <c r="E64" s="77" t="s">
        <v>44</v>
      </c>
      <c r="F64" s="56">
        <v>327.36</v>
      </c>
      <c r="G64" s="42"/>
      <c r="H64" s="36"/>
      <c r="I64" s="37" t="s">
        <v>33</v>
      </c>
      <c r="J64" s="38">
        <f t="shared" si="0"/>
        <v>1</v>
      </c>
      <c r="K64" s="36" t="s">
        <v>34</v>
      </c>
      <c r="L64" s="36" t="s">
        <v>4</v>
      </c>
      <c r="M64" s="39"/>
      <c r="N64" s="48"/>
      <c r="O64" s="48"/>
      <c r="P64" s="49"/>
      <c r="Q64" s="48"/>
      <c r="R64" s="48"/>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51">
        <f t="shared" si="1"/>
        <v>2749.82</v>
      </c>
      <c r="BB64" s="50">
        <f t="shared" si="2"/>
        <v>2749.82</v>
      </c>
      <c r="BC64" s="54" t="str">
        <f t="shared" si="3"/>
        <v>INR  Two Thousand Seven Hundred &amp; Forty Nine  and Paise Eighty Two Only</v>
      </c>
      <c r="IA64" s="21">
        <v>9.02</v>
      </c>
      <c r="IB64" s="21" t="s">
        <v>96</v>
      </c>
      <c r="ID64" s="21">
        <v>8.4</v>
      </c>
      <c r="IE64" s="22" t="s">
        <v>44</v>
      </c>
      <c r="IF64" s="22"/>
      <c r="IG64" s="22"/>
      <c r="IH64" s="22"/>
      <c r="II64" s="22"/>
    </row>
    <row r="65" spans="1:243" s="21" customFormat="1" ht="31.5" customHeight="1">
      <c r="A65" s="55">
        <v>9.03</v>
      </c>
      <c r="B65" s="75" t="s">
        <v>97</v>
      </c>
      <c r="C65" s="33"/>
      <c r="D65" s="76">
        <v>16.6</v>
      </c>
      <c r="E65" s="77" t="s">
        <v>44</v>
      </c>
      <c r="F65" s="56">
        <v>430.69</v>
      </c>
      <c r="G65" s="42"/>
      <c r="H65" s="36"/>
      <c r="I65" s="37" t="s">
        <v>33</v>
      </c>
      <c r="J65" s="38">
        <f t="shared" si="0"/>
        <v>1</v>
      </c>
      <c r="K65" s="36" t="s">
        <v>34</v>
      </c>
      <c r="L65" s="36" t="s">
        <v>4</v>
      </c>
      <c r="M65" s="39"/>
      <c r="N65" s="48"/>
      <c r="O65" s="48"/>
      <c r="P65" s="49"/>
      <c r="Q65" s="48"/>
      <c r="R65" s="48"/>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51">
        <f t="shared" si="1"/>
        <v>7149.45</v>
      </c>
      <c r="BB65" s="50">
        <f t="shared" si="2"/>
        <v>7149.45</v>
      </c>
      <c r="BC65" s="54" t="str">
        <f t="shared" si="3"/>
        <v>INR  Seven Thousand One Hundred &amp; Forty Nine  and Paise Forty Five Only</v>
      </c>
      <c r="IA65" s="21">
        <v>9.03</v>
      </c>
      <c r="IB65" s="21" t="s">
        <v>97</v>
      </c>
      <c r="ID65" s="21">
        <v>16.6</v>
      </c>
      <c r="IE65" s="22" t="s">
        <v>44</v>
      </c>
      <c r="IF65" s="22"/>
      <c r="IG65" s="22"/>
      <c r="IH65" s="22"/>
      <c r="II65" s="22"/>
    </row>
    <row r="66" spans="1:243" s="21" customFormat="1" ht="31.5" customHeight="1">
      <c r="A66" s="55">
        <v>9.04</v>
      </c>
      <c r="B66" s="75" t="s">
        <v>98</v>
      </c>
      <c r="C66" s="33"/>
      <c r="D66" s="76">
        <v>18.1</v>
      </c>
      <c r="E66" s="77" t="s">
        <v>44</v>
      </c>
      <c r="F66" s="56">
        <v>494.17</v>
      </c>
      <c r="G66" s="42"/>
      <c r="H66" s="36"/>
      <c r="I66" s="37" t="s">
        <v>33</v>
      </c>
      <c r="J66" s="38">
        <f t="shared" si="0"/>
        <v>1</v>
      </c>
      <c r="K66" s="36" t="s">
        <v>34</v>
      </c>
      <c r="L66" s="36" t="s">
        <v>4</v>
      </c>
      <c r="M66" s="39"/>
      <c r="N66" s="48"/>
      <c r="O66" s="48"/>
      <c r="P66" s="49"/>
      <c r="Q66" s="48"/>
      <c r="R66" s="48"/>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51">
        <f t="shared" si="1"/>
        <v>8944.48</v>
      </c>
      <c r="BB66" s="50">
        <f t="shared" si="2"/>
        <v>8944.48</v>
      </c>
      <c r="BC66" s="54" t="str">
        <f t="shared" si="3"/>
        <v>INR  Eight Thousand Nine Hundred &amp; Forty Four  and Paise Forty Eight Only</v>
      </c>
      <c r="IA66" s="21">
        <v>9.04</v>
      </c>
      <c r="IB66" s="21" t="s">
        <v>98</v>
      </c>
      <c r="ID66" s="21">
        <v>18.1</v>
      </c>
      <c r="IE66" s="22" t="s">
        <v>44</v>
      </c>
      <c r="IF66" s="22"/>
      <c r="IG66" s="22"/>
      <c r="IH66" s="22"/>
      <c r="II66" s="22"/>
    </row>
    <row r="67" spans="1:243" s="21" customFormat="1" ht="31.5" customHeight="1">
      <c r="A67" s="55">
        <v>9.05</v>
      </c>
      <c r="B67" s="75" t="s">
        <v>99</v>
      </c>
      <c r="C67" s="33"/>
      <c r="D67" s="76">
        <v>26.25</v>
      </c>
      <c r="E67" s="77" t="s">
        <v>44</v>
      </c>
      <c r="F67" s="56">
        <v>635.82</v>
      </c>
      <c r="G67" s="42"/>
      <c r="H67" s="36"/>
      <c r="I67" s="37" t="s">
        <v>33</v>
      </c>
      <c r="J67" s="38">
        <f t="shared" si="0"/>
        <v>1</v>
      </c>
      <c r="K67" s="36" t="s">
        <v>34</v>
      </c>
      <c r="L67" s="36" t="s">
        <v>4</v>
      </c>
      <c r="M67" s="39"/>
      <c r="N67" s="48"/>
      <c r="O67" s="48"/>
      <c r="P67" s="49"/>
      <c r="Q67" s="48"/>
      <c r="R67" s="48"/>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51">
        <f t="shared" si="1"/>
        <v>16690.28</v>
      </c>
      <c r="BB67" s="50">
        <f t="shared" si="2"/>
        <v>16690.28</v>
      </c>
      <c r="BC67" s="54" t="str">
        <f t="shared" si="3"/>
        <v>INR  Sixteen Thousand Six Hundred &amp; Ninety  and Paise Twenty Eight Only</v>
      </c>
      <c r="IA67" s="21">
        <v>9.05</v>
      </c>
      <c r="IB67" s="21" t="s">
        <v>99</v>
      </c>
      <c r="ID67" s="21">
        <v>26.25</v>
      </c>
      <c r="IE67" s="22" t="s">
        <v>44</v>
      </c>
      <c r="IF67" s="22"/>
      <c r="IG67" s="22"/>
      <c r="IH67" s="22"/>
      <c r="II67" s="22"/>
    </row>
    <row r="68" spans="1:243" s="21" customFormat="1" ht="63">
      <c r="A68" s="55">
        <v>9.06</v>
      </c>
      <c r="B68" s="75" t="s">
        <v>100</v>
      </c>
      <c r="C68" s="33"/>
      <c r="D68" s="63"/>
      <c r="E68" s="63"/>
      <c r="F68" s="63"/>
      <c r="G68" s="63"/>
      <c r="H68" s="63"/>
      <c r="I68" s="63"/>
      <c r="J68" s="63"/>
      <c r="K68" s="63"/>
      <c r="L68" s="63"/>
      <c r="M68" s="63"/>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IA68" s="21">
        <v>9.06</v>
      </c>
      <c r="IB68" s="21" t="s">
        <v>100</v>
      </c>
      <c r="IE68" s="22"/>
      <c r="IF68" s="22"/>
      <c r="IG68" s="22"/>
      <c r="IH68" s="22"/>
      <c r="II68" s="22"/>
    </row>
    <row r="69" spans="1:243" s="21" customFormat="1" ht="42.75">
      <c r="A69" s="55">
        <v>9.07</v>
      </c>
      <c r="B69" s="75" t="s">
        <v>97</v>
      </c>
      <c r="C69" s="33"/>
      <c r="D69" s="76">
        <v>11.4</v>
      </c>
      <c r="E69" s="77" t="s">
        <v>44</v>
      </c>
      <c r="F69" s="56">
        <v>366.46</v>
      </c>
      <c r="G69" s="42"/>
      <c r="H69" s="36"/>
      <c r="I69" s="37" t="s">
        <v>33</v>
      </c>
      <c r="J69" s="38">
        <f t="shared" si="0"/>
        <v>1</v>
      </c>
      <c r="K69" s="36" t="s">
        <v>34</v>
      </c>
      <c r="L69" s="36" t="s">
        <v>4</v>
      </c>
      <c r="M69" s="39"/>
      <c r="N69" s="48"/>
      <c r="O69" s="48"/>
      <c r="P69" s="49"/>
      <c r="Q69" s="48"/>
      <c r="R69" s="48"/>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51">
        <f t="shared" si="1"/>
        <v>4177.64</v>
      </c>
      <c r="BB69" s="50">
        <f t="shared" si="2"/>
        <v>4177.64</v>
      </c>
      <c r="BC69" s="54" t="str">
        <f t="shared" si="3"/>
        <v>INR  Four Thousand One Hundred &amp; Seventy Seven  and Paise Sixty Four Only</v>
      </c>
      <c r="IA69" s="21">
        <v>9.07</v>
      </c>
      <c r="IB69" s="21" t="s">
        <v>97</v>
      </c>
      <c r="ID69" s="21">
        <v>11.4</v>
      </c>
      <c r="IE69" s="22" t="s">
        <v>44</v>
      </c>
      <c r="IF69" s="22"/>
      <c r="IG69" s="22"/>
      <c r="IH69" s="22"/>
      <c r="II69" s="22"/>
    </row>
    <row r="70" spans="1:243" s="21" customFormat="1" ht="28.5">
      <c r="A70" s="55">
        <v>9.08</v>
      </c>
      <c r="B70" s="75" t="s">
        <v>98</v>
      </c>
      <c r="C70" s="33"/>
      <c r="D70" s="76">
        <v>2.6</v>
      </c>
      <c r="E70" s="77" t="s">
        <v>44</v>
      </c>
      <c r="F70" s="56">
        <v>401.32</v>
      </c>
      <c r="G70" s="42"/>
      <c r="H70" s="36"/>
      <c r="I70" s="37" t="s">
        <v>33</v>
      </c>
      <c r="J70" s="38">
        <f t="shared" si="0"/>
        <v>1</v>
      </c>
      <c r="K70" s="36" t="s">
        <v>34</v>
      </c>
      <c r="L70" s="36" t="s">
        <v>4</v>
      </c>
      <c r="M70" s="39"/>
      <c r="N70" s="48"/>
      <c r="O70" s="48"/>
      <c r="P70" s="49"/>
      <c r="Q70" s="48"/>
      <c r="R70" s="48"/>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51">
        <f t="shared" si="1"/>
        <v>1043.43</v>
      </c>
      <c r="BB70" s="50">
        <f t="shared" si="2"/>
        <v>1043.43</v>
      </c>
      <c r="BC70" s="54" t="str">
        <f t="shared" si="3"/>
        <v>INR  One Thousand  &amp;Forty Three  and Paise Forty Three Only</v>
      </c>
      <c r="IA70" s="21">
        <v>9.08</v>
      </c>
      <c r="IB70" s="21" t="s">
        <v>98</v>
      </c>
      <c r="ID70" s="21">
        <v>2.6</v>
      </c>
      <c r="IE70" s="22" t="s">
        <v>44</v>
      </c>
      <c r="IF70" s="22"/>
      <c r="IG70" s="22"/>
      <c r="IH70" s="22"/>
      <c r="II70" s="22"/>
    </row>
    <row r="71" spans="1:243" s="21" customFormat="1" ht="78.75">
      <c r="A71" s="55">
        <v>9.09</v>
      </c>
      <c r="B71" s="75" t="s">
        <v>101</v>
      </c>
      <c r="C71" s="33"/>
      <c r="D71" s="63"/>
      <c r="E71" s="63"/>
      <c r="F71" s="63"/>
      <c r="G71" s="63"/>
      <c r="H71" s="63"/>
      <c r="I71" s="63"/>
      <c r="J71" s="63"/>
      <c r="K71" s="63"/>
      <c r="L71" s="63"/>
      <c r="M71" s="63"/>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IA71" s="21">
        <v>9.09</v>
      </c>
      <c r="IB71" s="21" t="s">
        <v>101</v>
      </c>
      <c r="IE71" s="22"/>
      <c r="IF71" s="22"/>
      <c r="IG71" s="22"/>
      <c r="IH71" s="22"/>
      <c r="II71" s="22"/>
    </row>
    <row r="72" spans="1:243" s="21" customFormat="1" ht="32.25" customHeight="1">
      <c r="A72" s="55">
        <v>9.1</v>
      </c>
      <c r="B72" s="75" t="s">
        <v>102</v>
      </c>
      <c r="C72" s="33"/>
      <c r="D72" s="76">
        <v>1</v>
      </c>
      <c r="E72" s="77" t="s">
        <v>47</v>
      </c>
      <c r="F72" s="56">
        <v>663.83</v>
      </c>
      <c r="G72" s="42"/>
      <c r="H72" s="36"/>
      <c r="I72" s="37" t="s">
        <v>33</v>
      </c>
      <c r="J72" s="38">
        <f t="shared" si="0"/>
        <v>1</v>
      </c>
      <c r="K72" s="36" t="s">
        <v>34</v>
      </c>
      <c r="L72" s="36" t="s">
        <v>4</v>
      </c>
      <c r="M72" s="39"/>
      <c r="N72" s="48"/>
      <c r="O72" s="48"/>
      <c r="P72" s="49"/>
      <c r="Q72" s="48"/>
      <c r="R72" s="48"/>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51">
        <f t="shared" si="1"/>
        <v>663.83</v>
      </c>
      <c r="BB72" s="50">
        <f t="shared" si="2"/>
        <v>663.83</v>
      </c>
      <c r="BC72" s="54" t="str">
        <f t="shared" si="3"/>
        <v>INR  Six Hundred &amp; Sixty Three  and Paise Eighty Three Only</v>
      </c>
      <c r="IA72" s="21">
        <v>9.1</v>
      </c>
      <c r="IB72" s="21" t="s">
        <v>102</v>
      </c>
      <c r="ID72" s="21">
        <v>1</v>
      </c>
      <c r="IE72" s="22" t="s">
        <v>47</v>
      </c>
      <c r="IF72" s="22"/>
      <c r="IG72" s="22"/>
      <c r="IH72" s="22"/>
      <c r="II72" s="22"/>
    </row>
    <row r="73" spans="1:243" s="21" customFormat="1" ht="47.25">
      <c r="A73" s="55">
        <v>9.11</v>
      </c>
      <c r="B73" s="75" t="s">
        <v>103</v>
      </c>
      <c r="C73" s="33"/>
      <c r="D73" s="63"/>
      <c r="E73" s="63"/>
      <c r="F73" s="63"/>
      <c r="G73" s="63"/>
      <c r="H73" s="63"/>
      <c r="I73" s="63"/>
      <c r="J73" s="63"/>
      <c r="K73" s="63"/>
      <c r="L73" s="63"/>
      <c r="M73" s="63"/>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IA73" s="21">
        <v>9.11</v>
      </c>
      <c r="IB73" s="21" t="s">
        <v>103</v>
      </c>
      <c r="IE73" s="22"/>
      <c r="IF73" s="22"/>
      <c r="IG73" s="22"/>
      <c r="IH73" s="22"/>
      <c r="II73" s="22"/>
    </row>
    <row r="74" spans="1:243" s="21" customFormat="1" ht="42.75">
      <c r="A74" s="55">
        <v>9.12</v>
      </c>
      <c r="B74" s="75" t="s">
        <v>104</v>
      </c>
      <c r="C74" s="33"/>
      <c r="D74" s="76">
        <v>5</v>
      </c>
      <c r="E74" s="77" t="s">
        <v>47</v>
      </c>
      <c r="F74" s="56">
        <v>466.77</v>
      </c>
      <c r="G74" s="42"/>
      <c r="H74" s="36"/>
      <c r="I74" s="37" t="s">
        <v>33</v>
      </c>
      <c r="J74" s="38">
        <f t="shared" si="0"/>
        <v>1</v>
      </c>
      <c r="K74" s="36" t="s">
        <v>34</v>
      </c>
      <c r="L74" s="36" t="s">
        <v>4</v>
      </c>
      <c r="M74" s="39"/>
      <c r="N74" s="48"/>
      <c r="O74" s="48"/>
      <c r="P74" s="49"/>
      <c r="Q74" s="48"/>
      <c r="R74" s="48"/>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51">
        <f t="shared" si="1"/>
        <v>2333.85</v>
      </c>
      <c r="BB74" s="50">
        <f t="shared" si="2"/>
        <v>2333.85</v>
      </c>
      <c r="BC74" s="54" t="str">
        <f t="shared" si="3"/>
        <v>INR  Two Thousand Three Hundred &amp; Thirty Three  and Paise Eighty Five Only</v>
      </c>
      <c r="IA74" s="21">
        <v>9.12</v>
      </c>
      <c r="IB74" s="21" t="s">
        <v>104</v>
      </c>
      <c r="ID74" s="21">
        <v>5</v>
      </c>
      <c r="IE74" s="22" t="s">
        <v>47</v>
      </c>
      <c r="IF74" s="22"/>
      <c r="IG74" s="22"/>
      <c r="IH74" s="22"/>
      <c r="II74" s="22"/>
    </row>
    <row r="75" spans="1:243" s="21" customFormat="1" ht="42.75">
      <c r="A75" s="55">
        <v>9.13</v>
      </c>
      <c r="B75" s="75" t="s">
        <v>105</v>
      </c>
      <c r="C75" s="33"/>
      <c r="D75" s="76">
        <v>6</v>
      </c>
      <c r="E75" s="77" t="s">
        <v>47</v>
      </c>
      <c r="F75" s="56">
        <v>404.87</v>
      </c>
      <c r="G75" s="42"/>
      <c r="H75" s="36"/>
      <c r="I75" s="37" t="s">
        <v>33</v>
      </c>
      <c r="J75" s="38">
        <f t="shared" si="0"/>
        <v>1</v>
      </c>
      <c r="K75" s="36" t="s">
        <v>34</v>
      </c>
      <c r="L75" s="36" t="s">
        <v>4</v>
      </c>
      <c r="M75" s="39"/>
      <c r="N75" s="48"/>
      <c r="O75" s="48"/>
      <c r="P75" s="49"/>
      <c r="Q75" s="48"/>
      <c r="R75" s="48"/>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51">
        <f t="shared" si="1"/>
        <v>2429.22</v>
      </c>
      <c r="BB75" s="50">
        <f t="shared" si="2"/>
        <v>2429.22</v>
      </c>
      <c r="BC75" s="54" t="str">
        <f t="shared" si="3"/>
        <v>INR  Two Thousand Four Hundred &amp; Twenty Nine  and Paise Twenty Two Only</v>
      </c>
      <c r="IA75" s="21">
        <v>9.13</v>
      </c>
      <c r="IB75" s="21" t="s">
        <v>105</v>
      </c>
      <c r="ID75" s="21">
        <v>6</v>
      </c>
      <c r="IE75" s="22" t="s">
        <v>47</v>
      </c>
      <c r="IF75" s="22"/>
      <c r="IG75" s="22"/>
      <c r="IH75" s="22"/>
      <c r="II75" s="22"/>
    </row>
    <row r="76" spans="1:243" s="21" customFormat="1" ht="28.5">
      <c r="A76" s="55">
        <v>9.14</v>
      </c>
      <c r="B76" s="75" t="s">
        <v>106</v>
      </c>
      <c r="C76" s="33"/>
      <c r="D76" s="76">
        <v>2</v>
      </c>
      <c r="E76" s="77" t="s">
        <v>47</v>
      </c>
      <c r="F76" s="56">
        <v>517.23</v>
      </c>
      <c r="G76" s="42"/>
      <c r="H76" s="36"/>
      <c r="I76" s="37" t="s">
        <v>33</v>
      </c>
      <c r="J76" s="38">
        <f t="shared" si="0"/>
        <v>1</v>
      </c>
      <c r="K76" s="36" t="s">
        <v>34</v>
      </c>
      <c r="L76" s="36" t="s">
        <v>4</v>
      </c>
      <c r="M76" s="39"/>
      <c r="N76" s="48"/>
      <c r="O76" s="48"/>
      <c r="P76" s="49"/>
      <c r="Q76" s="48"/>
      <c r="R76" s="48"/>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51">
        <f t="shared" si="1"/>
        <v>1034.46</v>
      </c>
      <c r="BB76" s="50">
        <f t="shared" si="2"/>
        <v>1034.46</v>
      </c>
      <c r="BC76" s="54" t="str">
        <f t="shared" si="3"/>
        <v>INR  One Thousand  &amp;Thirty Four  and Paise Forty Six Only</v>
      </c>
      <c r="IA76" s="21">
        <v>9.14</v>
      </c>
      <c r="IB76" s="21" t="s">
        <v>106</v>
      </c>
      <c r="ID76" s="21">
        <v>2</v>
      </c>
      <c r="IE76" s="22" t="s">
        <v>47</v>
      </c>
      <c r="IF76" s="22"/>
      <c r="IG76" s="22"/>
      <c r="IH76" s="22"/>
      <c r="II76" s="22"/>
    </row>
    <row r="77" spans="1:243" s="21" customFormat="1" ht="42.75">
      <c r="A77" s="55">
        <v>9.15</v>
      </c>
      <c r="B77" s="75" t="s">
        <v>107</v>
      </c>
      <c r="C77" s="33"/>
      <c r="D77" s="76">
        <v>2</v>
      </c>
      <c r="E77" s="77" t="s">
        <v>47</v>
      </c>
      <c r="F77" s="56">
        <v>620.17</v>
      </c>
      <c r="G77" s="42"/>
      <c r="H77" s="36"/>
      <c r="I77" s="37" t="s">
        <v>33</v>
      </c>
      <c r="J77" s="38">
        <f t="shared" si="0"/>
        <v>1</v>
      </c>
      <c r="K77" s="36" t="s">
        <v>34</v>
      </c>
      <c r="L77" s="36" t="s">
        <v>4</v>
      </c>
      <c r="M77" s="39"/>
      <c r="N77" s="48"/>
      <c r="O77" s="48"/>
      <c r="P77" s="49"/>
      <c r="Q77" s="48"/>
      <c r="R77" s="48"/>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51">
        <f t="shared" si="1"/>
        <v>1240.34</v>
      </c>
      <c r="BB77" s="50">
        <f t="shared" si="2"/>
        <v>1240.34</v>
      </c>
      <c r="BC77" s="54" t="str">
        <f t="shared" si="3"/>
        <v>INR  One Thousand Two Hundred &amp; Forty  and Paise Thirty Four Only</v>
      </c>
      <c r="IA77" s="21">
        <v>9.15</v>
      </c>
      <c r="IB77" s="21" t="s">
        <v>107</v>
      </c>
      <c r="ID77" s="21">
        <v>2</v>
      </c>
      <c r="IE77" s="22" t="s">
        <v>47</v>
      </c>
      <c r="IF77" s="22"/>
      <c r="IG77" s="22"/>
      <c r="IH77" s="22"/>
      <c r="II77" s="22"/>
    </row>
    <row r="78" spans="1:243" s="21" customFormat="1" ht="63">
      <c r="A78" s="55">
        <v>9.16</v>
      </c>
      <c r="B78" s="75" t="s">
        <v>108</v>
      </c>
      <c r="C78" s="33"/>
      <c r="D78" s="63"/>
      <c r="E78" s="63"/>
      <c r="F78" s="63"/>
      <c r="G78" s="63"/>
      <c r="H78" s="63"/>
      <c r="I78" s="63"/>
      <c r="J78" s="63"/>
      <c r="K78" s="63"/>
      <c r="L78" s="63"/>
      <c r="M78" s="63"/>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IA78" s="21">
        <v>9.16</v>
      </c>
      <c r="IB78" s="21" t="s">
        <v>108</v>
      </c>
      <c r="IE78" s="22"/>
      <c r="IF78" s="22"/>
      <c r="IG78" s="22"/>
      <c r="IH78" s="22"/>
      <c r="II78" s="22"/>
    </row>
    <row r="79" spans="1:243" s="21" customFormat="1" ht="42.75">
      <c r="A79" s="55">
        <v>9.17</v>
      </c>
      <c r="B79" s="75" t="s">
        <v>105</v>
      </c>
      <c r="C79" s="33"/>
      <c r="D79" s="76">
        <v>6</v>
      </c>
      <c r="E79" s="77" t="s">
        <v>47</v>
      </c>
      <c r="F79" s="56">
        <v>253.44</v>
      </c>
      <c r="G79" s="42"/>
      <c r="H79" s="36"/>
      <c r="I79" s="37" t="s">
        <v>33</v>
      </c>
      <c r="J79" s="38">
        <f t="shared" si="0"/>
        <v>1</v>
      </c>
      <c r="K79" s="36" t="s">
        <v>34</v>
      </c>
      <c r="L79" s="36" t="s">
        <v>4</v>
      </c>
      <c r="M79" s="39"/>
      <c r="N79" s="48"/>
      <c r="O79" s="48"/>
      <c r="P79" s="49"/>
      <c r="Q79" s="48"/>
      <c r="R79" s="48"/>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51">
        <f t="shared" si="1"/>
        <v>1520.64</v>
      </c>
      <c r="BB79" s="50">
        <f t="shared" si="2"/>
        <v>1520.64</v>
      </c>
      <c r="BC79" s="54" t="str">
        <f t="shared" si="3"/>
        <v>INR  One Thousand Five Hundred &amp; Twenty  and Paise Sixty Four Only</v>
      </c>
      <c r="IA79" s="21">
        <v>9.17</v>
      </c>
      <c r="IB79" s="21" t="s">
        <v>105</v>
      </c>
      <c r="ID79" s="21">
        <v>6</v>
      </c>
      <c r="IE79" s="22" t="s">
        <v>47</v>
      </c>
      <c r="IF79" s="22"/>
      <c r="IG79" s="22"/>
      <c r="IH79" s="22"/>
      <c r="II79" s="22"/>
    </row>
    <row r="80" spans="1:243" s="21" customFormat="1" ht="42.75">
      <c r="A80" s="55">
        <v>9.18</v>
      </c>
      <c r="B80" s="75" t="s">
        <v>104</v>
      </c>
      <c r="C80" s="33"/>
      <c r="D80" s="76">
        <v>5</v>
      </c>
      <c r="E80" s="77" t="s">
        <v>47</v>
      </c>
      <c r="F80" s="56">
        <v>323.85</v>
      </c>
      <c r="G80" s="42"/>
      <c r="H80" s="36"/>
      <c r="I80" s="37" t="s">
        <v>33</v>
      </c>
      <c r="J80" s="38">
        <f t="shared" si="0"/>
        <v>1</v>
      </c>
      <c r="K80" s="36" t="s">
        <v>34</v>
      </c>
      <c r="L80" s="36" t="s">
        <v>4</v>
      </c>
      <c r="M80" s="39"/>
      <c r="N80" s="48"/>
      <c r="O80" s="48"/>
      <c r="P80" s="49"/>
      <c r="Q80" s="48"/>
      <c r="R80" s="48"/>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51">
        <f t="shared" si="1"/>
        <v>1619.25</v>
      </c>
      <c r="BB80" s="50">
        <f t="shared" si="2"/>
        <v>1619.25</v>
      </c>
      <c r="BC80" s="54" t="str">
        <f t="shared" si="3"/>
        <v>INR  One Thousand Six Hundred &amp; Nineteen  and Paise Twenty Five Only</v>
      </c>
      <c r="IA80" s="21">
        <v>9.18</v>
      </c>
      <c r="IB80" s="21" t="s">
        <v>104</v>
      </c>
      <c r="ID80" s="21">
        <v>5</v>
      </c>
      <c r="IE80" s="22" t="s">
        <v>47</v>
      </c>
      <c r="IF80" s="22"/>
      <c r="IG80" s="22"/>
      <c r="IH80" s="22"/>
      <c r="II80" s="22"/>
    </row>
    <row r="81" spans="1:243" s="21" customFormat="1" ht="28.5">
      <c r="A81" s="55">
        <v>9.19</v>
      </c>
      <c r="B81" s="75" t="s">
        <v>109</v>
      </c>
      <c r="C81" s="33"/>
      <c r="D81" s="76">
        <v>2</v>
      </c>
      <c r="E81" s="77" t="s">
        <v>47</v>
      </c>
      <c r="F81" s="56">
        <v>359.01</v>
      </c>
      <c r="G81" s="42"/>
      <c r="H81" s="36"/>
      <c r="I81" s="37" t="s">
        <v>33</v>
      </c>
      <c r="J81" s="38">
        <f t="shared" si="0"/>
        <v>1</v>
      </c>
      <c r="K81" s="36" t="s">
        <v>34</v>
      </c>
      <c r="L81" s="36" t="s">
        <v>4</v>
      </c>
      <c r="M81" s="39"/>
      <c r="N81" s="48"/>
      <c r="O81" s="48"/>
      <c r="P81" s="49"/>
      <c r="Q81" s="48"/>
      <c r="R81" s="48"/>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51">
        <f t="shared" si="1"/>
        <v>718.02</v>
      </c>
      <c r="BB81" s="50">
        <f t="shared" si="2"/>
        <v>718.02</v>
      </c>
      <c r="BC81" s="54" t="str">
        <f t="shared" si="3"/>
        <v>INR  Seven Hundred &amp; Eighteen  and Paise Two Only</v>
      </c>
      <c r="IA81" s="21">
        <v>9.19</v>
      </c>
      <c r="IB81" s="21" t="s">
        <v>109</v>
      </c>
      <c r="ID81" s="21">
        <v>2</v>
      </c>
      <c r="IE81" s="22" t="s">
        <v>47</v>
      </c>
      <c r="IF81" s="22"/>
      <c r="IG81" s="22"/>
      <c r="IH81" s="22"/>
      <c r="II81" s="22"/>
    </row>
    <row r="82" spans="1:243" s="21" customFormat="1" ht="42.75">
      <c r="A82" s="57">
        <v>9.2</v>
      </c>
      <c r="B82" s="75" t="s">
        <v>107</v>
      </c>
      <c r="C82" s="33"/>
      <c r="D82" s="76">
        <v>7</v>
      </c>
      <c r="E82" s="77" t="s">
        <v>47</v>
      </c>
      <c r="F82" s="56">
        <v>458.75</v>
      </c>
      <c r="G82" s="42"/>
      <c r="H82" s="36"/>
      <c r="I82" s="37" t="s">
        <v>33</v>
      </c>
      <c r="J82" s="38">
        <f t="shared" si="0"/>
        <v>1</v>
      </c>
      <c r="K82" s="36" t="s">
        <v>34</v>
      </c>
      <c r="L82" s="36" t="s">
        <v>4</v>
      </c>
      <c r="M82" s="39"/>
      <c r="N82" s="48"/>
      <c r="O82" s="48"/>
      <c r="P82" s="49"/>
      <c r="Q82" s="48"/>
      <c r="R82" s="48"/>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51">
        <f t="shared" si="1"/>
        <v>3211.25</v>
      </c>
      <c r="BB82" s="50">
        <f t="shared" si="2"/>
        <v>3211.25</v>
      </c>
      <c r="BC82" s="54" t="str">
        <f t="shared" si="3"/>
        <v>INR  Three Thousand Two Hundred &amp; Eleven  and Paise Twenty Five Only</v>
      </c>
      <c r="IA82" s="21">
        <v>9.2</v>
      </c>
      <c r="IB82" s="21" t="s">
        <v>107</v>
      </c>
      <c r="ID82" s="21">
        <v>7</v>
      </c>
      <c r="IE82" s="22" t="s">
        <v>47</v>
      </c>
      <c r="IF82" s="22"/>
      <c r="IG82" s="22"/>
      <c r="IH82" s="22"/>
      <c r="II82" s="22"/>
    </row>
    <row r="83" spans="1:55" ht="33" customHeight="1">
      <c r="A83" s="43" t="s">
        <v>35</v>
      </c>
      <c r="B83" s="44"/>
      <c r="C83" s="45"/>
      <c r="D83" s="71"/>
      <c r="E83" s="71"/>
      <c r="F83" s="71"/>
      <c r="G83" s="34"/>
      <c r="H83" s="46"/>
      <c r="I83" s="46"/>
      <c r="J83" s="46"/>
      <c r="K83" s="46"/>
      <c r="L83" s="47"/>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53">
        <f>SUM(BA13:BA82)</f>
        <v>160096.75</v>
      </c>
      <c r="BB83" s="53">
        <f>SUM(BB13:BB82)</f>
        <v>160096.75</v>
      </c>
      <c r="BC83" s="54" t="str">
        <f>SpellNumber($E$2,BB83)</f>
        <v>INR  One Lakh Sixty Thousand  &amp;Ninety Six  and Paise Seventy Five Only</v>
      </c>
    </row>
    <row r="84" spans="1:55" ht="46.5" customHeight="1">
      <c r="A84" s="24" t="s">
        <v>36</v>
      </c>
      <c r="B84" s="25"/>
      <c r="C84" s="26"/>
      <c r="D84" s="68"/>
      <c r="E84" s="69" t="s">
        <v>45</v>
      </c>
      <c r="F84" s="70"/>
      <c r="G84" s="27"/>
      <c r="H84" s="28"/>
      <c r="I84" s="28"/>
      <c r="J84" s="28"/>
      <c r="K84" s="29"/>
      <c r="L84" s="30"/>
      <c r="M84" s="31"/>
      <c r="N84" s="32"/>
      <c r="O84" s="21"/>
      <c r="P84" s="21"/>
      <c r="Q84" s="21"/>
      <c r="R84" s="21"/>
      <c r="S84" s="21"/>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52">
        <f>IF(ISBLANK(F84),0,IF(E84="Excess (+)",ROUND(BA83+(BA83*F84),2),IF(E84="Less (-)",ROUND(BA83+(BA83*F84*(-1)),2),IF(E84="At Par",BA83,0))))</f>
        <v>0</v>
      </c>
      <c r="BB84" s="72">
        <f>ROUND(BA84,0)</f>
        <v>0</v>
      </c>
      <c r="BC84" s="74" t="str">
        <f>SpellNumber($E$2,BB84)</f>
        <v>INR Zero Only</v>
      </c>
    </row>
    <row r="85" spans="1:55" ht="45.75" customHeight="1">
      <c r="A85" s="23" t="s">
        <v>37</v>
      </c>
      <c r="B85" s="23"/>
      <c r="C85" s="58" t="str">
        <f>SpellNumber($E$2,BB84)</f>
        <v>INR Zero Only</v>
      </c>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73"/>
    </row>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1" ht="15"/>
    <row r="2072"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2" ht="15"/>
    <row r="2123" ht="15"/>
    <row r="2124" ht="15"/>
    <row r="2125" ht="15"/>
    <row r="2126" ht="15"/>
    <row r="2127" ht="15"/>
    <row r="2128" ht="15"/>
    <row r="2129" ht="15"/>
    <row r="2130" ht="15"/>
    <row r="2131" ht="15"/>
    <row r="2132" ht="15"/>
    <row r="2133" ht="15"/>
    <row r="2134" ht="15"/>
  </sheetData>
  <sheetProtection password="8F23" sheet="1"/>
  <mergeCells count="44">
    <mergeCell ref="D63:BC63"/>
    <mergeCell ref="D68:BC68"/>
    <mergeCell ref="D71:BC71"/>
    <mergeCell ref="D73:BC73"/>
    <mergeCell ref="D78:BC78"/>
    <mergeCell ref="D54:BC54"/>
    <mergeCell ref="D55:BC55"/>
    <mergeCell ref="D58:BC58"/>
    <mergeCell ref="D57:BC57"/>
    <mergeCell ref="D60:BC60"/>
    <mergeCell ref="D62:BC62"/>
    <mergeCell ref="D45:BC45"/>
    <mergeCell ref="D46:BC46"/>
    <mergeCell ref="D48:BC48"/>
    <mergeCell ref="D49:BC49"/>
    <mergeCell ref="D51:BC51"/>
    <mergeCell ref="D52:BC52"/>
    <mergeCell ref="D35:BC35"/>
    <mergeCell ref="D37:BC37"/>
    <mergeCell ref="D39:BC39"/>
    <mergeCell ref="D40:BC40"/>
    <mergeCell ref="D41:BC41"/>
    <mergeCell ref="D43:BC43"/>
    <mergeCell ref="D27:BC27"/>
    <mergeCell ref="D28:BC28"/>
    <mergeCell ref="D30:BC30"/>
    <mergeCell ref="D32:BC32"/>
    <mergeCell ref="D33:BC33"/>
    <mergeCell ref="D17:BC17"/>
    <mergeCell ref="D16:BC16"/>
    <mergeCell ref="D19:BC19"/>
    <mergeCell ref="D20:BC20"/>
    <mergeCell ref="D23:BC23"/>
    <mergeCell ref="D25:BC25"/>
    <mergeCell ref="C85:BC85"/>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4">
      <formula1>IF(E84="Select",-1,IF(E84="At Par",0,0))</formula1>
      <formula2>IF(E84="Select",-1,IF(E84="At Par",0,0.99))</formula2>
    </dataValidation>
    <dataValidation type="list" allowBlank="1" showErrorMessage="1" sqref="E8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4">
      <formula1>0</formula1>
      <formula2>IF(#REF!&lt;&gt;"Select",99.9,0)</formula2>
    </dataValidation>
    <dataValidation allowBlank="1" showInputMessage="1" showErrorMessage="1" promptTitle="Units" prompt="Please enter Units in text" sqref="D31:E31 D34:E34 D36:E36 D38:E38 D42:E42 D44:E44 D47:E47 D50:E50 D53:E53 D56:E56 D59:E59 D61:E61 D64:E67 D69:E70 D72:E72 D74:E77 D79:E82 D29:E29 D26:E26 D24:E24 D21:E22 D18:E18 D15:E15">
      <formula1>0</formula1>
      <formula2>0</formula2>
    </dataValidation>
    <dataValidation type="decimal" allowBlank="1" showInputMessage="1" showErrorMessage="1" promptTitle="Quantity" prompt="Please enter the Quantity for this item. " errorTitle="Invalid Entry" error="Only Numeric Values are allowed. " sqref="F31 F34 F36 F38 F42 F44 F47 F50 F53 F56 F59 F61 F64:F67 F69:F70 F72 F74:F77 F79:F82 F29 F26 F24 F21:F22 F18 F15">
      <formula1>0</formula1>
      <formula2>999999999999999</formula2>
    </dataValidation>
    <dataValidation type="list" allowBlank="1" showErrorMessage="1" sqref="K31 D32:D33 K34 D35 K36 D37 K38 D39:D41 K42 D43 K44 D45:D46 K47 D48:D49 K50 D51:D52 K53 D54:D55 D57:D58 K56 K59 D60 K61 D62:D63 K64:K67 D68 K69:K70 D71 K72 D73 K74:K77 K79:K82 D78 D30 K29 D27:D28 K26 D25 K24 D23 K21:K22 D19:D20 K18 K15 D16:D17 D13:D1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31:H31 G34:H34 G36:H36 G38:H38 G42:H42 G44:H44 G47:H47 G50:H50 G53:H53 G56:H56 G59:H59 G61:H61 G64:H67 G69:H70 G72:H72 G74:H77 G79:H82 G29:H29 G26:H26 G24:H24 G21:H22 G18:H18 G15:H15">
      <formula1>0</formula1>
      <formula2>999999999999999</formula2>
    </dataValidation>
    <dataValidation allowBlank="1" showInputMessage="1" showErrorMessage="1" promptTitle="Addition / Deduction" prompt="Please Choose the correct One" sqref="J31 J34 J36 J38 J42 J44 J47 J50 J53 J56 J59 J61 J64:J67 J69:J70 J72 J74:J77 J79:J82 J29 J26 J24 J21:J22 J18 J15">
      <formula1>0</formula1>
      <formula2>0</formula2>
    </dataValidation>
    <dataValidation type="list" showErrorMessage="1" sqref="I31 I34 I36 I38 I42 I44 I47 I50 I53 I56 I59 I61 I64:I67 I69:I70 I72 I74:I77 I79:I82 I29 I26 I24 I21:I22 I18 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31:O31 N34:O34 N36:O36 N38:O38 N42:O42 N44:O44 N47:O47 N50:O50 N53:O53 N56:O56 N59:O59 N61:O61 N64:O67 N69:O70 N72:O72 N74:O77 N79:O82 N29:O29 N26:O26 N24:O24 N21:O22 N18:O18 N15: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1 R34 R36 R38 R42 R44 R47 R50 R53 R56 R59 R61 R64:R67 R69:R70 R72 R74:R77 R79:R82 R29 R26 R24 R21:R22 R18 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1 Q34 Q36 Q38 Q42 Q44 Q47 Q50 Q53 Q56 Q59 Q61 Q64:Q67 Q69:Q70 Q72 Q74:Q77 Q79:Q82 Q29 Q26 Q24 Q21:Q22 Q18 Q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1 M34 M36 M38 M42 M44 M47 M50 M53 M56 M59 M61 M64:M67 M69:M70 M72 M74:M77 M79:M82 M29 M26 M24 M21:M22 M18 M15">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2 L8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82">
      <formula1>0</formula1>
      <formula2>0</formula2>
    </dataValidation>
    <dataValidation type="decimal" allowBlank="1" showErrorMessage="1" errorTitle="Invalid Entry" error="Only Numeric Values are allowed. " sqref="A13:A82">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7"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6" t="s">
        <v>38</v>
      </c>
      <c r="F6" s="66"/>
      <c r="G6" s="66"/>
      <c r="H6" s="66"/>
      <c r="I6" s="66"/>
      <c r="J6" s="66"/>
      <c r="K6" s="66"/>
    </row>
    <row r="7" spans="5:11" ht="14.25">
      <c r="E7" s="67"/>
      <c r="F7" s="67"/>
      <c r="G7" s="67"/>
      <c r="H7" s="67"/>
      <c r="I7" s="67"/>
      <c r="J7" s="67"/>
      <c r="K7" s="67"/>
    </row>
    <row r="8" spans="5:11" ht="14.25">
      <c r="E8" s="67"/>
      <c r="F8" s="67"/>
      <c r="G8" s="67"/>
      <c r="H8" s="67"/>
      <c r="I8" s="67"/>
      <c r="J8" s="67"/>
      <c r="K8" s="67"/>
    </row>
    <row r="9" spans="5:11" ht="14.25">
      <c r="E9" s="67"/>
      <c r="F9" s="67"/>
      <c r="G9" s="67"/>
      <c r="H9" s="67"/>
      <c r="I9" s="67"/>
      <c r="J9" s="67"/>
      <c r="K9" s="67"/>
    </row>
    <row r="10" spans="5:11" ht="14.25">
      <c r="E10" s="67"/>
      <c r="F10" s="67"/>
      <c r="G10" s="67"/>
      <c r="H10" s="67"/>
      <c r="I10" s="67"/>
      <c r="J10" s="67"/>
      <c r="K10" s="67"/>
    </row>
    <row r="11" spans="5:11" ht="14.25">
      <c r="E11" s="67"/>
      <c r="F11" s="67"/>
      <c r="G11" s="67"/>
      <c r="H11" s="67"/>
      <c r="I11" s="67"/>
      <c r="J11" s="67"/>
      <c r="K11" s="67"/>
    </row>
    <row r="12" spans="5:11" ht="14.25">
      <c r="E12" s="67"/>
      <c r="F12" s="67"/>
      <c r="G12" s="67"/>
      <c r="H12" s="67"/>
      <c r="I12" s="67"/>
      <c r="J12" s="67"/>
      <c r="K12" s="67"/>
    </row>
    <row r="13" spans="5:11" ht="14.25">
      <c r="E13" s="67"/>
      <c r="F13" s="67"/>
      <c r="G13" s="67"/>
      <c r="H13" s="67"/>
      <c r="I13" s="67"/>
      <c r="J13" s="67"/>
      <c r="K13" s="67"/>
    </row>
    <row r="14" spans="5:11" ht="14.2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2022-08-03T07:15:06Z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