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<sst xmlns="http://schemas.openxmlformats.org/spreadsheetml/2006/main" count="283" uniqueCount="90">
  <si>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</si>
  <si>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</si>
  <si>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</si>
  <si>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</si>
  <si>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</si>
  <si>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</si>
  <si>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</si>
  <si>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</si>
  <si>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</si>
  <si>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</si>
  <si>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</si>
  <si>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</si>
  <si>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</si>
  <si>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</si>
  <si>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</si>
  <si>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</si>
  <si>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</si>
  <si>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</si>
  <si>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</si>
  <si>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</si>
  <si>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</si>
  <si>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</si>
  <si>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</si>
  <si>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</si>
  <si>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</si>
  <si>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</si>
  <si>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</si>
  <si>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</si>
  <si>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</si>
  <si>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</si>
  <si>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</si>
  <si>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</si>
  <si>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</si>
  <si>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</si>
  <si>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</si>
  <si>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</si>
  <si>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</si>
  <si>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</si>
  <si>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</si>
  <si>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</si>
  <si>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</si>
  <si>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</si>
  <si>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</si>
  <si>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</si>
  <si>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</si>
  <si>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</si>
  <si>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</si>
  <si>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</si>
  <si>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</si>
  <si>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</si>
  <si>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150x10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</si>
  <si>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</si>
  <si>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</si>
  <si>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</si>
  <si>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</si>
  <si>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</si>
  <si>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Of area 3 sq. metres and below</t>
  </si>
  <si>
    <t>Contract No:  25/C/D1/2022-23</t>
  </si>
  <si>
    <t>Name of Work: Replacement of damage main door and c.b. shutter of room no C-130 and white washing of rooms  (pingla complain enclosed ).</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</si>
  <si>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</si>
  <si>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</si>
  <si>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</si>
  <si>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25 mm thick (for cupboard) including ISI marked nickel plated bright finished M.S. piano hinges with necessary screws</t>
  </si>
  <si>
    <t>Providing and fixing ISI marked oxidised M.S. sliding door bolts with nuts and screws etc. complete : (copper oxidized as per IS: 1378)</t>
  </si>
  <si>
    <t>250x16 mm</t>
  </si>
  <si>
    <t>Providing and fixing ISI marked oxidised M.S. tower bolt black finish, (Barrel type) with necessary screws etc. complete : (copper oxidized as per IS: 1378)</t>
  </si>
  <si>
    <t>250x10 mm</t>
  </si>
  <si>
    <t>200x10 mm</t>
  </si>
  <si>
    <t>Providing and fixing ISI marked oxidised M.S. handles conforming to IS:4992 with necessary screws etc. complete : (copper oxidized as per IS: 1378)</t>
  </si>
  <si>
    <t>125 mm</t>
  </si>
  <si>
    <t>Providing and fixing oxidised M.S. hasp and staple (safety type) conforming to IS : 363 with necessary screws etc. complete : (copper oxidized as per IS: 1378)</t>
  </si>
  <si>
    <t>150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</si>
  <si>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</si>
  <si>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</si>
  <si>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</si>
  <si>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</si>
  <si>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magnetic catcher of approved quality in cupboard / ward robe shutters, including fixing with necessary screws etc. complete.</t>
  </si>
  <si>
    <t>Double strip (horizontal type)</t>
  </si>
  <si>
    <t>FINISHING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</si>
  <si>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</si>
  <si>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</si>
  <si>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White washing with lime to give an even shade :</t>
  </si>
  <si>
    <t>Dismantling and Demolishing</t>
  </si>
  <si>
    <t>Taking out doors, windows and clerestory window shutters (steel or wood) including stacking within 50 metres lead :</t>
  </si>
  <si>
    <t>WATER SUPPLY</t>
  </si>
  <si>
    <t>Repainting G.I. pipes and fittings with synthetic enamel white paint with one coat of approved quality :</t>
  </si>
  <si>
    <t>20 mm diameter pipe</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</si>
  <si>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</si>
  <si>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</si>
  <si>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25 mm average thickness in 2 layers.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</si>
</sst>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57" fillId="0" borderId="15" xfId="0" applyFont="1" applyFill="1" applyBorder="1" applyAlignment="1">
      <alignment horizontal="right" vertical="top" wrapText="1"/>
    </xf>
    <xf numFmtId="2" fontId="57" fillId="0" borderId="15" xfId="0" applyNumberFormat="1" applyFont="1" applyFill="1" applyBorder="1" applyAlignment="1">
      <alignment horizontal="righ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view="pageBreakPreview" zoomScaleNormal="85" zoomScaleSheetLayoutView="100" zoomScalePageLayoutView="0" workbookViewId="0" topLeftCell="A55">
      <selection activeCell="BA63" sqref="BA6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58</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57</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4" t="s">
        <v>47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59</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59</v>
      </c>
      <c r="IE13" s="22"/>
      <c r="IF13" s="22"/>
      <c r="IG13" s="22"/>
      <c r="IH13" s="22"/>
      <c r="II13" s="22"/>
    </row>
    <row r="14" spans="1:243" s="21" customFormat="1" ht="141.75">
      <c r="A14" s="57">
        <v>1.01</v>
      </c>
      <c r="B14" s="58" t="s">
        <v>60</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60</v>
      </c>
      <c r="IE14" s="22"/>
      <c r="IF14" s="22"/>
      <c r="IG14" s="22"/>
      <c r="IH14" s="22"/>
      <c r="II14" s="22"/>
    </row>
    <row r="15" spans="1:243" s="21" customFormat="1" ht="47.25">
      <c r="A15" s="57">
        <v>1.02</v>
      </c>
      <c r="B15" s="58" t="s">
        <v>61</v>
      </c>
      <c r="C15" s="33"/>
      <c r="D15" s="33">
        <v>1.55</v>
      </c>
      <c r="E15" s="75" t="s">
        <v>43</v>
      </c>
      <c r="F15" s="76">
        <v>1767.43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2739.52</v>
      </c>
      <c r="BB15" s="51">
        <f>BA15+SUM(N15:AZ15)</f>
        <v>2739.52</v>
      </c>
      <c r="BC15" s="56" t="str">
        <f>SpellNumber(L15,BB15)</f>
        <v>INR  Two Thousand Seven Hundred &amp; Thirty Nine  and Paise Fifty Two Only</v>
      </c>
      <c r="IA15" s="21">
        <v>1.02</v>
      </c>
      <c r="IB15" s="21" t="s">
        <v>61</v>
      </c>
      <c r="ID15" s="21">
        <v>1.55</v>
      </c>
      <c r="IE15" s="22" t="s">
        <v>43</v>
      </c>
      <c r="IF15" s="22"/>
      <c r="IG15" s="22"/>
      <c r="IH15" s="22"/>
      <c r="II15" s="22"/>
    </row>
    <row r="16" spans="1:243" s="21" customFormat="1" ht="63">
      <c r="A16" s="57">
        <v>1.03</v>
      </c>
      <c r="B16" s="58" t="s">
        <v>62</v>
      </c>
      <c r="C16" s="33"/>
      <c r="D16" s="33">
        <v>3.11</v>
      </c>
      <c r="E16" s="75" t="s">
        <v>43</v>
      </c>
      <c r="F16" s="76">
        <v>1604.56</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4990.18</v>
      </c>
      <c r="BB16" s="51">
        <f aca="true" t="shared" si="2" ref="BB16:BB23">BA16+SUM(N16:AZ16)</f>
        <v>4990.18</v>
      </c>
      <c r="BC16" s="56" t="str">
        <f aca="true" t="shared" si="3" ref="BC16:BC23">SpellNumber(L16,BB16)</f>
        <v>INR  Four Thousand Nine Hundred &amp; Ninety  and Paise Eighteen Only</v>
      </c>
      <c r="IA16" s="21">
        <v>1.03</v>
      </c>
      <c r="IB16" s="21" t="s">
        <v>62</v>
      </c>
      <c r="ID16" s="21">
        <v>3.11</v>
      </c>
      <c r="IE16" s="22" t="s">
        <v>43</v>
      </c>
      <c r="IF16" s="22"/>
      <c r="IG16" s="22"/>
      <c r="IH16" s="22"/>
      <c r="II16" s="22"/>
    </row>
    <row r="17" spans="1:243" s="21" customFormat="1" ht="63">
      <c r="A17" s="57">
        <v>1.04</v>
      </c>
      <c r="B17" s="58" t="s">
        <v>63</v>
      </c>
      <c r="C17" s="33"/>
      <c r="D17" s="65"/>
      <c r="E17" s="65"/>
      <c r="F17" s="65"/>
      <c r="G17" s="65"/>
      <c r="H17" s="65"/>
      <c r="I17" s="65"/>
      <c r="J17" s="65"/>
      <c r="K17" s="65"/>
      <c r="L17" s="65"/>
      <c r="M17" s="65"/>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1">
        <v>1.04</v>
      </c>
      <c r="IB17" s="21" t="s">
        <v>63</v>
      </c>
      <c r="IE17" s="22"/>
      <c r="IF17" s="22"/>
      <c r="IG17" s="22"/>
      <c r="IH17" s="22"/>
      <c r="II17" s="22"/>
    </row>
    <row r="18" spans="1:243" s="21" customFormat="1" ht="30" customHeight="1">
      <c r="A18" s="57">
        <v>1.05</v>
      </c>
      <c r="B18" s="58" t="s">
        <v>64</v>
      </c>
      <c r="C18" s="33"/>
      <c r="D18" s="33">
        <v>1</v>
      </c>
      <c r="E18" s="75" t="s">
        <v>46</v>
      </c>
      <c r="F18" s="76">
        <v>145.46</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145.46</v>
      </c>
      <c r="BB18" s="51">
        <f t="shared" si="2"/>
        <v>145.46</v>
      </c>
      <c r="BC18" s="56" t="str">
        <f t="shared" si="3"/>
        <v>INR  One Hundred &amp; Forty Five  and Paise Forty Six Only</v>
      </c>
      <c r="IA18" s="21">
        <v>1.05</v>
      </c>
      <c r="IB18" s="21" t="s">
        <v>64</v>
      </c>
      <c r="ID18" s="21">
        <v>1</v>
      </c>
      <c r="IE18" s="22" t="s">
        <v>46</v>
      </c>
      <c r="IF18" s="22"/>
      <c r="IG18" s="22"/>
      <c r="IH18" s="22"/>
      <c r="II18" s="22"/>
    </row>
    <row r="19" spans="1:243" s="21" customFormat="1" ht="78.75">
      <c r="A19" s="57">
        <v>1.06</v>
      </c>
      <c r="B19" s="58" t="s">
        <v>65</v>
      </c>
      <c r="C19" s="33"/>
      <c r="D19" s="65"/>
      <c r="E19" s="65"/>
      <c r="F19" s="65"/>
      <c r="G19" s="65"/>
      <c r="H19" s="65"/>
      <c r="I19" s="65"/>
      <c r="J19" s="65"/>
      <c r="K19" s="65"/>
      <c r="L19" s="65"/>
      <c r="M19" s="65"/>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A19" s="21">
        <v>1.06</v>
      </c>
      <c r="IB19" s="21" t="s">
        <v>65</v>
      </c>
      <c r="IE19" s="22"/>
      <c r="IF19" s="22"/>
      <c r="IG19" s="22"/>
      <c r="IH19" s="22"/>
      <c r="II19" s="22"/>
    </row>
    <row r="20" spans="1:243" s="21" customFormat="1" ht="33" customHeight="1">
      <c r="A20" s="57">
        <v>1.07</v>
      </c>
      <c r="B20" s="58" t="s">
        <v>66</v>
      </c>
      <c r="C20" s="33"/>
      <c r="D20" s="33">
        <v>1</v>
      </c>
      <c r="E20" s="75" t="s">
        <v>46</v>
      </c>
      <c r="F20" s="76">
        <v>65.45</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65.45</v>
      </c>
      <c r="BB20" s="51">
        <f t="shared" si="2"/>
        <v>65.45</v>
      </c>
      <c r="BC20" s="56" t="str">
        <f t="shared" si="3"/>
        <v>INR  Sixty Five and Paise Forty Five Only</v>
      </c>
      <c r="IA20" s="21">
        <v>1.07</v>
      </c>
      <c r="IB20" s="21" t="s">
        <v>66</v>
      </c>
      <c r="ID20" s="21">
        <v>1</v>
      </c>
      <c r="IE20" s="22" t="s">
        <v>46</v>
      </c>
      <c r="IF20" s="22"/>
      <c r="IG20" s="22"/>
      <c r="IH20" s="22"/>
      <c r="II20" s="22"/>
    </row>
    <row r="21" spans="1:243" s="21" customFormat="1" ht="34.5" customHeight="1">
      <c r="A21" s="57">
        <v>1.08</v>
      </c>
      <c r="B21" s="58" t="s">
        <v>67</v>
      </c>
      <c r="C21" s="33"/>
      <c r="D21" s="33">
        <v>1</v>
      </c>
      <c r="E21" s="75" t="s">
        <v>46</v>
      </c>
      <c r="F21" s="76">
        <v>53.53</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53.53</v>
      </c>
      <c r="BB21" s="51">
        <f t="shared" si="2"/>
        <v>53.53</v>
      </c>
      <c r="BC21" s="56" t="str">
        <f t="shared" si="3"/>
        <v>INR  Fifty Three and Paise Fifty Three Only</v>
      </c>
      <c r="IA21" s="21">
        <v>1.08</v>
      </c>
      <c r="IB21" s="21" t="s">
        <v>67</v>
      </c>
      <c r="ID21" s="21">
        <v>1</v>
      </c>
      <c r="IE21" s="22" t="s">
        <v>46</v>
      </c>
      <c r="IF21" s="22"/>
      <c r="IG21" s="22"/>
      <c r="IH21" s="22"/>
      <c r="II21" s="22"/>
    </row>
    <row r="22" spans="1:243" s="21" customFormat="1" ht="78.75">
      <c r="A22" s="57">
        <v>1.09</v>
      </c>
      <c r="B22" s="58" t="s">
        <v>68</v>
      </c>
      <c r="C22" s="33"/>
      <c r="D22" s="65"/>
      <c r="E22" s="65"/>
      <c r="F22" s="65"/>
      <c r="G22" s="65"/>
      <c r="H22" s="65"/>
      <c r="I22" s="65"/>
      <c r="J22" s="65"/>
      <c r="K22" s="65"/>
      <c r="L22" s="65"/>
      <c r="M22" s="65"/>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A22" s="21">
        <v>1.09</v>
      </c>
      <c r="IB22" s="21" t="s">
        <v>68</v>
      </c>
      <c r="IE22" s="22"/>
      <c r="IF22" s="22"/>
      <c r="IG22" s="22"/>
      <c r="IH22" s="22"/>
      <c r="II22" s="22"/>
    </row>
    <row r="23" spans="1:243" s="21" customFormat="1" ht="30.75" customHeight="1">
      <c r="A23" s="59">
        <v>1.1</v>
      </c>
      <c r="B23" s="58" t="s">
        <v>69</v>
      </c>
      <c r="C23" s="33"/>
      <c r="D23" s="33">
        <v>2</v>
      </c>
      <c r="E23" s="75" t="s">
        <v>46</v>
      </c>
      <c r="F23" s="76">
        <v>30.86</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61.72</v>
      </c>
      <c r="BB23" s="51">
        <f t="shared" si="2"/>
        <v>61.72</v>
      </c>
      <c r="BC23" s="56" t="str">
        <f t="shared" si="3"/>
        <v>INR  Sixty One and Paise Seventy Two Only</v>
      </c>
      <c r="IA23" s="21">
        <v>1.1</v>
      </c>
      <c r="IB23" s="21" t="s">
        <v>69</v>
      </c>
      <c r="ID23" s="21">
        <v>2</v>
      </c>
      <c r="IE23" s="22" t="s">
        <v>46</v>
      </c>
      <c r="IF23" s="22"/>
      <c r="IG23" s="22"/>
      <c r="IH23" s="22"/>
      <c r="II23" s="22"/>
    </row>
    <row r="24" spans="1:243" s="21" customFormat="1" ht="63.75" customHeight="1">
      <c r="A24" s="57">
        <v>1.11</v>
      </c>
      <c r="B24" s="58" t="s">
        <v>70</v>
      </c>
      <c r="C24" s="33"/>
      <c r="D24" s="65"/>
      <c r="E24" s="65"/>
      <c r="F24" s="65"/>
      <c r="G24" s="65"/>
      <c r="H24" s="65"/>
      <c r="I24" s="65"/>
      <c r="J24" s="65"/>
      <c r="K24" s="65"/>
      <c r="L24" s="65"/>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A24" s="21">
        <v>1.11</v>
      </c>
      <c r="IB24" s="21" t="s">
        <v>70</v>
      </c>
      <c r="IE24" s="22"/>
      <c r="IF24" s="22"/>
      <c r="IG24" s="22"/>
      <c r="IH24" s="22"/>
      <c r="II24" s="22"/>
    </row>
    <row r="25" spans="1:243" s="21" customFormat="1" ht="31.5" customHeight="1">
      <c r="A25" s="57">
        <v>1.12</v>
      </c>
      <c r="B25" s="58" t="s">
        <v>71</v>
      </c>
      <c r="C25" s="33"/>
      <c r="D25" s="33">
        <v>4</v>
      </c>
      <c r="E25" s="75" t="s">
        <v>46</v>
      </c>
      <c r="F25" s="76">
        <v>25.56</v>
      </c>
      <c r="G25" s="43"/>
      <c r="H25" s="37"/>
      <c r="I25" s="38" t="s">
        <v>33</v>
      </c>
      <c r="J25" s="39">
        <f aca="true" t="shared" si="4" ref="J24:J54">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4:BA54">total_amount_ba($B$2,$D$2,D25,F25,J25,K25,M25)</f>
        <v>102.24</v>
      </c>
      <c r="BB25" s="51">
        <f aca="true" t="shared" si="6" ref="BB24:BB54">BA25+SUM(N25:AZ25)</f>
        <v>102.24</v>
      </c>
      <c r="BC25" s="56" t="str">
        <f aca="true" t="shared" si="7" ref="BC24:BC54">SpellNumber(L25,BB25)</f>
        <v>INR  One Hundred &amp; Two  and Paise Twenty Four Only</v>
      </c>
      <c r="IA25" s="21">
        <v>1.12</v>
      </c>
      <c r="IB25" s="21" t="s">
        <v>71</v>
      </c>
      <c r="ID25" s="21">
        <v>4</v>
      </c>
      <c r="IE25" s="22" t="s">
        <v>46</v>
      </c>
      <c r="IF25" s="22"/>
      <c r="IG25" s="22"/>
      <c r="IH25" s="22"/>
      <c r="II25" s="22"/>
    </row>
    <row r="26" spans="1:243" s="21" customFormat="1" ht="94.5">
      <c r="A26" s="57">
        <v>1.13</v>
      </c>
      <c r="B26" s="58" t="s">
        <v>72</v>
      </c>
      <c r="C26" s="33"/>
      <c r="D26" s="65"/>
      <c r="E26" s="65"/>
      <c r="F26" s="65"/>
      <c r="G26" s="65"/>
      <c r="H26" s="65"/>
      <c r="I26" s="65"/>
      <c r="J26" s="65"/>
      <c r="K26" s="65"/>
      <c r="L26" s="65"/>
      <c r="M26" s="65"/>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A26" s="21">
        <v>1.13</v>
      </c>
      <c r="IB26" s="21" t="s">
        <v>72</v>
      </c>
      <c r="IE26" s="22"/>
      <c r="IF26" s="22"/>
      <c r="IG26" s="22"/>
      <c r="IH26" s="22"/>
      <c r="II26" s="22"/>
    </row>
    <row r="27" spans="1:243" s="21" customFormat="1" ht="31.5" customHeight="1">
      <c r="A27" s="57">
        <v>1.14</v>
      </c>
      <c r="B27" s="58" t="s">
        <v>66</v>
      </c>
      <c r="C27" s="33"/>
      <c r="D27" s="33">
        <v>2</v>
      </c>
      <c r="E27" s="75" t="s">
        <v>46</v>
      </c>
      <c r="F27" s="76">
        <v>91.54</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183.08</v>
      </c>
      <c r="BB27" s="51">
        <f t="shared" si="6"/>
        <v>183.08</v>
      </c>
      <c r="BC27" s="56" t="str">
        <f t="shared" si="7"/>
        <v>INR  One Hundred &amp; Eighty Three  and Paise Eight Only</v>
      </c>
      <c r="IA27" s="21">
        <v>1.14</v>
      </c>
      <c r="IB27" s="21" t="s">
        <v>66</v>
      </c>
      <c r="ID27" s="21">
        <v>2</v>
      </c>
      <c r="IE27" s="22" t="s">
        <v>46</v>
      </c>
      <c r="IF27" s="22"/>
      <c r="IG27" s="22"/>
      <c r="IH27" s="22"/>
      <c r="II27" s="22"/>
    </row>
    <row r="28" spans="1:243" s="21" customFormat="1" ht="30" customHeight="1">
      <c r="A28" s="57">
        <v>1.15</v>
      </c>
      <c r="B28" s="58" t="s">
        <v>50</v>
      </c>
      <c r="C28" s="33"/>
      <c r="D28" s="33">
        <v>2</v>
      </c>
      <c r="E28" s="75" t="s">
        <v>46</v>
      </c>
      <c r="F28" s="76">
        <v>66.24</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132.48</v>
      </c>
      <c r="BB28" s="51">
        <f t="shared" si="6"/>
        <v>132.48</v>
      </c>
      <c r="BC28" s="56" t="str">
        <f t="shared" si="7"/>
        <v>INR  One Hundred &amp; Thirty Two  and Paise Forty Eight Only</v>
      </c>
      <c r="IA28" s="21">
        <v>1.15</v>
      </c>
      <c r="IB28" s="21" t="s">
        <v>50</v>
      </c>
      <c r="ID28" s="21">
        <v>2</v>
      </c>
      <c r="IE28" s="22" t="s">
        <v>46</v>
      </c>
      <c r="IF28" s="22"/>
      <c r="IG28" s="22"/>
      <c r="IH28" s="22"/>
      <c r="II28" s="22"/>
    </row>
    <row r="29" spans="1:243" s="21" customFormat="1" ht="94.5">
      <c r="A29" s="59">
        <v>1.16</v>
      </c>
      <c r="B29" s="58" t="s">
        <v>73</v>
      </c>
      <c r="C29" s="33"/>
      <c r="D29" s="65"/>
      <c r="E29" s="65"/>
      <c r="F29" s="65"/>
      <c r="G29" s="65"/>
      <c r="H29" s="65"/>
      <c r="I29" s="65"/>
      <c r="J29" s="65"/>
      <c r="K29" s="65"/>
      <c r="L29" s="65"/>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IA29" s="21">
        <v>1.16</v>
      </c>
      <c r="IB29" s="21" t="s">
        <v>73</v>
      </c>
      <c r="IE29" s="22"/>
      <c r="IF29" s="22"/>
      <c r="IG29" s="22"/>
      <c r="IH29" s="22"/>
      <c r="II29" s="22"/>
    </row>
    <row r="30" spans="1:243" s="21" customFormat="1" ht="31.5" customHeight="1">
      <c r="A30" s="57">
        <v>1.17</v>
      </c>
      <c r="B30" s="58" t="s">
        <v>69</v>
      </c>
      <c r="C30" s="33"/>
      <c r="D30" s="33">
        <v>8</v>
      </c>
      <c r="E30" s="75" t="s">
        <v>46</v>
      </c>
      <c r="F30" s="76">
        <v>52.65</v>
      </c>
      <c r="G30" s="43"/>
      <c r="H30" s="37"/>
      <c r="I30" s="38" t="s">
        <v>33</v>
      </c>
      <c r="J30" s="39">
        <f t="shared" si="4"/>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5"/>
        <v>421.2</v>
      </c>
      <c r="BB30" s="51">
        <f t="shared" si="6"/>
        <v>421.2</v>
      </c>
      <c r="BC30" s="56" t="str">
        <f t="shared" si="7"/>
        <v>INR  Four Hundred &amp; Twenty One  and Paise Twenty Only</v>
      </c>
      <c r="IA30" s="21">
        <v>1.17</v>
      </c>
      <c r="IB30" s="21" t="s">
        <v>69</v>
      </c>
      <c r="ID30" s="21">
        <v>8</v>
      </c>
      <c r="IE30" s="22" t="s">
        <v>46</v>
      </c>
      <c r="IF30" s="22"/>
      <c r="IG30" s="22"/>
      <c r="IH30" s="22"/>
      <c r="II30" s="22"/>
    </row>
    <row r="31" spans="1:243" s="21" customFormat="1" ht="110.25">
      <c r="A31" s="57">
        <v>1.18</v>
      </c>
      <c r="B31" s="58" t="s">
        <v>74</v>
      </c>
      <c r="C31" s="33"/>
      <c r="D31" s="65"/>
      <c r="E31" s="65"/>
      <c r="F31" s="65"/>
      <c r="G31" s="65"/>
      <c r="H31" s="65"/>
      <c r="I31" s="65"/>
      <c r="J31" s="65"/>
      <c r="K31" s="65"/>
      <c r="L31" s="65"/>
      <c r="M31" s="65"/>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IA31" s="21">
        <v>1.18</v>
      </c>
      <c r="IB31" s="21" t="s">
        <v>74</v>
      </c>
      <c r="IE31" s="22"/>
      <c r="IF31" s="22"/>
      <c r="IG31" s="22"/>
      <c r="IH31" s="22"/>
      <c r="II31" s="22"/>
    </row>
    <row r="32" spans="1:243" s="21" customFormat="1" ht="31.5" customHeight="1">
      <c r="A32" s="57">
        <v>1.19</v>
      </c>
      <c r="B32" s="58" t="s">
        <v>75</v>
      </c>
      <c r="C32" s="33"/>
      <c r="D32" s="33">
        <v>1</v>
      </c>
      <c r="E32" s="75" t="s">
        <v>46</v>
      </c>
      <c r="F32" s="76">
        <v>54.58</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54.58</v>
      </c>
      <c r="BB32" s="51">
        <f t="shared" si="6"/>
        <v>54.58</v>
      </c>
      <c r="BC32" s="56" t="str">
        <f t="shared" si="7"/>
        <v>INR  Fifty Four and Paise Fifty Eight Only</v>
      </c>
      <c r="IA32" s="21">
        <v>1.19</v>
      </c>
      <c r="IB32" s="21" t="s">
        <v>75</v>
      </c>
      <c r="ID32" s="21">
        <v>1</v>
      </c>
      <c r="IE32" s="22" t="s">
        <v>46</v>
      </c>
      <c r="IF32" s="22"/>
      <c r="IG32" s="22"/>
      <c r="IH32" s="22"/>
      <c r="II32" s="22"/>
    </row>
    <row r="33" spans="1:243" s="21" customFormat="1" ht="63" customHeight="1">
      <c r="A33" s="59">
        <v>1.2</v>
      </c>
      <c r="B33" s="58" t="s">
        <v>76</v>
      </c>
      <c r="C33" s="33"/>
      <c r="D33" s="65"/>
      <c r="E33" s="65"/>
      <c r="F33" s="65"/>
      <c r="G33" s="65"/>
      <c r="H33" s="65"/>
      <c r="I33" s="65"/>
      <c r="J33" s="65"/>
      <c r="K33" s="65"/>
      <c r="L33" s="65"/>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IA33" s="21">
        <v>1.2</v>
      </c>
      <c r="IB33" s="21" t="s">
        <v>76</v>
      </c>
      <c r="IE33" s="22"/>
      <c r="IF33" s="22"/>
      <c r="IG33" s="22"/>
      <c r="IH33" s="22"/>
      <c r="II33" s="22"/>
    </row>
    <row r="34" spans="1:243" s="21" customFormat="1" ht="31.5" customHeight="1">
      <c r="A34" s="57">
        <v>1.21</v>
      </c>
      <c r="B34" s="58" t="s">
        <v>77</v>
      </c>
      <c r="C34" s="33"/>
      <c r="D34" s="33">
        <v>4</v>
      </c>
      <c r="E34" s="75" t="s">
        <v>46</v>
      </c>
      <c r="F34" s="76">
        <v>29.94</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119.76</v>
      </c>
      <c r="BB34" s="51">
        <f t="shared" si="6"/>
        <v>119.76</v>
      </c>
      <c r="BC34" s="56" t="str">
        <f t="shared" si="7"/>
        <v>INR  One Hundred &amp; Nineteen  and Paise Seventy Six Only</v>
      </c>
      <c r="IA34" s="21">
        <v>1.21</v>
      </c>
      <c r="IB34" s="21" t="s">
        <v>77</v>
      </c>
      <c r="ID34" s="21">
        <v>4</v>
      </c>
      <c r="IE34" s="22" t="s">
        <v>46</v>
      </c>
      <c r="IF34" s="22"/>
      <c r="IG34" s="22"/>
      <c r="IH34" s="22"/>
      <c r="II34" s="22"/>
    </row>
    <row r="35" spans="1:243" s="21" customFormat="1" ht="31.5" customHeight="1">
      <c r="A35" s="57">
        <v>2</v>
      </c>
      <c r="B35" s="58" t="s">
        <v>78</v>
      </c>
      <c r="C35" s="33"/>
      <c r="D35" s="65"/>
      <c r="E35" s="65"/>
      <c r="F35" s="65"/>
      <c r="G35" s="65"/>
      <c r="H35" s="65"/>
      <c r="I35" s="65"/>
      <c r="J35" s="65"/>
      <c r="K35" s="65"/>
      <c r="L35" s="65"/>
      <c r="M35" s="65"/>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IA35" s="21">
        <v>2</v>
      </c>
      <c r="IB35" s="21" t="s">
        <v>78</v>
      </c>
      <c r="IE35" s="22"/>
      <c r="IF35" s="22"/>
      <c r="IG35" s="22"/>
      <c r="IH35" s="22"/>
      <c r="II35" s="22"/>
    </row>
    <row r="36" spans="1:243" s="21" customFormat="1" ht="94.5">
      <c r="A36" s="57">
        <v>2.01</v>
      </c>
      <c r="B36" s="58" t="s">
        <v>79</v>
      </c>
      <c r="C36" s="33"/>
      <c r="D36" s="65"/>
      <c r="E36" s="65"/>
      <c r="F36" s="65"/>
      <c r="G36" s="65"/>
      <c r="H36" s="65"/>
      <c r="I36" s="65"/>
      <c r="J36" s="65"/>
      <c r="K36" s="65"/>
      <c r="L36" s="65"/>
      <c r="M36" s="65"/>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IA36" s="21">
        <v>2.01</v>
      </c>
      <c r="IB36" s="21" t="s">
        <v>79</v>
      </c>
      <c r="IE36" s="22"/>
      <c r="IF36" s="22"/>
      <c r="IG36" s="22"/>
      <c r="IH36" s="22"/>
      <c r="II36" s="22"/>
    </row>
    <row r="37" spans="1:243" s="21" customFormat="1" ht="31.5" customHeight="1">
      <c r="A37" s="57">
        <v>2.02</v>
      </c>
      <c r="B37" s="58" t="s">
        <v>49</v>
      </c>
      <c r="C37" s="33"/>
      <c r="D37" s="33">
        <v>1025</v>
      </c>
      <c r="E37" s="75" t="s">
        <v>43</v>
      </c>
      <c r="F37" s="76">
        <v>81.32</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83353</v>
      </c>
      <c r="BB37" s="51">
        <f t="shared" si="6"/>
        <v>83353</v>
      </c>
      <c r="BC37" s="56" t="str">
        <f t="shared" si="7"/>
        <v>INR  Eighty Three Thousand Three Hundred &amp; Fifty Three  Only</v>
      </c>
      <c r="IA37" s="21">
        <v>2.02</v>
      </c>
      <c r="IB37" s="21" t="s">
        <v>49</v>
      </c>
      <c r="ID37" s="21">
        <v>1025</v>
      </c>
      <c r="IE37" s="22" t="s">
        <v>43</v>
      </c>
      <c r="IF37" s="22"/>
      <c r="IG37" s="22"/>
      <c r="IH37" s="22"/>
      <c r="II37" s="22"/>
    </row>
    <row r="38" spans="1:243" s="21" customFormat="1" ht="63">
      <c r="A38" s="57">
        <v>2.03</v>
      </c>
      <c r="B38" s="58" t="s">
        <v>80</v>
      </c>
      <c r="C38" s="33"/>
      <c r="D38" s="65"/>
      <c r="E38" s="65"/>
      <c r="F38" s="65"/>
      <c r="G38" s="65"/>
      <c r="H38" s="65"/>
      <c r="I38" s="65"/>
      <c r="J38" s="65"/>
      <c r="K38" s="65"/>
      <c r="L38" s="65"/>
      <c r="M38" s="65"/>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IA38" s="21">
        <v>2.03</v>
      </c>
      <c r="IB38" s="21" t="s">
        <v>80</v>
      </c>
      <c r="IE38" s="22"/>
      <c r="IF38" s="22"/>
      <c r="IG38" s="22"/>
      <c r="IH38" s="22"/>
      <c r="II38" s="22"/>
    </row>
    <row r="39" spans="1:243" s="21" customFormat="1" ht="63">
      <c r="A39" s="57">
        <v>2.04</v>
      </c>
      <c r="B39" s="58" t="s">
        <v>51</v>
      </c>
      <c r="C39" s="33"/>
      <c r="D39" s="33">
        <v>15.13</v>
      </c>
      <c r="E39" s="75" t="s">
        <v>43</v>
      </c>
      <c r="F39" s="76">
        <v>167.82</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2539.12</v>
      </c>
      <c r="BB39" s="51">
        <f t="shared" si="6"/>
        <v>2539.12</v>
      </c>
      <c r="BC39" s="56" t="str">
        <f t="shared" si="7"/>
        <v>INR  Two Thousand Five Hundred &amp; Thirty Nine  and Paise Twelve Only</v>
      </c>
      <c r="IA39" s="21">
        <v>2.04</v>
      </c>
      <c r="IB39" s="21" t="s">
        <v>51</v>
      </c>
      <c r="ID39" s="21">
        <v>15.13</v>
      </c>
      <c r="IE39" s="22" t="s">
        <v>43</v>
      </c>
      <c r="IF39" s="22"/>
      <c r="IG39" s="22"/>
      <c r="IH39" s="22"/>
      <c r="II39" s="22"/>
    </row>
    <row r="40" spans="1:243" s="21" customFormat="1" ht="94.5">
      <c r="A40" s="59">
        <v>2.05</v>
      </c>
      <c r="B40" s="58" t="s">
        <v>52</v>
      </c>
      <c r="C40" s="33"/>
      <c r="D40" s="33">
        <v>150</v>
      </c>
      <c r="E40" s="75" t="s">
        <v>43</v>
      </c>
      <c r="F40" s="76">
        <v>108.59</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16288.5</v>
      </c>
      <c r="BB40" s="51">
        <f t="shared" si="6"/>
        <v>16288.5</v>
      </c>
      <c r="BC40" s="56" t="str">
        <f t="shared" si="7"/>
        <v>INR  Sixteen Thousand Two Hundred &amp; Eighty Eight  and Paise Fifty Only</v>
      </c>
      <c r="IA40" s="21">
        <v>2.05</v>
      </c>
      <c r="IB40" s="21" t="s">
        <v>52</v>
      </c>
      <c r="ID40" s="21">
        <v>150</v>
      </c>
      <c r="IE40" s="22" t="s">
        <v>43</v>
      </c>
      <c r="IF40" s="22"/>
      <c r="IG40" s="22"/>
      <c r="IH40" s="22"/>
      <c r="II40" s="22"/>
    </row>
    <row r="41" spans="1:243" s="21" customFormat="1" ht="21" customHeight="1">
      <c r="A41" s="57">
        <v>2.06</v>
      </c>
      <c r="B41" s="58" t="s">
        <v>81</v>
      </c>
      <c r="C41" s="33"/>
      <c r="D41" s="65"/>
      <c r="E41" s="65"/>
      <c r="F41" s="65"/>
      <c r="G41" s="65"/>
      <c r="H41" s="65"/>
      <c r="I41" s="65"/>
      <c r="J41" s="65"/>
      <c r="K41" s="65"/>
      <c r="L41" s="65"/>
      <c r="M41" s="65"/>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IA41" s="21">
        <v>2.06</v>
      </c>
      <c r="IB41" s="21" t="s">
        <v>81</v>
      </c>
      <c r="IE41" s="22"/>
      <c r="IF41" s="22"/>
      <c r="IG41" s="22"/>
      <c r="IH41" s="22"/>
      <c r="II41" s="22"/>
    </row>
    <row r="42" spans="1:243" s="21" customFormat="1" ht="31.5" customHeight="1">
      <c r="A42" s="57">
        <v>2.07</v>
      </c>
      <c r="B42" s="58" t="s">
        <v>53</v>
      </c>
      <c r="C42" s="33"/>
      <c r="D42" s="33">
        <v>233</v>
      </c>
      <c r="E42" s="75" t="s">
        <v>43</v>
      </c>
      <c r="F42" s="76">
        <v>10.17</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2369.61</v>
      </c>
      <c r="BB42" s="51">
        <f t="shared" si="6"/>
        <v>2369.61</v>
      </c>
      <c r="BC42" s="56" t="str">
        <f t="shared" si="7"/>
        <v>INR  Two Thousand Three Hundred &amp; Sixty Nine  and Paise Sixty One Only</v>
      </c>
      <c r="IA42" s="21">
        <v>2.07</v>
      </c>
      <c r="IB42" s="21" t="s">
        <v>53</v>
      </c>
      <c r="ID42" s="21">
        <v>233</v>
      </c>
      <c r="IE42" s="22" t="s">
        <v>43</v>
      </c>
      <c r="IF42" s="22"/>
      <c r="IG42" s="22"/>
      <c r="IH42" s="22"/>
      <c r="II42" s="22"/>
    </row>
    <row r="43" spans="1:243" s="21" customFormat="1" ht="94.5">
      <c r="A43" s="57">
        <v>2.08</v>
      </c>
      <c r="B43" s="58" t="s">
        <v>54</v>
      </c>
      <c r="C43" s="33"/>
      <c r="D43" s="33">
        <v>150</v>
      </c>
      <c r="E43" s="75" t="s">
        <v>43</v>
      </c>
      <c r="F43" s="76">
        <v>18.28</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2742</v>
      </c>
      <c r="BB43" s="51">
        <f t="shared" si="6"/>
        <v>2742</v>
      </c>
      <c r="BC43" s="56" t="str">
        <f t="shared" si="7"/>
        <v>INR  Two Thousand Seven Hundred &amp; Forty Two  Only</v>
      </c>
      <c r="IA43" s="21">
        <v>2.08</v>
      </c>
      <c r="IB43" s="21" t="s">
        <v>54</v>
      </c>
      <c r="ID43" s="21">
        <v>150</v>
      </c>
      <c r="IE43" s="22" t="s">
        <v>43</v>
      </c>
      <c r="IF43" s="22"/>
      <c r="IG43" s="22"/>
      <c r="IH43" s="22"/>
      <c r="II43" s="22"/>
    </row>
    <row r="44" spans="1:243" s="21" customFormat="1" ht="63">
      <c r="A44" s="57">
        <v>2.09</v>
      </c>
      <c r="B44" s="58" t="s">
        <v>80</v>
      </c>
      <c r="C44" s="33"/>
      <c r="D44" s="65"/>
      <c r="E44" s="65"/>
      <c r="F44" s="65"/>
      <c r="G44" s="65"/>
      <c r="H44" s="65"/>
      <c r="I44" s="65"/>
      <c r="J44" s="65"/>
      <c r="K44" s="65"/>
      <c r="L44" s="65"/>
      <c r="M44" s="65"/>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IA44" s="21">
        <v>2.09</v>
      </c>
      <c r="IB44" s="21" t="s">
        <v>80</v>
      </c>
      <c r="IE44" s="22"/>
      <c r="IF44" s="22"/>
      <c r="IG44" s="22"/>
      <c r="IH44" s="22"/>
      <c r="II44" s="22"/>
    </row>
    <row r="45" spans="1:243" s="21" customFormat="1" ht="31.5" customHeight="1">
      <c r="A45" s="59">
        <v>2.1</v>
      </c>
      <c r="B45" s="58" t="s">
        <v>55</v>
      </c>
      <c r="C45" s="33"/>
      <c r="D45" s="33">
        <v>559</v>
      </c>
      <c r="E45" s="75" t="s">
        <v>43</v>
      </c>
      <c r="F45" s="76">
        <v>75.89</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42422.51</v>
      </c>
      <c r="BB45" s="51">
        <f t="shared" si="6"/>
        <v>42422.51</v>
      </c>
      <c r="BC45" s="56" t="str">
        <f t="shared" si="7"/>
        <v>INR  Forty Two Thousand Four Hundred &amp; Twenty Two  and Paise Fifty One Only</v>
      </c>
      <c r="IA45" s="21">
        <v>2.1</v>
      </c>
      <c r="IB45" s="21" t="s">
        <v>55</v>
      </c>
      <c r="ID45" s="21">
        <v>559</v>
      </c>
      <c r="IE45" s="22" t="s">
        <v>43</v>
      </c>
      <c r="IF45" s="22"/>
      <c r="IG45" s="22"/>
      <c r="IH45" s="22"/>
      <c r="II45" s="22"/>
    </row>
    <row r="46" spans="1:243" s="21" customFormat="1" ht="31.5" customHeight="1">
      <c r="A46" s="57">
        <v>2.11</v>
      </c>
      <c r="B46" s="58" t="s">
        <v>82</v>
      </c>
      <c r="C46" s="33"/>
      <c r="D46" s="65"/>
      <c r="E46" s="65"/>
      <c r="F46" s="65"/>
      <c r="G46" s="65"/>
      <c r="H46" s="65"/>
      <c r="I46" s="65"/>
      <c r="J46" s="65"/>
      <c r="K46" s="65"/>
      <c r="L46" s="65"/>
      <c r="M46" s="65"/>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IA46" s="21">
        <v>2.11</v>
      </c>
      <c r="IB46" s="21" t="s">
        <v>82</v>
      </c>
      <c r="IE46" s="22"/>
      <c r="IF46" s="22"/>
      <c r="IG46" s="22"/>
      <c r="IH46" s="22"/>
      <c r="II46" s="22"/>
    </row>
    <row r="47" spans="1:243" s="21" customFormat="1" ht="63">
      <c r="A47" s="57">
        <v>2.12</v>
      </c>
      <c r="B47" s="58" t="s">
        <v>83</v>
      </c>
      <c r="C47" s="33"/>
      <c r="D47" s="65"/>
      <c r="E47" s="65"/>
      <c r="F47" s="65"/>
      <c r="G47" s="65"/>
      <c r="H47" s="65"/>
      <c r="I47" s="65"/>
      <c r="J47" s="65"/>
      <c r="K47" s="65"/>
      <c r="L47" s="65"/>
      <c r="M47" s="65"/>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IA47" s="21">
        <v>2.12</v>
      </c>
      <c r="IB47" s="21" t="s">
        <v>83</v>
      </c>
      <c r="IE47" s="22"/>
      <c r="IF47" s="22"/>
      <c r="IG47" s="22"/>
      <c r="IH47" s="22"/>
      <c r="II47" s="22"/>
    </row>
    <row r="48" spans="1:243" s="21" customFormat="1" ht="28.5">
      <c r="A48" s="57">
        <v>2.13</v>
      </c>
      <c r="B48" s="58" t="s">
        <v>56</v>
      </c>
      <c r="C48" s="33"/>
      <c r="D48" s="33">
        <v>3</v>
      </c>
      <c r="E48" s="75" t="s">
        <v>46</v>
      </c>
      <c r="F48" s="76">
        <v>103.73</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311.19</v>
      </c>
      <c r="BB48" s="51">
        <f t="shared" si="6"/>
        <v>311.19</v>
      </c>
      <c r="BC48" s="56" t="str">
        <f t="shared" si="7"/>
        <v>INR  Three Hundred &amp; Eleven  and Paise Nineteen Only</v>
      </c>
      <c r="IA48" s="21">
        <v>2.13</v>
      </c>
      <c r="IB48" s="21" t="s">
        <v>56</v>
      </c>
      <c r="ID48" s="21">
        <v>3</v>
      </c>
      <c r="IE48" s="22" t="s">
        <v>46</v>
      </c>
      <c r="IF48" s="22"/>
      <c r="IG48" s="22"/>
      <c r="IH48" s="22"/>
      <c r="II48" s="22"/>
    </row>
    <row r="49" spans="1:243" s="21" customFormat="1" ht="15.75">
      <c r="A49" s="57">
        <v>3</v>
      </c>
      <c r="B49" s="58" t="s">
        <v>84</v>
      </c>
      <c r="C49" s="33"/>
      <c r="D49" s="65"/>
      <c r="E49" s="65"/>
      <c r="F49" s="65"/>
      <c r="G49" s="65"/>
      <c r="H49" s="65"/>
      <c r="I49" s="65"/>
      <c r="J49" s="65"/>
      <c r="K49" s="65"/>
      <c r="L49" s="65"/>
      <c r="M49" s="65"/>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IA49" s="21">
        <v>3</v>
      </c>
      <c r="IB49" s="21" t="s">
        <v>84</v>
      </c>
      <c r="IE49" s="22"/>
      <c r="IF49" s="22"/>
      <c r="IG49" s="22"/>
      <c r="IH49" s="22"/>
      <c r="II49" s="22"/>
    </row>
    <row r="50" spans="1:243" s="21" customFormat="1" ht="47.25">
      <c r="A50" s="57">
        <v>3.01</v>
      </c>
      <c r="B50" s="58" t="s">
        <v>85</v>
      </c>
      <c r="C50" s="33"/>
      <c r="D50" s="65"/>
      <c r="E50" s="65"/>
      <c r="F50" s="65"/>
      <c r="G50" s="65"/>
      <c r="H50" s="65"/>
      <c r="I50" s="65"/>
      <c r="J50" s="65"/>
      <c r="K50" s="65"/>
      <c r="L50" s="65"/>
      <c r="M50" s="65"/>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IA50" s="21">
        <v>3.01</v>
      </c>
      <c r="IB50" s="21" t="s">
        <v>85</v>
      </c>
      <c r="IE50" s="22"/>
      <c r="IF50" s="22"/>
      <c r="IG50" s="22"/>
      <c r="IH50" s="22"/>
      <c r="II50" s="22"/>
    </row>
    <row r="51" spans="1:243" s="21" customFormat="1" ht="28.5" customHeight="1">
      <c r="A51" s="57">
        <v>3.02</v>
      </c>
      <c r="B51" s="58" t="s">
        <v>86</v>
      </c>
      <c r="C51" s="33"/>
      <c r="D51" s="33">
        <v>72</v>
      </c>
      <c r="E51" s="75" t="s">
        <v>44</v>
      </c>
      <c r="F51" s="76">
        <v>8.42</v>
      </c>
      <c r="G51" s="43"/>
      <c r="H51" s="37"/>
      <c r="I51" s="38" t="s">
        <v>33</v>
      </c>
      <c r="J51" s="39">
        <f t="shared" si="4"/>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606.24</v>
      </c>
      <c r="BB51" s="51">
        <f t="shared" si="6"/>
        <v>606.24</v>
      </c>
      <c r="BC51" s="56" t="str">
        <f t="shared" si="7"/>
        <v>INR  Six Hundred &amp; Six  and Paise Twenty Four Only</v>
      </c>
      <c r="IA51" s="21">
        <v>3.02</v>
      </c>
      <c r="IB51" s="21" t="s">
        <v>86</v>
      </c>
      <c r="ID51" s="21">
        <v>72</v>
      </c>
      <c r="IE51" s="22" t="s">
        <v>44</v>
      </c>
      <c r="IF51" s="22"/>
      <c r="IG51" s="22"/>
      <c r="IH51" s="22"/>
      <c r="II51" s="22"/>
    </row>
    <row r="52" spans="1:243" s="21" customFormat="1" ht="31.5">
      <c r="A52" s="57">
        <v>4</v>
      </c>
      <c r="B52" s="58" t="s">
        <v>87</v>
      </c>
      <c r="C52" s="33"/>
      <c r="D52" s="65"/>
      <c r="E52" s="65"/>
      <c r="F52" s="65"/>
      <c r="G52" s="65"/>
      <c r="H52" s="65"/>
      <c r="I52" s="65"/>
      <c r="J52" s="65"/>
      <c r="K52" s="65"/>
      <c r="L52" s="65"/>
      <c r="M52" s="65"/>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IA52" s="21">
        <v>4</v>
      </c>
      <c r="IB52" s="21" t="s">
        <v>87</v>
      </c>
      <c r="IE52" s="22"/>
      <c r="IF52" s="22"/>
      <c r="IG52" s="22"/>
      <c r="IH52" s="22"/>
      <c r="II52" s="22"/>
    </row>
    <row r="53" spans="1:243" s="21" customFormat="1" ht="299.25">
      <c r="A53" s="57">
        <v>4.01</v>
      </c>
      <c r="B53" s="58" t="s">
        <v>88</v>
      </c>
      <c r="C53" s="33"/>
      <c r="D53" s="65"/>
      <c r="E53" s="65"/>
      <c r="F53" s="65"/>
      <c r="G53" s="65"/>
      <c r="H53" s="65"/>
      <c r="I53" s="65"/>
      <c r="J53" s="65"/>
      <c r="K53" s="65"/>
      <c r="L53" s="65"/>
      <c r="M53" s="65"/>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IA53" s="21">
        <v>4.01</v>
      </c>
      <c r="IB53" s="21" t="s">
        <v>88</v>
      </c>
      <c r="IE53" s="22"/>
      <c r="IF53" s="22"/>
      <c r="IG53" s="22"/>
      <c r="IH53" s="22"/>
      <c r="II53" s="22"/>
    </row>
    <row r="54" spans="1:243" s="21" customFormat="1" ht="28.5">
      <c r="A54" s="57">
        <v>4.02</v>
      </c>
      <c r="B54" s="58" t="s">
        <v>89</v>
      </c>
      <c r="C54" s="33"/>
      <c r="D54" s="33">
        <v>1</v>
      </c>
      <c r="E54" s="75" t="s">
        <v>43</v>
      </c>
      <c r="F54" s="76">
        <v>447.61</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447.61</v>
      </c>
      <c r="BB54" s="51">
        <f t="shared" si="6"/>
        <v>447.61</v>
      </c>
      <c r="BC54" s="56" t="str">
        <f t="shared" si="7"/>
        <v>INR  Four Hundred &amp; Forty Seven  and Paise Sixty One Only</v>
      </c>
      <c r="IA54" s="21">
        <v>4.02</v>
      </c>
      <c r="IB54" s="21" t="s">
        <v>89</v>
      </c>
      <c r="ID54" s="21">
        <v>1</v>
      </c>
      <c r="IE54" s="22" t="s">
        <v>43</v>
      </c>
      <c r="IF54" s="22"/>
      <c r="IG54" s="22"/>
      <c r="IH54" s="22"/>
      <c r="II54" s="22"/>
    </row>
    <row r="55" spans="1:55" ht="42.75">
      <c r="A55" s="44" t="s">
        <v>35</v>
      </c>
      <c r="B55" s="45"/>
      <c r="C55" s="46"/>
      <c r="D55" s="73"/>
      <c r="E55" s="73"/>
      <c r="F55" s="73"/>
      <c r="G55" s="34"/>
      <c r="H55" s="47"/>
      <c r="I55" s="47"/>
      <c r="J55" s="47"/>
      <c r="K55" s="47"/>
      <c r="L55" s="48"/>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55">
        <f>SUM(BA13:BA54)</f>
        <v>160148.98</v>
      </c>
      <c r="BB55" s="55">
        <f>SUM(BB13:BB54)</f>
        <v>160148.98</v>
      </c>
      <c r="BC55" s="74" t="str">
        <f>SpellNumber($E$2,BB55)</f>
        <v>INR  One Lakh Sixty Thousand One Hundred &amp; Forty Eight  and Paise Ninety Eight Only</v>
      </c>
    </row>
    <row r="56" spans="1:55" ht="46.5" customHeight="1">
      <c r="A56" s="24" t="s">
        <v>36</v>
      </c>
      <c r="B56" s="25"/>
      <c r="C56" s="26"/>
      <c r="D56" s="70"/>
      <c r="E56" s="71" t="s">
        <v>45</v>
      </c>
      <c r="F56" s="72"/>
      <c r="G56" s="27"/>
      <c r="H56" s="28"/>
      <c r="I56" s="28"/>
      <c r="J56" s="28"/>
      <c r="K56" s="29"/>
      <c r="L56" s="30"/>
      <c r="M56" s="31"/>
      <c r="N56" s="32"/>
      <c r="O56" s="21"/>
      <c r="P56" s="21"/>
      <c r="Q56" s="21"/>
      <c r="R56" s="21"/>
      <c r="S56" s="21"/>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53">
        <f>IF(ISBLANK(F56),0,IF(E56="Excess (+)",ROUND(BA55+(BA55*F56),2),IF(E56="Less (-)",ROUND(BA55+(BA55*F56*(-1)),2),IF(E56="At Par",BA55,0))))</f>
        <v>0</v>
      </c>
      <c r="BB56" s="54">
        <f>ROUND(BA56,0)</f>
        <v>0</v>
      </c>
      <c r="BC56" s="36" t="str">
        <f>SpellNumber($E$2,BB56)</f>
        <v>INR Zero Only</v>
      </c>
    </row>
    <row r="57" spans="1:55" ht="45.75" customHeight="1">
      <c r="A57" s="23" t="s">
        <v>37</v>
      </c>
      <c r="B57" s="23"/>
      <c r="C57" s="60" t="str">
        <f>SpellNumber($E$2,BB56)</f>
        <v>INR Zero Only</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5" ht="15"/>
    <row r="2146" ht="15"/>
    <row r="2147" ht="15"/>
    <row r="2148" ht="15"/>
    <row r="2149" ht="15"/>
    <row r="2150" ht="15"/>
    <row r="2151" ht="15"/>
    <row r="2152" ht="15"/>
    <row r="2153" ht="15"/>
    <row r="2154" ht="15"/>
    <row r="2155" ht="15"/>
    <row r="2156" ht="15"/>
    <row r="2157" ht="15"/>
    <row r="2158" ht="15"/>
    <row r="2159" ht="15"/>
    <row r="2160" ht="15"/>
    <row r="2161" ht="15"/>
  </sheetData>
  <sheetProtection password="8F23" sheet="1"/>
  <mergeCells count="29">
    <mergeCell ref="D53:BC53"/>
    <mergeCell ref="D44:BC44"/>
    <mergeCell ref="D46:BC46"/>
    <mergeCell ref="D47:BC47"/>
    <mergeCell ref="D49:BC49"/>
    <mergeCell ref="D50:BC50"/>
    <mergeCell ref="D52:BC52"/>
    <mergeCell ref="D31:BC31"/>
    <mergeCell ref="D33:BC33"/>
    <mergeCell ref="D35:BC35"/>
    <mergeCell ref="D36:BC36"/>
    <mergeCell ref="D38:BC38"/>
    <mergeCell ref="D41:BC41"/>
    <mergeCell ref="D17:BC17"/>
    <mergeCell ref="D19:BC19"/>
    <mergeCell ref="D22:BC22"/>
    <mergeCell ref="D24:BC24"/>
    <mergeCell ref="D26:BC26"/>
    <mergeCell ref="D29:BC29"/>
    <mergeCell ref="C57:BC57"/>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list" allowBlank="1" showErrorMessage="1" sqref="E5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6">
      <formula1>0</formula1>
      <formula2>IF(#REF!&lt;&gt;"Select",99.9,0)</formula2>
    </dataValidation>
    <dataValidation allowBlank="1" showInputMessage="1" showErrorMessage="1" promptTitle="Units" prompt="Please enter Units in text" sqref="D15:E16 D18:E18 D20:E21 D23:E23 D25:E25 D27:E28 D30:E30 D32:E32 D34:E34 D37:E37 D39:E40 D42:E43 D45:E45 D48:E48 D51:E51 D54:E54">
      <formula1>0</formula1>
      <formula2>0</formula2>
    </dataValidation>
    <dataValidation type="decimal" allowBlank="1" showInputMessage="1" showErrorMessage="1" promptTitle="Quantity" prompt="Please enter the Quantity for this item. " errorTitle="Invalid Entry" error="Only Numeric Values are allowed. " sqref="F15:F16 F18 F20:F21 F23 F25 F27:F28 F30 F32 F34 F37 F39:F40 F42:F43 F45 F48 F51 F54">
      <formula1>0</formula1>
      <formula2>999999999999999</formula2>
    </dataValidation>
    <dataValidation type="list" allowBlank="1" showErrorMessage="1" sqref="D13:D14 K15:K16 D17 K18 D19 K20:K21 D22 K23 D24 K25 D26 K27:K28 D29 K30 D31 K32 D33 K34 D35:D36 K37 D38 K39:K40 D41 K42:K43 D44 K45 D46:D47 K48 D49:D50 K51 D52:D53 K5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3 G25:H25 G27:H28 G30:H30 G32:H32 G34:H34 G37:H37 G39:H40 G42:H43 G45:H45 G48:H48 G51:H51 G54:H54">
      <formula1>0</formula1>
      <formula2>999999999999999</formula2>
    </dataValidation>
    <dataValidation allowBlank="1" showInputMessage="1" showErrorMessage="1" promptTitle="Addition / Deduction" prompt="Please Choose the correct One" sqref="J15:J16 J18 J20:J21 J23 J25 J27:J28 J30 J32 J34 J37 J39:J40 J42:J43 J45 J48 J51 J54">
      <formula1>0</formula1>
      <formula2>0</formula2>
    </dataValidation>
    <dataValidation type="list" showErrorMessage="1" sqref="I15:I16 I18 I20:I21 I23 I25 I27:I28 I30 I32 I34 I37 I39:I40 I42:I43 I45 I48 I51 I5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3 N25:O25 N27:O28 N30:O30 N32:O32 N34:O34 N37:O37 N39:O40 N42:O43 N45:O45 N48:O48 N51:O51 N54: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 R25 R27:R28 R30 R32 R34 R37 R39:R40 R42:R43 R45 R48 R51 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 Q25 Q27:Q28 Q30 Q32 Q34 Q37 Q39:Q40 Q42:Q43 Q45 Q48 Q51 Q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 M25 M27:M28 M30 M32 M34 M37 M39:M40 M42:M43 M45 M48 M51 M54">
      <formula1>0</formula1>
      <formula2>999999999999999</formula2>
    </dataValidation>
    <dataValidation type="list" allowBlank="1" showInputMessage="1" showErrorMessage="1" sqref="L52 L13 L14 L15 L16 L17 L18 L19 L20 L21 L22 L23 L24 L25 L26 L27 L28 L29 L30 L31 L32 L33 L34 L35 L36 L37 L38 L39 L40 L41 L42 L43 L44 L45 L46 L47 L48 L49 L50 L51 L54 L5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54">
      <formula1>0</formula1>
      <formula2>0</formula2>
    </dataValidation>
    <dataValidation type="decimal" allowBlank="1" showErrorMessage="1" errorTitle="Invalid Entry" error="Only Numeric Values are allowed. " sqref="A13:A54">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8" t="s">
        <v>38</v>
      </c>
      <c r="F6" s="68"/>
      <c r="G6" s="68"/>
      <c r="H6" s="68"/>
      <c r="I6" s="68"/>
      <c r="J6" s="68"/>
      <c r="K6" s="68"/>
    </row>
    <row r="7" spans="5:11" ht="14.25">
      <c r="E7" s="69"/>
      <c r="F7" s="69"/>
      <c r="G7" s="69"/>
      <c r="H7" s="69"/>
      <c r="I7" s="69"/>
      <c r="J7" s="69"/>
      <c r="K7" s="69"/>
    </row>
    <row r="8" spans="5:11" ht="14.25">
      <c r="E8" s="69"/>
      <c r="F8" s="69"/>
      <c r="G8" s="69"/>
      <c r="H8" s="69"/>
      <c r="I8" s="69"/>
      <c r="J8" s="69"/>
      <c r="K8" s="69"/>
    </row>
    <row r="9" spans="5:11" ht="14.25">
      <c r="E9" s="69"/>
      <c r="F9" s="69"/>
      <c r="G9" s="69"/>
      <c r="H9" s="69"/>
      <c r="I9" s="69"/>
      <c r="J9" s="69"/>
      <c r="K9" s="69"/>
    </row>
    <row r="10" spans="5:11" ht="14.25">
      <c r="E10" s="69"/>
      <c r="F10" s="69"/>
      <c r="G10" s="69"/>
      <c r="H10" s="69"/>
      <c r="I10" s="69"/>
      <c r="J10" s="69"/>
      <c r="K10" s="69"/>
    </row>
    <row r="11" spans="5:11" ht="14.25">
      <c r="E11" s="69"/>
      <c r="F11" s="69"/>
      <c r="G11" s="69"/>
      <c r="H11" s="69"/>
      <c r="I11" s="69"/>
      <c r="J11" s="69"/>
      <c r="K11" s="69"/>
    </row>
    <row r="12" spans="5:11" ht="14.25">
      <c r="E12" s="69"/>
      <c r="F12" s="69"/>
      <c r="G12" s="69"/>
      <c r="H12" s="69"/>
      <c r="I12" s="69"/>
      <c r="J12" s="69"/>
      <c r="K12" s="69"/>
    </row>
    <row r="13" spans="5:11" ht="14.25">
      <c r="E13" s="69"/>
      <c r="F13" s="69"/>
      <c r="G13" s="69"/>
      <c r="H13" s="69"/>
      <c r="I13" s="69"/>
      <c r="J13" s="69"/>
      <c r="K13" s="69"/>
    </row>
    <row r="14" spans="5:11" ht="14.2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2022-09-14T05:24:42Z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