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'BoQ1'!$A$11:$BC$45</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<sst xmlns="http://schemas.openxmlformats.org/spreadsheetml/2006/main" count="306" uniqueCount="152">
  <si>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</si>
  <si>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</si>
  <si>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</si>
  <si>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</si>
  <si>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</si>
  <si>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</si>
  <si>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</si>
  <si>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</si>
  <si>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</si>
  <si>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</si>
  <si>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</si>
  <si>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</si>
  <si>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</si>
  <si>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</si>
  <si>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</si>
  <si>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</si>
  <si>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</si>
  <si>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</si>
  <si>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</si>
  <si>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</si>
  <si>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</si>
  <si>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</si>
  <si>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</si>
  <si>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</si>
  <si>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</si>
  <si>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</si>
  <si>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</si>
  <si>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</si>
  <si>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</si>
  <si>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</si>
  <si>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</si>
  <si>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</si>
  <si>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</si>
  <si>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</si>
  <si>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</si>
  <si>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</si>
  <si>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</si>
  <si>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</si>
  <si>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</si>
  <si>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</si>
  <si>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</si>
  <si>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</si>
  <si>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</si>
  <si>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</si>
  <si>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</si>
  <si>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</si>
  <si>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</si>
  <si>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</si>
  <si>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</si>
  <si>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</si>
  <si>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</si>
  <si>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</si>
  <si>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</si>
  <si>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</si>
  <si>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</si>
  <si>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</si>
  <si>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</si>
  <si>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</si>
  <si>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</si>
  <si>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</si>
  <si>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</si>
  <si>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</si>
  <si>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</si>
  <si>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</si>
  <si>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</si>
  <si>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</si>
  <si>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</si>
  <si>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</si>
  <si>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</si>
  <si>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</si>
  <si>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</si>
  <si>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</si>
  <si>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</si>
  <si>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</si>
  <si>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</si>
  <si>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</si>
  <si>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</si>
  <si>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</si>
  <si>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</si>
  <si>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</si>
  <si>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Providing and fixing oxidised M.S. casement stays (straight peg type) with necessary screws etc. complete.</t>
  </si>
  <si>
    <t>250 mm weighing not less than 150 gms</t>
  </si>
  <si>
    <t>Two or more coats on new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</si>
  <si>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</si>
  <si>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</si>
  <si>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</si>
  <si>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</si>
  <si>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</si>
  <si>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</si>
  <si>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</si>
  <si>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</si>
  <si>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</si>
  <si>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</si>
  <si>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</si>
  <si>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</si>
  <si>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</si>
  <si>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</si>
  <si>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</si>
  <si>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</si>
  <si>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</si>
  <si>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</si>
  <si>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</si>
  <si>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</si>
  <si>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</si>
  <si>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</si>
  <si>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</si>
  <si>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</si>
  <si>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</si>
  <si>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</si>
  <si>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WATER SUPPLY</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</si>
  <si>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</si>
  <si>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</si>
  <si>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</si>
  <si>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</si>
  <si>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</si>
  <si>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</si>
  <si>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</si>
  <si>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</si>
  <si>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</si>
  <si>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</si>
  <si>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</si>
  <si>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</si>
  <si>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</si>
  <si>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</si>
  <si>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</si>
  <si>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</si>
  <si>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</si>
  <si>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</si>
  <si>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</si>
  <si>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</si>
  <si>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</si>
  <si>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FLOORING</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</si>
  <si>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</si>
  <si>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</si>
  <si>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</si>
  <si>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</si>
  <si>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</si>
  <si>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</si>
  <si>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</si>
  <si>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</si>
  <si>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Dismantling and Demolishing</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</si>
  <si>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</si>
  <si>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32 mm nominal dia Pipes</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</si>
  <si>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</si>
  <si>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</si>
  <si>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</si>
  <si>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</si>
  <si>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</si>
  <si>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</si>
  <si>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</si>
  <si>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Name of Work: Annual repairing painting white washing of house no 3038.</t>
  </si>
  <si>
    <t>Contract No:   25/C/D2/2022-23/01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</si>
</sst>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5"/>
  <sheetViews>
    <sheetView showGridLines="0" zoomScale="85" zoomScaleNormal="85" zoomScalePageLayoutView="0" workbookViewId="0" topLeftCell="A1">
      <selection activeCell="B14" sqref="B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74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150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151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131</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68</v>
      </c>
      <c r="IC13" s="22" t="s">
        <v>55</v>
      </c>
      <c r="IE13" s="23"/>
      <c r="IF13" s="23" t="s">
        <v>34</v>
      </c>
      <c r="IG13" s="23" t="s">
        <v>35</v>
      </c>
      <c r="IH13" s="23">
        <v>10</v>
      </c>
      <c r="II13" s="23" t="s">
        <v>36</v>
      </c>
    </row>
    <row r="14" spans="1:243" s="22" customFormat="1" ht="213.75">
      <c r="A14" s="59">
        <v>1.01</v>
      </c>
      <c r="B14" s="64" t="s">
        <v>135</v>
      </c>
      <c r="C14" s="39" t="s">
        <v>56</v>
      </c>
      <c r="D14" s="61">
        <v>3</v>
      </c>
      <c r="E14" s="62" t="s">
        <v>52</v>
      </c>
      <c r="F14" s="63">
        <v>822.88</v>
      </c>
      <c r="G14" s="40"/>
      <c r="H14" s="24"/>
      <c r="I14" s="47" t="s">
        <v>38</v>
      </c>
      <c r="J14" s="48">
        <f aca="true" t="shared" si="0" ref="J14:J42">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 aca="true" t="shared" si="1" ref="BA14:BA42">ROUND(total_amount_ba($B$2,$D$2,D14,F14,J14,K14,M14),0)</f>
        <v>2469</v>
      </c>
      <c r="BB14" s="54">
        <f aca="true" t="shared" si="2" ref="BB14:BB42">BA14+SUM(N14:AZ14)</f>
        <v>2469</v>
      </c>
      <c r="BC14" s="50" t="str">
        <f aca="true" t="shared" si="3" ref="BC14:BC42">SpellNumber(L14,BB14)</f>
        <v>INR  Two Thousand Four Hundred &amp; Sixty Nine  Only</v>
      </c>
      <c r="IA14" s="22">
        <v>1.01</v>
      </c>
      <c r="IB14" s="22" t="s">
        <v>75</v>
      </c>
      <c r="IC14" s="22" t="s">
        <v>56</v>
      </c>
      <c r="ID14" s="22">
        <v>0.22</v>
      </c>
      <c r="IE14" s="23" t="s">
        <v>64</v>
      </c>
      <c r="IF14" s="23" t="s">
        <v>40</v>
      </c>
      <c r="IG14" s="23" t="s">
        <v>35</v>
      </c>
      <c r="IH14" s="23">
        <v>123.223</v>
      </c>
      <c r="II14" s="23" t="s">
        <v>37</v>
      </c>
    </row>
    <row r="15" spans="1:243" s="22" customFormat="1" ht="15.75">
      <c r="A15" s="59">
        <v>2</v>
      </c>
      <c r="B15" s="60" t="s">
        <v>53</v>
      </c>
      <c r="C15" s="39" t="s">
        <v>57</v>
      </c>
      <c r="D15" s="71"/>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3"/>
      <c r="IA15" s="22">
        <v>1.02</v>
      </c>
      <c r="IB15" s="22" t="s">
        <v>69</v>
      </c>
      <c r="IC15" s="22" t="s">
        <v>57</v>
      </c>
      <c r="IE15" s="23"/>
      <c r="IF15" s="23" t="s">
        <v>41</v>
      </c>
      <c r="IG15" s="23" t="s">
        <v>42</v>
      </c>
      <c r="IH15" s="23">
        <v>213</v>
      </c>
      <c r="II15" s="23" t="s">
        <v>37</v>
      </c>
    </row>
    <row r="16" spans="1:243" s="22" customFormat="1" ht="85.5">
      <c r="A16" s="59">
        <v>2.01</v>
      </c>
      <c r="B16" s="60" t="s">
        <v>101</v>
      </c>
      <c r="C16" s="39" t="s">
        <v>110</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1.03</v>
      </c>
      <c r="IB16" s="22" t="s">
        <v>83</v>
      </c>
      <c r="IC16" s="22" t="s">
        <v>110</v>
      </c>
      <c r="ID16" s="22">
        <v>3.5</v>
      </c>
      <c r="IE16" s="23" t="s">
        <v>52</v>
      </c>
      <c r="IF16" s="23"/>
      <c r="IG16" s="23"/>
      <c r="IH16" s="23"/>
      <c r="II16" s="23"/>
    </row>
    <row r="17" spans="1:243" s="22" customFormat="1" ht="28.5">
      <c r="A17" s="59">
        <v>2.02</v>
      </c>
      <c r="B17" s="60" t="s">
        <v>82</v>
      </c>
      <c r="C17" s="39" t="s">
        <v>58</v>
      </c>
      <c r="D17" s="61">
        <v>70</v>
      </c>
      <c r="E17" s="62" t="s">
        <v>52</v>
      </c>
      <c r="F17" s="63">
        <v>81.32</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5692</v>
      </c>
      <c r="BB17" s="54">
        <f t="shared" si="2"/>
        <v>5692</v>
      </c>
      <c r="BC17" s="50" t="str">
        <f t="shared" si="3"/>
        <v>INR  Five Thousand Six Hundred &amp; Ninety Two  Only</v>
      </c>
      <c r="IA17" s="22">
        <v>1.04</v>
      </c>
      <c r="IB17" s="22" t="s">
        <v>70</v>
      </c>
      <c r="IC17" s="22" t="s">
        <v>58</v>
      </c>
      <c r="IE17" s="23"/>
      <c r="IF17" s="23"/>
      <c r="IG17" s="23"/>
      <c r="IH17" s="23"/>
      <c r="II17" s="23"/>
    </row>
    <row r="18" spans="1:243" s="22" customFormat="1" ht="85.5">
      <c r="A18" s="59">
        <v>2.03</v>
      </c>
      <c r="B18" s="60" t="s">
        <v>103</v>
      </c>
      <c r="C18" s="39" t="s">
        <v>111</v>
      </c>
      <c r="D18" s="61">
        <v>70</v>
      </c>
      <c r="E18" s="62" t="s">
        <v>52</v>
      </c>
      <c r="F18" s="63">
        <v>108.59</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7601</v>
      </c>
      <c r="BB18" s="54">
        <f t="shared" si="2"/>
        <v>7601</v>
      </c>
      <c r="BC18" s="50" t="str">
        <f t="shared" si="3"/>
        <v>INR  Seven Thousand Six Hundred &amp; One  Only</v>
      </c>
      <c r="IA18" s="22">
        <v>1.05</v>
      </c>
      <c r="IB18" s="22" t="s">
        <v>71</v>
      </c>
      <c r="IC18" s="22" t="s">
        <v>111</v>
      </c>
      <c r="ID18" s="22">
        <v>26</v>
      </c>
      <c r="IE18" s="23" t="s">
        <v>66</v>
      </c>
      <c r="IF18" s="23"/>
      <c r="IG18" s="23"/>
      <c r="IH18" s="23"/>
      <c r="II18" s="23"/>
    </row>
    <row r="19" spans="1:243" s="22" customFormat="1" ht="28.5">
      <c r="A19" s="59">
        <v>2.04</v>
      </c>
      <c r="B19" s="60" t="s">
        <v>136</v>
      </c>
      <c r="C19" s="39" t="s">
        <v>112</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2.01</v>
      </c>
      <c r="IB19" s="22" t="s">
        <v>72</v>
      </c>
      <c r="IC19" s="22" t="s">
        <v>112</v>
      </c>
      <c r="IE19" s="23"/>
      <c r="IF19" s="23"/>
      <c r="IG19" s="23"/>
      <c r="IH19" s="23"/>
      <c r="II19" s="23"/>
    </row>
    <row r="20" spans="1:243" s="22" customFormat="1" ht="30.75" customHeight="1">
      <c r="A20" s="59">
        <v>2.05</v>
      </c>
      <c r="B20" s="60" t="s">
        <v>137</v>
      </c>
      <c r="C20" s="39" t="s">
        <v>59</v>
      </c>
      <c r="D20" s="61">
        <v>97</v>
      </c>
      <c r="E20" s="62" t="s">
        <v>52</v>
      </c>
      <c r="F20" s="63">
        <v>16.65</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1615</v>
      </c>
      <c r="BB20" s="54">
        <f t="shared" si="2"/>
        <v>1615</v>
      </c>
      <c r="BC20" s="50" t="str">
        <f t="shared" si="3"/>
        <v>INR  One Thousand Six Hundred &amp; Fifteen  Only</v>
      </c>
      <c r="IA20" s="22">
        <v>2.02</v>
      </c>
      <c r="IB20" s="22" t="s">
        <v>76</v>
      </c>
      <c r="IC20" s="22" t="s">
        <v>59</v>
      </c>
      <c r="IE20" s="23"/>
      <c r="IF20" s="23" t="s">
        <v>34</v>
      </c>
      <c r="IG20" s="23" t="s">
        <v>43</v>
      </c>
      <c r="IH20" s="23">
        <v>10</v>
      </c>
      <c r="II20" s="23" t="s">
        <v>37</v>
      </c>
    </row>
    <row r="21" spans="1:243" s="22" customFormat="1" ht="71.25">
      <c r="A21" s="59">
        <v>2.06</v>
      </c>
      <c r="B21" s="60" t="s">
        <v>132</v>
      </c>
      <c r="C21" s="39" t="s">
        <v>113</v>
      </c>
      <c r="D21" s="61">
        <v>97</v>
      </c>
      <c r="E21" s="62" t="s">
        <v>52</v>
      </c>
      <c r="F21" s="63">
        <v>14.33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1390</v>
      </c>
      <c r="BB21" s="54">
        <f t="shared" si="2"/>
        <v>1390</v>
      </c>
      <c r="BC21" s="50" t="str">
        <f t="shared" si="3"/>
        <v>INR  One Thousand Three Hundred &amp; Ninety  Only</v>
      </c>
      <c r="IA21" s="22">
        <v>2.03</v>
      </c>
      <c r="IB21" s="22" t="s">
        <v>77</v>
      </c>
      <c r="IC21" s="22" t="s">
        <v>113</v>
      </c>
      <c r="ID21" s="22">
        <v>1.6</v>
      </c>
      <c r="IE21" s="23" t="s">
        <v>52</v>
      </c>
      <c r="IF21" s="23"/>
      <c r="IG21" s="23"/>
      <c r="IH21" s="23"/>
      <c r="II21" s="23"/>
    </row>
    <row r="22" spans="1:243" s="22" customFormat="1" ht="71.25">
      <c r="A22" s="59">
        <v>2.07</v>
      </c>
      <c r="B22" s="60" t="s">
        <v>138</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3</v>
      </c>
      <c r="IB22" s="22" t="s">
        <v>84</v>
      </c>
      <c r="IC22" s="22" t="s">
        <v>60</v>
      </c>
      <c r="IE22" s="23"/>
      <c r="IF22" s="23" t="s">
        <v>40</v>
      </c>
      <c r="IG22" s="23" t="s">
        <v>35</v>
      </c>
      <c r="IH22" s="23">
        <v>123.223</v>
      </c>
      <c r="II22" s="23" t="s">
        <v>37</v>
      </c>
    </row>
    <row r="23" spans="1:243" s="22" customFormat="1" ht="28.5">
      <c r="A23" s="59">
        <v>2.08</v>
      </c>
      <c r="B23" s="60" t="s">
        <v>139</v>
      </c>
      <c r="C23" s="39" t="s">
        <v>114</v>
      </c>
      <c r="D23" s="61">
        <v>210</v>
      </c>
      <c r="E23" s="62" t="s">
        <v>52</v>
      </c>
      <c r="F23" s="63">
        <v>49.8</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10458</v>
      </c>
      <c r="BB23" s="54">
        <f t="shared" si="2"/>
        <v>10458</v>
      </c>
      <c r="BC23" s="50" t="str">
        <f t="shared" si="3"/>
        <v>INR  Ten Thousand Four Hundred &amp; Fifty Eight  Only</v>
      </c>
      <c r="IA23" s="22">
        <v>3.01</v>
      </c>
      <c r="IB23" s="22" t="s">
        <v>85</v>
      </c>
      <c r="IC23" s="22" t="s">
        <v>114</v>
      </c>
      <c r="IE23" s="23"/>
      <c r="IF23" s="23" t="s">
        <v>44</v>
      </c>
      <c r="IG23" s="23" t="s">
        <v>45</v>
      </c>
      <c r="IH23" s="23">
        <v>10</v>
      </c>
      <c r="II23" s="23" t="s">
        <v>37</v>
      </c>
    </row>
    <row r="24" spans="1:243" s="22" customFormat="1" ht="85.5">
      <c r="A24" s="59">
        <v>2.09</v>
      </c>
      <c r="B24" s="60" t="s">
        <v>104</v>
      </c>
      <c r="C24" s="39" t="s">
        <v>115</v>
      </c>
      <c r="D24" s="61">
        <v>70</v>
      </c>
      <c r="E24" s="62" t="s">
        <v>52</v>
      </c>
      <c r="F24" s="63">
        <v>18.28</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1280</v>
      </c>
      <c r="BB24" s="54">
        <f t="shared" si="2"/>
        <v>1280</v>
      </c>
      <c r="BC24" s="50" t="str">
        <f t="shared" si="3"/>
        <v>INR  One Thousand Two Hundred &amp; Eighty  Only</v>
      </c>
      <c r="IA24" s="22">
        <v>3.02</v>
      </c>
      <c r="IB24" s="22" t="s">
        <v>86</v>
      </c>
      <c r="IC24" s="22" t="s">
        <v>115</v>
      </c>
      <c r="IE24" s="23"/>
      <c r="IF24" s="23"/>
      <c r="IG24" s="23"/>
      <c r="IH24" s="23"/>
      <c r="II24" s="23"/>
    </row>
    <row r="25" spans="1:243" s="22" customFormat="1" ht="57">
      <c r="A25" s="59">
        <v>2.1</v>
      </c>
      <c r="B25" s="60" t="s">
        <v>102</v>
      </c>
      <c r="C25" s="39" t="s">
        <v>116</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3.03</v>
      </c>
      <c r="IB25" s="22" t="s">
        <v>87</v>
      </c>
      <c r="IC25" s="22" t="s">
        <v>116</v>
      </c>
      <c r="ID25" s="22">
        <v>3.2</v>
      </c>
      <c r="IE25" s="23" t="s">
        <v>52</v>
      </c>
      <c r="IF25" s="23" t="s">
        <v>41</v>
      </c>
      <c r="IG25" s="23" t="s">
        <v>42</v>
      </c>
      <c r="IH25" s="23">
        <v>213</v>
      </c>
      <c r="II25" s="23" t="s">
        <v>37</v>
      </c>
    </row>
    <row r="26" spans="1:243" s="22" customFormat="1" ht="28.5">
      <c r="A26" s="59">
        <v>2.11</v>
      </c>
      <c r="B26" s="60" t="s">
        <v>105</v>
      </c>
      <c r="C26" s="39" t="s">
        <v>117</v>
      </c>
      <c r="D26" s="61">
        <v>92</v>
      </c>
      <c r="E26" s="62" t="s">
        <v>52</v>
      </c>
      <c r="F26" s="63">
        <v>75.88</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6981</v>
      </c>
      <c r="BB26" s="54">
        <f t="shared" si="2"/>
        <v>6981</v>
      </c>
      <c r="BC26" s="50" t="str">
        <f t="shared" si="3"/>
        <v>INR  Six Thousand Nine Hundred &amp; Eighty One  Only</v>
      </c>
      <c r="IA26" s="22">
        <v>3.04</v>
      </c>
      <c r="IB26" s="22" t="s">
        <v>88</v>
      </c>
      <c r="IC26" s="22" t="s">
        <v>117</v>
      </c>
      <c r="ID26" s="22">
        <v>3</v>
      </c>
      <c r="IE26" s="23" t="s">
        <v>65</v>
      </c>
      <c r="IF26" s="23"/>
      <c r="IG26" s="23"/>
      <c r="IH26" s="23"/>
      <c r="II26" s="23"/>
    </row>
    <row r="27" spans="1:243" s="22" customFormat="1" ht="15.75">
      <c r="A27" s="59">
        <v>3</v>
      </c>
      <c r="B27" s="60" t="s">
        <v>106</v>
      </c>
      <c r="C27" s="39" t="s">
        <v>118</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2">
        <v>3.05</v>
      </c>
      <c r="IB27" s="22" t="s">
        <v>89</v>
      </c>
      <c r="IC27" s="22" t="s">
        <v>118</v>
      </c>
      <c r="ID27" s="22">
        <v>9</v>
      </c>
      <c r="IE27" s="23" t="s">
        <v>52</v>
      </c>
      <c r="IF27" s="23"/>
      <c r="IG27" s="23"/>
      <c r="IH27" s="23"/>
      <c r="II27" s="23"/>
    </row>
    <row r="28" spans="1:243" s="22" customFormat="1" ht="142.5">
      <c r="A28" s="59">
        <v>3.01</v>
      </c>
      <c r="B28" s="60" t="s">
        <v>107</v>
      </c>
      <c r="C28" s="39" t="s">
        <v>119</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2">
        <v>4</v>
      </c>
      <c r="IB28" s="22" t="s">
        <v>78</v>
      </c>
      <c r="IC28" s="22" t="s">
        <v>119</v>
      </c>
      <c r="IE28" s="23"/>
      <c r="IF28" s="23"/>
      <c r="IG28" s="23"/>
      <c r="IH28" s="23"/>
      <c r="II28" s="23"/>
    </row>
    <row r="29" spans="1:243" s="22" customFormat="1" ht="28.5">
      <c r="A29" s="59">
        <v>3.02</v>
      </c>
      <c r="B29" s="60" t="s">
        <v>108</v>
      </c>
      <c r="C29" s="39" t="s">
        <v>120</v>
      </c>
      <c r="D29" s="61">
        <v>4</v>
      </c>
      <c r="E29" s="62" t="s">
        <v>52</v>
      </c>
      <c r="F29" s="63">
        <v>419.11</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1676</v>
      </c>
      <c r="BB29" s="54">
        <f t="shared" si="2"/>
        <v>1676</v>
      </c>
      <c r="BC29" s="50" t="str">
        <f t="shared" si="3"/>
        <v>INR  One Thousand Six Hundred &amp; Seventy Six  Only</v>
      </c>
      <c r="IA29" s="22">
        <v>4.01</v>
      </c>
      <c r="IB29" s="22" t="s">
        <v>90</v>
      </c>
      <c r="IC29" s="22" t="s">
        <v>120</v>
      </c>
      <c r="IE29" s="23"/>
      <c r="IF29" s="23"/>
      <c r="IG29" s="23"/>
      <c r="IH29" s="23"/>
      <c r="II29" s="23"/>
    </row>
    <row r="30" spans="1:243" s="22" customFormat="1" ht="15.75">
      <c r="A30" s="59">
        <v>4</v>
      </c>
      <c r="B30" s="60" t="s">
        <v>140</v>
      </c>
      <c r="C30" s="39" t="s">
        <v>61</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22">
        <v>4.02</v>
      </c>
      <c r="IB30" s="22" t="s">
        <v>91</v>
      </c>
      <c r="IC30" s="22" t="s">
        <v>61</v>
      </c>
      <c r="ID30" s="22">
        <v>0.012</v>
      </c>
      <c r="IE30" s="23" t="s">
        <v>64</v>
      </c>
      <c r="IF30" s="23"/>
      <c r="IG30" s="23"/>
      <c r="IH30" s="23"/>
      <c r="II30" s="23"/>
    </row>
    <row r="31" spans="1:243" s="22" customFormat="1" ht="71.25">
      <c r="A31" s="59">
        <v>4.01</v>
      </c>
      <c r="B31" s="60" t="s">
        <v>133</v>
      </c>
      <c r="C31" s="39" t="s">
        <v>121</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2">
        <v>4.03</v>
      </c>
      <c r="IB31" s="22" t="s">
        <v>92</v>
      </c>
      <c r="IC31" s="22" t="s">
        <v>121</v>
      </c>
      <c r="IE31" s="23"/>
      <c r="IF31" s="23"/>
      <c r="IG31" s="23"/>
      <c r="IH31" s="23"/>
      <c r="II31" s="23"/>
    </row>
    <row r="32" spans="1:243" s="22" customFormat="1" ht="28.5">
      <c r="A32" s="59">
        <v>4.02</v>
      </c>
      <c r="B32" s="60" t="s">
        <v>134</v>
      </c>
      <c r="C32" s="39" t="s">
        <v>122</v>
      </c>
      <c r="D32" s="61">
        <v>0.12</v>
      </c>
      <c r="E32" s="62" t="s">
        <v>64</v>
      </c>
      <c r="F32" s="63">
        <v>1759.84</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211</v>
      </c>
      <c r="BB32" s="54">
        <f t="shared" si="2"/>
        <v>211</v>
      </c>
      <c r="BC32" s="50" t="str">
        <f t="shared" si="3"/>
        <v>INR  Two Hundred &amp; Eleven  Only</v>
      </c>
      <c r="IA32" s="22">
        <v>4.04</v>
      </c>
      <c r="IB32" s="22" t="s">
        <v>93</v>
      </c>
      <c r="IC32" s="22" t="s">
        <v>122</v>
      </c>
      <c r="ID32" s="22">
        <v>4.4</v>
      </c>
      <c r="IE32" s="23" t="s">
        <v>52</v>
      </c>
      <c r="IF32" s="23"/>
      <c r="IG32" s="23"/>
      <c r="IH32" s="23"/>
      <c r="II32" s="23"/>
    </row>
    <row r="33" spans="1:243" s="22" customFormat="1" ht="24.75" customHeight="1">
      <c r="A33" s="59">
        <v>5</v>
      </c>
      <c r="B33" s="60" t="s">
        <v>109</v>
      </c>
      <c r="C33" s="39" t="s">
        <v>123</v>
      </c>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A33" s="22">
        <v>4.05</v>
      </c>
      <c r="IB33" s="22" t="s">
        <v>94</v>
      </c>
      <c r="IC33" s="22" t="s">
        <v>123</v>
      </c>
      <c r="ID33" s="22">
        <v>4.4</v>
      </c>
      <c r="IE33" s="23" t="s">
        <v>52</v>
      </c>
      <c r="IF33" s="23"/>
      <c r="IG33" s="23"/>
      <c r="IH33" s="23"/>
      <c r="II33" s="23"/>
    </row>
    <row r="34" spans="1:243" s="22" customFormat="1" ht="42.75" customHeight="1">
      <c r="A34" s="59">
        <v>5.01</v>
      </c>
      <c r="B34" s="60" t="s">
        <v>141</v>
      </c>
      <c r="C34" s="39" t="s">
        <v>124</v>
      </c>
      <c r="D34" s="71"/>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3"/>
      <c r="IA34" s="22">
        <v>4.06</v>
      </c>
      <c r="IB34" s="22" t="s">
        <v>80</v>
      </c>
      <c r="IC34" s="22" t="s">
        <v>124</v>
      </c>
      <c r="IE34" s="23"/>
      <c r="IF34" s="23"/>
      <c r="IG34" s="23"/>
      <c r="IH34" s="23"/>
      <c r="II34" s="23"/>
    </row>
    <row r="35" spans="1:243" s="22" customFormat="1" ht="19.5" customHeight="1">
      <c r="A35" s="59">
        <v>5.02</v>
      </c>
      <c r="B35" s="60" t="s">
        <v>142</v>
      </c>
      <c r="C35" s="39" t="s">
        <v>125</v>
      </c>
      <c r="D35" s="61">
        <v>2</v>
      </c>
      <c r="E35" s="62" t="s">
        <v>73</v>
      </c>
      <c r="F35" s="63">
        <v>439.23</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878</v>
      </c>
      <c r="BB35" s="54">
        <f t="shared" si="2"/>
        <v>878</v>
      </c>
      <c r="BC35" s="50" t="str">
        <f t="shared" si="3"/>
        <v>INR  Eight Hundred &amp; Seventy Eight  Only</v>
      </c>
      <c r="IA35" s="22">
        <v>4.07</v>
      </c>
      <c r="IB35" s="22" t="s">
        <v>81</v>
      </c>
      <c r="IC35" s="22" t="s">
        <v>125</v>
      </c>
      <c r="ID35" s="22">
        <v>12</v>
      </c>
      <c r="IE35" s="23" t="s">
        <v>65</v>
      </c>
      <c r="IF35" s="23"/>
      <c r="IG35" s="23"/>
      <c r="IH35" s="23"/>
      <c r="II35" s="23"/>
    </row>
    <row r="36" spans="1:243" s="22" customFormat="1" ht="30.75" customHeight="1">
      <c r="A36" s="59">
        <v>6</v>
      </c>
      <c r="B36" s="60" t="s">
        <v>143</v>
      </c>
      <c r="C36" s="39" t="s">
        <v>126</v>
      </c>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3"/>
      <c r="IA36" s="22">
        <v>4.08</v>
      </c>
      <c r="IB36" s="22" t="s">
        <v>95</v>
      </c>
      <c r="IC36" s="22" t="s">
        <v>126</v>
      </c>
      <c r="ID36" s="22">
        <v>3</v>
      </c>
      <c r="IE36" s="23" t="s">
        <v>65</v>
      </c>
      <c r="IF36" s="23"/>
      <c r="IG36" s="23"/>
      <c r="IH36" s="23"/>
      <c r="II36" s="23"/>
    </row>
    <row r="37" spans="1:243" s="22" customFormat="1" ht="171">
      <c r="A37" s="59">
        <v>6.01</v>
      </c>
      <c r="B37" s="60" t="s">
        <v>144</v>
      </c>
      <c r="C37" s="39" t="s">
        <v>62</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2">
        <v>4.09</v>
      </c>
      <c r="IB37" s="22" t="s">
        <v>96</v>
      </c>
      <c r="IC37" s="22" t="s">
        <v>62</v>
      </c>
      <c r="IE37" s="23"/>
      <c r="IF37" s="23"/>
      <c r="IG37" s="23"/>
      <c r="IH37" s="23"/>
      <c r="II37" s="23"/>
    </row>
    <row r="38" spans="1:243" s="22" customFormat="1" ht="28.5">
      <c r="A38" s="63">
        <v>6.02</v>
      </c>
      <c r="B38" s="60" t="s">
        <v>145</v>
      </c>
      <c r="C38" s="39" t="s">
        <v>63</v>
      </c>
      <c r="D38" s="61">
        <v>5</v>
      </c>
      <c r="E38" s="62" t="s">
        <v>52</v>
      </c>
      <c r="F38" s="63">
        <v>91.71</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459</v>
      </c>
      <c r="BB38" s="54">
        <f t="shared" si="2"/>
        <v>459</v>
      </c>
      <c r="BC38" s="50" t="str">
        <f t="shared" si="3"/>
        <v>INR  Four Hundred &amp; Fifty Nine  Only</v>
      </c>
      <c r="IA38" s="22">
        <v>4.1</v>
      </c>
      <c r="IB38" s="22" t="s">
        <v>97</v>
      </c>
      <c r="IC38" s="22" t="s">
        <v>63</v>
      </c>
      <c r="ID38" s="22">
        <v>3</v>
      </c>
      <c r="IE38" s="23" t="s">
        <v>65</v>
      </c>
      <c r="IF38" s="23"/>
      <c r="IG38" s="23"/>
      <c r="IH38" s="23"/>
      <c r="II38" s="23"/>
    </row>
    <row r="39" spans="1:243" s="22" customFormat="1" ht="156.75">
      <c r="A39" s="59">
        <v>6.03</v>
      </c>
      <c r="B39" s="60" t="s">
        <v>146</v>
      </c>
      <c r="C39" s="39" t="s">
        <v>127</v>
      </c>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3"/>
      <c r="IA39" s="22">
        <v>4.11</v>
      </c>
      <c r="IB39" s="22" t="s">
        <v>98</v>
      </c>
      <c r="IC39" s="22" t="s">
        <v>127</v>
      </c>
      <c r="IE39" s="23"/>
      <c r="IF39" s="23"/>
      <c r="IG39" s="23"/>
      <c r="IH39" s="23"/>
      <c r="II39" s="23"/>
    </row>
    <row r="40" spans="1:243" s="22" customFormat="1" ht="15.75">
      <c r="A40" s="59">
        <v>6.04</v>
      </c>
      <c r="B40" s="60" t="s">
        <v>147</v>
      </c>
      <c r="C40" s="39" t="s">
        <v>128</v>
      </c>
      <c r="D40" s="61">
        <v>5</v>
      </c>
      <c r="E40" s="62" t="s">
        <v>73</v>
      </c>
      <c r="F40" s="63">
        <v>5.83</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29</v>
      </c>
      <c r="BB40" s="54">
        <f t="shared" si="2"/>
        <v>29</v>
      </c>
      <c r="BC40" s="50" t="str">
        <f t="shared" si="3"/>
        <v>INR  Twenty Nine Only</v>
      </c>
      <c r="IA40" s="22">
        <v>4.12</v>
      </c>
      <c r="IB40" s="22" t="s">
        <v>99</v>
      </c>
      <c r="IC40" s="22" t="s">
        <v>128</v>
      </c>
      <c r="ID40" s="22">
        <v>4</v>
      </c>
      <c r="IE40" s="23" t="s">
        <v>65</v>
      </c>
      <c r="IF40" s="23"/>
      <c r="IG40" s="23"/>
      <c r="IH40" s="23"/>
      <c r="II40" s="23"/>
    </row>
    <row r="41" spans="1:243" s="22" customFormat="1" ht="73.5" customHeight="1">
      <c r="A41" s="59">
        <v>6.05</v>
      </c>
      <c r="B41" s="60" t="s">
        <v>148</v>
      </c>
      <c r="C41" s="39" t="s">
        <v>129</v>
      </c>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c r="IA41" s="22">
        <v>4.13</v>
      </c>
      <c r="IB41" s="22" t="s">
        <v>100</v>
      </c>
      <c r="IC41" s="22" t="s">
        <v>129</v>
      </c>
      <c r="IE41" s="23"/>
      <c r="IF41" s="23"/>
      <c r="IG41" s="23"/>
      <c r="IH41" s="23"/>
      <c r="II41" s="23"/>
    </row>
    <row r="42" spans="1:243" s="22" customFormat="1" ht="28.5">
      <c r="A42" s="59">
        <v>6.06</v>
      </c>
      <c r="B42" s="60" t="s">
        <v>149</v>
      </c>
      <c r="C42" s="39" t="s">
        <v>130</v>
      </c>
      <c r="D42" s="61">
        <v>5</v>
      </c>
      <c r="E42" s="62" t="s">
        <v>52</v>
      </c>
      <c r="F42" s="63">
        <v>447.61</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2238</v>
      </c>
      <c r="BB42" s="54">
        <f t="shared" si="2"/>
        <v>2238</v>
      </c>
      <c r="BC42" s="50" t="str">
        <f t="shared" si="3"/>
        <v>INR  Two Thousand Two Hundred &amp; Thirty Eight  Only</v>
      </c>
      <c r="IA42" s="22">
        <v>4.14</v>
      </c>
      <c r="IB42" s="22" t="s">
        <v>79</v>
      </c>
      <c r="IC42" s="22" t="s">
        <v>130</v>
      </c>
      <c r="ID42" s="22">
        <v>8</v>
      </c>
      <c r="IE42" s="23" t="s">
        <v>65</v>
      </c>
      <c r="IF42" s="23"/>
      <c r="IG42" s="23"/>
      <c r="IH42" s="23"/>
      <c r="II42" s="23"/>
    </row>
    <row r="43" spans="1:55" ht="28.5">
      <c r="A43" s="25" t="s">
        <v>46</v>
      </c>
      <c r="B43" s="26"/>
      <c r="C43" s="27"/>
      <c r="D43" s="43"/>
      <c r="E43" s="43"/>
      <c r="F43" s="43"/>
      <c r="G43" s="43"/>
      <c r="H43" s="55"/>
      <c r="I43" s="55"/>
      <c r="J43" s="55"/>
      <c r="K43" s="55"/>
      <c r="L43" s="56"/>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57">
        <f>SUM(BA13:BA42)</f>
        <v>42977</v>
      </c>
      <c r="BB43" s="58">
        <f>SUM(BB13:BB42)</f>
        <v>42977</v>
      </c>
      <c r="BC43" s="50" t="str">
        <f>SpellNumber(L43,BB43)</f>
        <v>  Forty Two Thousand Nine Hundred &amp; Seventy Seven  Only</v>
      </c>
    </row>
    <row r="44" spans="1:55" ht="18">
      <c r="A44" s="26" t="s">
        <v>47</v>
      </c>
      <c r="B44" s="28"/>
      <c r="C44" s="29"/>
      <c r="D44" s="30"/>
      <c r="E44" s="44" t="s">
        <v>54</v>
      </c>
      <c r="F44" s="45"/>
      <c r="G44" s="31"/>
      <c r="H44" s="32"/>
      <c r="I44" s="32"/>
      <c r="J44" s="32"/>
      <c r="K44" s="33"/>
      <c r="L44" s="34"/>
      <c r="M44" s="35"/>
      <c r="N44" s="36"/>
      <c r="O44" s="22"/>
      <c r="P44" s="22"/>
      <c r="Q44" s="22"/>
      <c r="R44" s="22"/>
      <c r="S44" s="22"/>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7">
        <f>IF(ISBLANK(F44),0,IF(E44="Excess (+)",ROUND(BA43+(BA43*F44),2),IF(E44="Less (-)",ROUND(BA43+(BA43*F44*(-1)),2),IF(E44="At Par",BA43,0))))</f>
        <v>0</v>
      </c>
      <c r="BB44" s="38">
        <f>ROUND(BA44,0)</f>
        <v>0</v>
      </c>
      <c r="BC44" s="21" t="str">
        <f>SpellNumber($E$2,BB44)</f>
        <v>INR Zero Only</v>
      </c>
    </row>
    <row r="45" spans="1:55" ht="18">
      <c r="A45" s="25" t="s">
        <v>48</v>
      </c>
      <c r="B45" s="25"/>
      <c r="C45" s="66" t="str">
        <f>SpellNumber($E$2,BB44)</f>
        <v>INR Zero Only</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row>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1" ht="15"/>
    <row r="302" ht="15"/>
  </sheetData>
  <sheetProtection password="9E83" sheet="1"/>
  <autoFilter ref="A11:BC45"/>
  <mergeCells count="24">
    <mergeCell ref="D39:BC39"/>
    <mergeCell ref="D41:BC41"/>
    <mergeCell ref="D30:BC30"/>
    <mergeCell ref="D31:BC31"/>
    <mergeCell ref="D33:BC33"/>
    <mergeCell ref="D34:BC34"/>
    <mergeCell ref="D36:BC36"/>
    <mergeCell ref="D37:BC37"/>
    <mergeCell ref="D16:BC16"/>
    <mergeCell ref="D19:BC19"/>
    <mergeCell ref="D22:BC22"/>
    <mergeCell ref="D25:BC25"/>
    <mergeCell ref="D27:BC27"/>
    <mergeCell ref="D28:BC28"/>
    <mergeCell ref="A9:BC9"/>
    <mergeCell ref="C45:BC45"/>
    <mergeCell ref="A1:L1"/>
    <mergeCell ref="A4:BC4"/>
    <mergeCell ref="A5:BC5"/>
    <mergeCell ref="A6:BC6"/>
    <mergeCell ref="A7:BC7"/>
    <mergeCell ref="B8:BC8"/>
    <mergeCell ref="D13:BC13"/>
    <mergeCell ref="D15:BC1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4">
      <formula1>IF(E44="Select",-1,IF(E44="At Par",0,0))</formula1>
      <formula2>IF(E44="Select",-1,IF(E44="At Par",0,0.99))</formula2>
    </dataValidation>
    <dataValidation type="list" allowBlank="1" showErrorMessage="1" sqref="E4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4">
      <formula1>0</formula1>
      <formula2>99.9</formula2>
    </dataValidation>
    <dataValidation type="list" allowBlank="1" showErrorMessage="1" sqref="D13 K14 D15:D16 K17:K18 D19 K20:K21 D22 K23:K24 D25 K26 D27:D28 K29 D30:D31 K32 D33:D34 K35 D36:D37 K38 D39 K40 K42 D4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7:H18 G20:H21 G23:H24 G26:H26 G29:H29 G32:H32 G35:H35 G38:H38 G40:H40 G42:H42">
      <formula1>0</formula1>
      <formula2>999999999999999</formula2>
    </dataValidation>
    <dataValidation allowBlank="1" showInputMessage="1" showErrorMessage="1" promptTitle="Addition / Deduction" prompt="Please Choose the correct One" sqref="J14 J17:J18 J20:J21 J23:J24 J26 J29 J32 J35 J38 J40 J42">
      <formula1>0</formula1>
      <formula2>0</formula2>
    </dataValidation>
    <dataValidation type="list" showErrorMessage="1" sqref="I14 I17:I18 I20:I21 I23:I24 I26 I29 I32 I35 I38 I40 I4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7:O18 N20:O21 N23:O24 N26:O26 N29:O29 N32:O32 N35:O35 N38:O38 N40:O40 N42:O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7:R18 R20:R21 R23:R24 R26 R29 R32 R35 R38 R40 R4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7:Q18 Q20:Q21 Q23:Q24 Q26 Q29 Q32 Q35 Q38 Q40 Q4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7:M18 M20:M21 M23:M24 M26 M29 M32 M35 M38 M40 M42">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7:D18 D20:D21 D23:D24 D26 D29 D32 D35 D38 D40 D4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7:F18 F20:F21 F23:F24 F26 F29 F32 F35 F38 F40 F42">
      <formula1>0</formula1>
      <formula2>999999999999999</formula2>
    </dataValidation>
    <dataValidation type="list" allowBlank="1" showInputMessage="1" showErrorMessage="1" sqref="L13:L42">
      <formula1>"INR"</formula1>
    </dataValidation>
    <dataValidation allowBlank="1" showInputMessage="1" showErrorMessage="1" promptTitle="Itemcode/Make" prompt="Please enter text" sqref="C13:C42">
      <formula1>0</formula1>
      <formula2>0</formula2>
    </dataValidation>
    <dataValidation type="decimal" allowBlank="1" showInputMessage="1" showErrorMessage="1" errorTitle="Invalid Entry" error="Only Numeric Values are allowed. " sqref="A13:A42">
      <formula1>0</formula1>
      <formula2>999999999999999</formula2>
    </dataValidation>
  </dataValidations>
  <printOptions/>
  <pageMargins left="0.45" right="0.2" top="0.7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2022-07-08T09:41:41Z</cp:lastPrinted>
  <dcterms:created xsi:type="dcterms:W3CDTF">2009-01-30T06:42:42Z</dcterms:created>
  <dcterms:modified xsi:type="dcterms:W3CDTF">2022-07-08T09:43:27Z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