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<sst xmlns="http://schemas.openxmlformats.org/spreadsheetml/2006/main" count="362" uniqueCount="135">
  <si>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</si>
  <si>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</si>
  <si>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</si>
  <si>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</si>
  <si>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</si>
  <si>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</si>
  <si>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</si>
  <si>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</si>
  <si>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</si>
  <si>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</si>
  <si>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</si>
  <si>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</si>
  <si>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</si>
  <si>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</si>
  <si>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</si>
  <si>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</si>
  <si>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</si>
  <si>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</si>
  <si>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</si>
  <si>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</si>
  <si>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</si>
  <si>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</si>
  <si>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</si>
  <si>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</si>
  <si>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</si>
  <si>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</si>
  <si>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</si>
  <si>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</si>
  <si>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</si>
  <si>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</si>
  <si>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</si>
  <si>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</si>
  <si>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</si>
  <si>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</si>
  <si>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</si>
  <si>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</si>
  <si>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</si>
  <si>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</si>
  <si>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</si>
  <si>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</si>
  <si>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</si>
  <si>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</si>
  <si>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</si>
  <si>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</si>
  <si>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</si>
  <si>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</si>
  <si>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</si>
  <si>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</si>
  <si>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</si>
  <si>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</si>
  <si>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</si>
  <si>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</si>
  <si>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</si>
  <si>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</si>
  <si>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</si>
  <si>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</si>
  <si>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</si>
  <si>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</si>
  <si>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</si>
  <si>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</si>
  <si>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</si>
  <si>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</si>
  <si>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</si>
  <si>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</si>
  <si>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each</t>
  </si>
  <si>
    <r>
      <t xml:space="preserve">TOTAL AMOUNT  
           in
     </t>
    </r>
    <r>
      <rPr>
        <b/>
        <sz val="11"/>
        <color indexed="10"/>
        <rFont val="Arial"/>
        <family val="2"/>
      </rPr>
      <t xml:space="preserve"> Rs.      P</t>
    </r>
  </si>
  <si>
    <t>Tender Inviting Authority: Superintending Engineer, IWD, IIT, Kanpur</t>
  </si>
  <si>
    <t>125 mm</t>
  </si>
  <si>
    <t>Two or more coats on new work</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</si>
  <si>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</si>
  <si>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</si>
  <si>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</si>
  <si>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</si>
  <si>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</si>
  <si>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</si>
  <si>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</si>
  <si>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</si>
  <si>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</si>
  <si>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</si>
  <si>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</si>
  <si>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</si>
  <si>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</si>
  <si>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</si>
  <si>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</si>
  <si>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</si>
  <si>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</si>
  <si>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</si>
  <si>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</si>
  <si>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</si>
  <si>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</si>
  <si>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</si>
  <si>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</si>
  <si>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</si>
  <si>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</si>
  <si>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</si>
  <si>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</si>
  <si>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</si>
  <si>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</si>
  <si>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</si>
  <si>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</si>
  <si>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</si>
  <si>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</si>
  <si>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</si>
  <si>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</si>
  <si>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</si>
  <si>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</si>
  <si>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</si>
  <si>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</si>
  <si>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</si>
  <si>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</si>
  <si>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Providing and fixing ISI marked oxidised M.S. tower bolt black finish, (Barrel type) with necessary screws etc. complete :</t>
  </si>
  <si>
    <t>Providing and fixing ISI marked oxidised M.S. handles conforming to IS:4992 with necessary screws etc. complete :</t>
  </si>
  <si>
    <t>Removing white or colour wash by scrapping and sand papering and preparing the surface smooth including necessary repairs to scratches etc. complete</t>
  </si>
  <si>
    <t>Of area 3 sq. metres and below</t>
  </si>
  <si>
    <t>WOOD AND P. V. C. WORK</t>
  </si>
  <si>
    <t>Providing and fixing ISI marked oxidised M.S. sliding door bolts with nuts and screws etc. complete :</t>
  </si>
  <si>
    <t>250x16 mm</t>
  </si>
  <si>
    <t>200x10 mm</t>
  </si>
  <si>
    <t>150x10 mm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</si>
  <si>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</si>
  <si>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</si>
  <si>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</si>
  <si>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</si>
  <si>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Dismantling and Demolishing</t>
  </si>
  <si>
    <t>Taking out doors, windows and clerestory window shutters (steel or wood) including stacking within 50 metres lead :</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</si>
  <si>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</si>
  <si>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</si>
  <si>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</si>
  <si>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</si>
  <si>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</si>
  <si>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Epoxy bonding adhesive having coverage 2.20 sqm/kg of approved make</t>
  </si>
  <si>
    <t>MINOR CIVIL MAINTENANCE WORK</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</si>
  <si>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</si>
  <si>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Name of Work:Annual reapairing white washing and paiting house no.469 with SQ and Garage.</t>
  </si>
  <si>
    <t>Contract No:   25/C/D2/2022-23/01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</si>
</sst>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3"/>
  <sheetViews>
    <sheetView showGridLines="0" zoomScale="85" zoomScaleNormal="85" zoomScalePageLayoutView="0" workbookViewId="0" topLeftCell="A1">
      <selection activeCell="BP21" sqref="BP2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66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133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134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114</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114</v>
      </c>
      <c r="IC13" s="22" t="s">
        <v>55</v>
      </c>
      <c r="IE13" s="23"/>
      <c r="IF13" s="23" t="s">
        <v>34</v>
      </c>
      <c r="IG13" s="23" t="s">
        <v>35</v>
      </c>
      <c r="IH13" s="23">
        <v>10</v>
      </c>
      <c r="II13" s="23" t="s">
        <v>36</v>
      </c>
    </row>
    <row r="14" spans="1:243" s="22" customFormat="1" ht="42.75">
      <c r="A14" s="59">
        <v>1.01</v>
      </c>
      <c r="B14" s="64" t="s">
        <v>115</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115</v>
      </c>
      <c r="IC14" s="22" t="s">
        <v>56</v>
      </c>
      <c r="IE14" s="23"/>
      <c r="IF14" s="23" t="s">
        <v>40</v>
      </c>
      <c r="IG14" s="23" t="s">
        <v>35</v>
      </c>
      <c r="IH14" s="23">
        <v>123.223</v>
      </c>
      <c r="II14" s="23" t="s">
        <v>37</v>
      </c>
    </row>
    <row r="15" spans="1:243" s="22" customFormat="1" ht="28.5">
      <c r="A15" s="59">
        <v>1.02</v>
      </c>
      <c r="B15" s="60" t="s">
        <v>116</v>
      </c>
      <c r="C15" s="39" t="s">
        <v>57</v>
      </c>
      <c r="D15" s="61">
        <v>2</v>
      </c>
      <c r="E15" s="62" t="s">
        <v>64</v>
      </c>
      <c r="F15" s="63">
        <v>145.46</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291</v>
      </c>
      <c r="BB15" s="54">
        <f aca="true" t="shared" si="2" ref="BB15:BB45">BA15+SUM(N15:AZ15)</f>
        <v>291</v>
      </c>
      <c r="BC15" s="50" t="str">
        <f aca="true" t="shared" si="3" ref="BC15:BC45">SpellNumber(L15,BB15)</f>
        <v>INR  Two Hundred &amp; Ninety One  Only</v>
      </c>
      <c r="IA15" s="22">
        <v>1.02</v>
      </c>
      <c r="IB15" s="22" t="s">
        <v>116</v>
      </c>
      <c r="IC15" s="22" t="s">
        <v>57</v>
      </c>
      <c r="ID15" s="22">
        <v>2</v>
      </c>
      <c r="IE15" s="23" t="s">
        <v>64</v>
      </c>
      <c r="IF15" s="23" t="s">
        <v>41</v>
      </c>
      <c r="IG15" s="23" t="s">
        <v>42</v>
      </c>
      <c r="IH15" s="23">
        <v>213</v>
      </c>
      <c r="II15" s="23" t="s">
        <v>37</v>
      </c>
    </row>
    <row r="16" spans="1:243" s="22" customFormat="1" ht="57">
      <c r="A16" s="59">
        <v>1.03</v>
      </c>
      <c r="B16" s="60" t="s">
        <v>110</v>
      </c>
      <c r="C16" s="39" t="s">
        <v>81</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1.03</v>
      </c>
      <c r="IB16" s="22" t="s">
        <v>110</v>
      </c>
      <c r="IC16" s="22" t="s">
        <v>81</v>
      </c>
      <c r="IE16" s="23"/>
      <c r="IF16" s="23"/>
      <c r="IG16" s="23"/>
      <c r="IH16" s="23"/>
      <c r="II16" s="23"/>
    </row>
    <row r="17" spans="1:243" s="22" customFormat="1" ht="15.75">
      <c r="A17" s="59">
        <v>1.04</v>
      </c>
      <c r="B17" s="60" t="s">
        <v>117</v>
      </c>
      <c r="C17" s="39" t="s">
        <v>58</v>
      </c>
      <c r="D17" s="61">
        <v>1</v>
      </c>
      <c r="E17" s="62" t="s">
        <v>64</v>
      </c>
      <c r="F17" s="63">
        <v>53.52</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54</v>
      </c>
      <c r="BB17" s="54">
        <f t="shared" si="2"/>
        <v>54</v>
      </c>
      <c r="BC17" s="50" t="str">
        <f t="shared" si="3"/>
        <v>INR  Fifty Four Only</v>
      </c>
      <c r="IA17" s="22">
        <v>1.04</v>
      </c>
      <c r="IB17" s="22" t="s">
        <v>117</v>
      </c>
      <c r="IC17" s="22" t="s">
        <v>58</v>
      </c>
      <c r="ID17" s="22">
        <v>1</v>
      </c>
      <c r="IE17" s="23" t="s">
        <v>64</v>
      </c>
      <c r="IF17" s="23"/>
      <c r="IG17" s="23"/>
      <c r="IH17" s="23"/>
      <c r="II17" s="23"/>
    </row>
    <row r="18" spans="1:243" s="22" customFormat="1" ht="15.75">
      <c r="A18" s="59">
        <v>1.05</v>
      </c>
      <c r="B18" s="60" t="s">
        <v>118</v>
      </c>
      <c r="C18" s="39" t="s">
        <v>82</v>
      </c>
      <c r="D18" s="61">
        <v>1</v>
      </c>
      <c r="E18" s="62" t="s">
        <v>64</v>
      </c>
      <c r="F18" s="63">
        <v>46.51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47</v>
      </c>
      <c r="BB18" s="54">
        <f t="shared" si="2"/>
        <v>47</v>
      </c>
      <c r="BC18" s="50" t="str">
        <f t="shared" si="3"/>
        <v>INR  Forty Seven Only</v>
      </c>
      <c r="IA18" s="22">
        <v>1.05</v>
      </c>
      <c r="IB18" s="22" t="s">
        <v>118</v>
      </c>
      <c r="IC18" s="22" t="s">
        <v>82</v>
      </c>
      <c r="ID18" s="22">
        <v>1</v>
      </c>
      <c r="IE18" s="23" t="s">
        <v>64</v>
      </c>
      <c r="IF18" s="23"/>
      <c r="IG18" s="23"/>
      <c r="IH18" s="23"/>
      <c r="II18" s="23"/>
    </row>
    <row r="19" spans="1:243" s="22" customFormat="1" ht="57">
      <c r="A19" s="59">
        <v>1.06</v>
      </c>
      <c r="B19" s="60" t="s">
        <v>111</v>
      </c>
      <c r="C19" s="39" t="s">
        <v>83</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1.06</v>
      </c>
      <c r="IB19" s="22" t="s">
        <v>111</v>
      </c>
      <c r="IC19" s="22" t="s">
        <v>83</v>
      </c>
      <c r="IE19" s="23"/>
      <c r="IF19" s="23"/>
      <c r="IG19" s="23"/>
      <c r="IH19" s="23"/>
      <c r="II19" s="23"/>
    </row>
    <row r="20" spans="1:243" s="22" customFormat="1" ht="30.75" customHeight="1">
      <c r="A20" s="59">
        <v>1.07</v>
      </c>
      <c r="B20" s="60" t="s">
        <v>67</v>
      </c>
      <c r="C20" s="39" t="s">
        <v>59</v>
      </c>
      <c r="D20" s="61">
        <v>2</v>
      </c>
      <c r="E20" s="62" t="s">
        <v>64</v>
      </c>
      <c r="F20" s="63">
        <v>30.86</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62</v>
      </c>
      <c r="BB20" s="54">
        <f t="shared" si="2"/>
        <v>62</v>
      </c>
      <c r="BC20" s="50" t="str">
        <f t="shared" si="3"/>
        <v>INR  Sixty Two Only</v>
      </c>
      <c r="IA20" s="22">
        <v>1.07</v>
      </c>
      <c r="IB20" s="22" t="s">
        <v>67</v>
      </c>
      <c r="IC20" s="22" t="s">
        <v>59</v>
      </c>
      <c r="ID20" s="22">
        <v>2</v>
      </c>
      <c r="IE20" s="23" t="s">
        <v>64</v>
      </c>
      <c r="IF20" s="23" t="s">
        <v>34</v>
      </c>
      <c r="IG20" s="23" t="s">
        <v>43</v>
      </c>
      <c r="IH20" s="23">
        <v>10</v>
      </c>
      <c r="II20" s="23" t="s">
        <v>37</v>
      </c>
    </row>
    <row r="21" spans="1:243" s="22" customFormat="1" ht="99.75">
      <c r="A21" s="59">
        <v>1.08</v>
      </c>
      <c r="B21" s="60" t="s">
        <v>69</v>
      </c>
      <c r="C21" s="39" t="s">
        <v>84</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1.08</v>
      </c>
      <c r="IB21" s="22" t="s">
        <v>69</v>
      </c>
      <c r="IC21" s="22" t="s">
        <v>84</v>
      </c>
      <c r="IE21" s="23"/>
      <c r="IF21" s="23"/>
      <c r="IG21" s="23"/>
      <c r="IH21" s="23"/>
      <c r="II21" s="23"/>
    </row>
    <row r="22" spans="1:243" s="22" customFormat="1" ht="15.75">
      <c r="A22" s="59">
        <v>1.09</v>
      </c>
      <c r="B22" s="60" t="s">
        <v>70</v>
      </c>
      <c r="C22" s="39" t="s">
        <v>60</v>
      </c>
      <c r="D22" s="61">
        <v>1</v>
      </c>
      <c r="E22" s="62" t="s">
        <v>64</v>
      </c>
      <c r="F22" s="63">
        <v>54.58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55</v>
      </c>
      <c r="BB22" s="54">
        <f t="shared" si="2"/>
        <v>55</v>
      </c>
      <c r="BC22" s="50" t="str">
        <f t="shared" si="3"/>
        <v>INR  Fifty Five Only</v>
      </c>
      <c r="IA22" s="22">
        <v>1.09</v>
      </c>
      <c r="IB22" s="22" t="s">
        <v>70</v>
      </c>
      <c r="IC22" s="22" t="s">
        <v>60</v>
      </c>
      <c r="ID22" s="22">
        <v>1</v>
      </c>
      <c r="IE22" s="23" t="s">
        <v>64</v>
      </c>
      <c r="IF22" s="23" t="s">
        <v>40</v>
      </c>
      <c r="IG22" s="23" t="s">
        <v>35</v>
      </c>
      <c r="IH22" s="23">
        <v>123.223</v>
      </c>
      <c r="II22" s="23" t="s">
        <v>37</v>
      </c>
    </row>
    <row r="23" spans="1:243" s="22" customFormat="1" ht="15.75">
      <c r="A23" s="59">
        <v>2</v>
      </c>
      <c r="B23" s="60" t="s">
        <v>53</v>
      </c>
      <c r="C23" s="39" t="s">
        <v>85</v>
      </c>
      <c r="D23" s="6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8"/>
      <c r="IA23" s="22">
        <v>2</v>
      </c>
      <c r="IB23" s="22" t="s">
        <v>53</v>
      </c>
      <c r="IC23" s="22" t="s">
        <v>85</v>
      </c>
      <c r="IE23" s="23"/>
      <c r="IF23" s="23" t="s">
        <v>44</v>
      </c>
      <c r="IG23" s="23" t="s">
        <v>45</v>
      </c>
      <c r="IH23" s="23">
        <v>10</v>
      </c>
      <c r="II23" s="23" t="s">
        <v>37</v>
      </c>
    </row>
    <row r="24" spans="1:243" s="22" customFormat="1" ht="85.5">
      <c r="A24" s="59">
        <v>2.01</v>
      </c>
      <c r="B24" s="60" t="s">
        <v>71</v>
      </c>
      <c r="C24" s="39" t="s">
        <v>86</v>
      </c>
      <c r="D24" s="6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A24" s="22">
        <v>2.01</v>
      </c>
      <c r="IB24" s="22" t="s">
        <v>71</v>
      </c>
      <c r="IC24" s="22" t="s">
        <v>86</v>
      </c>
      <c r="IE24" s="23"/>
      <c r="IF24" s="23"/>
      <c r="IG24" s="23"/>
      <c r="IH24" s="23"/>
      <c r="II24" s="23"/>
    </row>
    <row r="25" spans="1:243" s="22" customFormat="1" ht="28.5">
      <c r="A25" s="59">
        <v>2.02</v>
      </c>
      <c r="B25" s="60" t="s">
        <v>68</v>
      </c>
      <c r="C25" s="39" t="s">
        <v>87</v>
      </c>
      <c r="D25" s="61">
        <v>120</v>
      </c>
      <c r="E25" s="62" t="s">
        <v>52</v>
      </c>
      <c r="F25" s="63">
        <v>81.32</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9758</v>
      </c>
      <c r="BB25" s="54">
        <f t="shared" si="2"/>
        <v>9758</v>
      </c>
      <c r="BC25" s="50" t="str">
        <f t="shared" si="3"/>
        <v>INR  Nine Thousand Seven Hundred &amp; Fifty Eight  Only</v>
      </c>
      <c r="IA25" s="22">
        <v>2.02</v>
      </c>
      <c r="IB25" s="22" t="s">
        <v>68</v>
      </c>
      <c r="IC25" s="22" t="s">
        <v>87</v>
      </c>
      <c r="ID25" s="22">
        <v>120</v>
      </c>
      <c r="IE25" s="23" t="s">
        <v>52</v>
      </c>
      <c r="IF25" s="23" t="s">
        <v>41</v>
      </c>
      <c r="IG25" s="23" t="s">
        <v>42</v>
      </c>
      <c r="IH25" s="23">
        <v>213</v>
      </c>
      <c r="II25" s="23" t="s">
        <v>37</v>
      </c>
    </row>
    <row r="26" spans="1:243" s="22" customFormat="1" ht="57">
      <c r="A26" s="59">
        <v>2.03</v>
      </c>
      <c r="B26" s="60" t="s">
        <v>72</v>
      </c>
      <c r="C26" s="39" t="s">
        <v>88</v>
      </c>
      <c r="D26" s="6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8"/>
      <c r="IA26" s="22">
        <v>2.03</v>
      </c>
      <c r="IB26" s="22" t="s">
        <v>72</v>
      </c>
      <c r="IC26" s="22" t="s">
        <v>88</v>
      </c>
      <c r="IE26" s="23"/>
      <c r="IF26" s="23"/>
      <c r="IG26" s="23"/>
      <c r="IH26" s="23"/>
      <c r="II26" s="23"/>
    </row>
    <row r="27" spans="1:243" s="22" customFormat="1" ht="57">
      <c r="A27" s="59">
        <v>2.04</v>
      </c>
      <c r="B27" s="60" t="s">
        <v>73</v>
      </c>
      <c r="C27" s="39" t="s">
        <v>89</v>
      </c>
      <c r="D27" s="61">
        <v>4.5</v>
      </c>
      <c r="E27" s="62" t="s">
        <v>52</v>
      </c>
      <c r="F27" s="63">
        <v>167.82</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755</v>
      </c>
      <c r="BB27" s="54">
        <f t="shared" si="2"/>
        <v>755</v>
      </c>
      <c r="BC27" s="50" t="str">
        <f t="shared" si="3"/>
        <v>INR  Seven Hundred &amp; Fifty Five  Only</v>
      </c>
      <c r="IA27" s="22">
        <v>2.04</v>
      </c>
      <c r="IB27" s="22" t="s">
        <v>73</v>
      </c>
      <c r="IC27" s="22" t="s">
        <v>89</v>
      </c>
      <c r="ID27" s="22">
        <v>4.5</v>
      </c>
      <c r="IE27" s="23" t="s">
        <v>52</v>
      </c>
      <c r="IF27" s="23"/>
      <c r="IG27" s="23"/>
      <c r="IH27" s="23"/>
      <c r="II27" s="23"/>
    </row>
    <row r="28" spans="1:243" s="22" customFormat="1" ht="85.5">
      <c r="A28" s="59">
        <v>2.05</v>
      </c>
      <c r="B28" s="60" t="s">
        <v>74</v>
      </c>
      <c r="C28" s="39" t="s">
        <v>90</v>
      </c>
      <c r="D28" s="61">
        <v>120</v>
      </c>
      <c r="E28" s="62" t="s">
        <v>52</v>
      </c>
      <c r="F28" s="63">
        <v>108.59</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13031</v>
      </c>
      <c r="BB28" s="54">
        <f t="shared" si="2"/>
        <v>13031</v>
      </c>
      <c r="BC28" s="50" t="str">
        <f t="shared" si="3"/>
        <v>INR  Thirteen Thousand  &amp;Thirty One  Only</v>
      </c>
      <c r="IA28" s="22">
        <v>2.05</v>
      </c>
      <c r="IB28" s="22" t="s">
        <v>74</v>
      </c>
      <c r="IC28" s="22" t="s">
        <v>90</v>
      </c>
      <c r="ID28" s="22">
        <v>120</v>
      </c>
      <c r="IE28" s="23" t="s">
        <v>52</v>
      </c>
      <c r="IF28" s="23"/>
      <c r="IG28" s="23"/>
      <c r="IH28" s="23"/>
      <c r="II28" s="23"/>
    </row>
    <row r="29" spans="1:243" s="22" customFormat="1" ht="28.5">
      <c r="A29" s="59">
        <v>2.06</v>
      </c>
      <c r="B29" s="60" t="s">
        <v>119</v>
      </c>
      <c r="C29" s="39" t="s">
        <v>91</v>
      </c>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8"/>
      <c r="IA29" s="22">
        <v>2.06</v>
      </c>
      <c r="IB29" s="22" t="s">
        <v>119</v>
      </c>
      <c r="IC29" s="22" t="s">
        <v>91</v>
      </c>
      <c r="IE29" s="23"/>
      <c r="IF29" s="23"/>
      <c r="IG29" s="23"/>
      <c r="IH29" s="23"/>
      <c r="II29" s="23"/>
    </row>
    <row r="30" spans="1:243" s="22" customFormat="1" ht="28.5">
      <c r="A30" s="59">
        <v>2.07</v>
      </c>
      <c r="B30" s="60" t="s">
        <v>120</v>
      </c>
      <c r="C30" s="39" t="s">
        <v>61</v>
      </c>
      <c r="D30" s="61">
        <v>245</v>
      </c>
      <c r="E30" s="62" t="s">
        <v>52</v>
      </c>
      <c r="F30" s="63">
        <v>16.65</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4079</v>
      </c>
      <c r="BB30" s="54">
        <f t="shared" si="2"/>
        <v>4079</v>
      </c>
      <c r="BC30" s="50" t="str">
        <f t="shared" si="3"/>
        <v>INR  Four Thousand  &amp;Seventy Nine  Only</v>
      </c>
      <c r="IA30" s="22">
        <v>2.07</v>
      </c>
      <c r="IB30" s="22" t="s">
        <v>120</v>
      </c>
      <c r="IC30" s="22" t="s">
        <v>61</v>
      </c>
      <c r="ID30" s="22">
        <v>245</v>
      </c>
      <c r="IE30" s="23" t="s">
        <v>52</v>
      </c>
      <c r="IF30" s="23"/>
      <c r="IG30" s="23"/>
      <c r="IH30" s="23"/>
      <c r="II30" s="23"/>
    </row>
    <row r="31" spans="1:243" s="22" customFormat="1" ht="71.25">
      <c r="A31" s="59">
        <v>2.08</v>
      </c>
      <c r="B31" s="60" t="s">
        <v>112</v>
      </c>
      <c r="C31" s="39" t="s">
        <v>92</v>
      </c>
      <c r="D31" s="61">
        <v>245</v>
      </c>
      <c r="E31" s="62" t="s">
        <v>52</v>
      </c>
      <c r="F31" s="63">
        <v>14.33</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3511</v>
      </c>
      <c r="BB31" s="54">
        <f t="shared" si="2"/>
        <v>3511</v>
      </c>
      <c r="BC31" s="50" t="str">
        <f t="shared" si="3"/>
        <v>INR  Three Thousand Five Hundred &amp; Eleven  Only</v>
      </c>
      <c r="IA31" s="22">
        <v>2.08</v>
      </c>
      <c r="IB31" s="22" t="s">
        <v>112</v>
      </c>
      <c r="IC31" s="22" t="s">
        <v>92</v>
      </c>
      <c r="ID31" s="22">
        <v>245</v>
      </c>
      <c r="IE31" s="23" t="s">
        <v>52</v>
      </c>
      <c r="IF31" s="23"/>
      <c r="IG31" s="23"/>
      <c r="IH31" s="23"/>
      <c r="II31" s="23"/>
    </row>
    <row r="32" spans="1:243" s="22" customFormat="1" ht="71.25">
      <c r="A32" s="59">
        <v>2.09</v>
      </c>
      <c r="B32" s="60" t="s">
        <v>121</v>
      </c>
      <c r="C32" s="39" t="s">
        <v>93</v>
      </c>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A32" s="22">
        <v>2.09</v>
      </c>
      <c r="IB32" s="22" t="s">
        <v>121</v>
      </c>
      <c r="IC32" s="22" t="s">
        <v>93</v>
      </c>
      <c r="IE32" s="23"/>
      <c r="IF32" s="23"/>
      <c r="IG32" s="23"/>
      <c r="IH32" s="23"/>
      <c r="II32" s="23"/>
    </row>
    <row r="33" spans="1:243" s="22" customFormat="1" ht="24.75" customHeight="1">
      <c r="A33" s="59">
        <v>2.1</v>
      </c>
      <c r="B33" s="60" t="s">
        <v>122</v>
      </c>
      <c r="C33" s="39" t="s">
        <v>94</v>
      </c>
      <c r="D33" s="61">
        <v>223</v>
      </c>
      <c r="E33" s="62" t="s">
        <v>52</v>
      </c>
      <c r="F33" s="63">
        <v>49.8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11105</v>
      </c>
      <c r="BB33" s="54">
        <f t="shared" si="2"/>
        <v>11105</v>
      </c>
      <c r="BC33" s="50" t="str">
        <f t="shared" si="3"/>
        <v>INR  Eleven Thousand One Hundred &amp; Five  Only</v>
      </c>
      <c r="IA33" s="22">
        <v>2.1</v>
      </c>
      <c r="IB33" s="22" t="s">
        <v>122</v>
      </c>
      <c r="IC33" s="22" t="s">
        <v>94</v>
      </c>
      <c r="ID33" s="22">
        <v>223</v>
      </c>
      <c r="IE33" s="23" t="s">
        <v>52</v>
      </c>
      <c r="IF33" s="23"/>
      <c r="IG33" s="23"/>
      <c r="IH33" s="23"/>
      <c r="II33" s="23"/>
    </row>
    <row r="34" spans="1:243" s="22" customFormat="1" ht="42.75" customHeight="1">
      <c r="A34" s="59">
        <v>2.11</v>
      </c>
      <c r="B34" s="60" t="s">
        <v>75</v>
      </c>
      <c r="C34" s="39" t="s">
        <v>95</v>
      </c>
      <c r="D34" s="61">
        <v>120</v>
      </c>
      <c r="E34" s="62" t="s">
        <v>52</v>
      </c>
      <c r="F34" s="63">
        <v>18.28</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2194</v>
      </c>
      <c r="BB34" s="54">
        <f t="shared" si="2"/>
        <v>2194</v>
      </c>
      <c r="BC34" s="50" t="str">
        <f t="shared" si="3"/>
        <v>INR  Two Thousand One Hundred &amp; Ninety Four  Only</v>
      </c>
      <c r="IA34" s="22">
        <v>2.11</v>
      </c>
      <c r="IB34" s="22" t="s">
        <v>75</v>
      </c>
      <c r="IC34" s="22" t="s">
        <v>95</v>
      </c>
      <c r="ID34" s="22">
        <v>120</v>
      </c>
      <c r="IE34" s="23" t="s">
        <v>52</v>
      </c>
      <c r="IF34" s="23"/>
      <c r="IG34" s="23"/>
      <c r="IH34" s="23"/>
      <c r="II34" s="23"/>
    </row>
    <row r="35" spans="1:243" s="22" customFormat="1" ht="19.5" customHeight="1">
      <c r="A35" s="59">
        <v>2.12</v>
      </c>
      <c r="B35" s="60" t="s">
        <v>72</v>
      </c>
      <c r="C35" s="39" t="s">
        <v>96</v>
      </c>
      <c r="D35" s="66"/>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8"/>
      <c r="IA35" s="22">
        <v>2.12</v>
      </c>
      <c r="IB35" s="22" t="s">
        <v>72</v>
      </c>
      <c r="IC35" s="22" t="s">
        <v>96</v>
      </c>
      <c r="IE35" s="23"/>
      <c r="IF35" s="23"/>
      <c r="IG35" s="23"/>
      <c r="IH35" s="23"/>
      <c r="II35" s="23"/>
    </row>
    <row r="36" spans="1:243" s="22" customFormat="1" ht="30.75" customHeight="1">
      <c r="A36" s="59">
        <v>2.13</v>
      </c>
      <c r="B36" s="60" t="s">
        <v>76</v>
      </c>
      <c r="C36" s="39" t="s">
        <v>97</v>
      </c>
      <c r="D36" s="61">
        <v>175</v>
      </c>
      <c r="E36" s="62" t="s">
        <v>52</v>
      </c>
      <c r="F36" s="63">
        <v>75.88</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13279</v>
      </c>
      <c r="BB36" s="54">
        <f t="shared" si="2"/>
        <v>13279</v>
      </c>
      <c r="BC36" s="50" t="str">
        <f t="shared" si="3"/>
        <v>INR  Thirteen Thousand Two Hundred &amp; Seventy Nine  Only</v>
      </c>
      <c r="IA36" s="22">
        <v>2.13</v>
      </c>
      <c r="IB36" s="22" t="s">
        <v>76</v>
      </c>
      <c r="IC36" s="22" t="s">
        <v>97</v>
      </c>
      <c r="ID36" s="22">
        <v>175</v>
      </c>
      <c r="IE36" s="23" t="s">
        <v>52</v>
      </c>
      <c r="IF36" s="23"/>
      <c r="IG36" s="23"/>
      <c r="IH36" s="23"/>
      <c r="II36" s="23"/>
    </row>
    <row r="37" spans="1:243" s="22" customFormat="1" ht="15.75">
      <c r="A37" s="59">
        <v>3</v>
      </c>
      <c r="B37" s="60" t="s">
        <v>77</v>
      </c>
      <c r="C37" s="39" t="s">
        <v>62</v>
      </c>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8"/>
      <c r="IA37" s="22">
        <v>3</v>
      </c>
      <c r="IB37" s="22" t="s">
        <v>77</v>
      </c>
      <c r="IC37" s="22" t="s">
        <v>62</v>
      </c>
      <c r="IE37" s="23"/>
      <c r="IF37" s="23"/>
      <c r="IG37" s="23"/>
      <c r="IH37" s="23"/>
      <c r="II37" s="23"/>
    </row>
    <row r="38" spans="1:243" s="22" customFormat="1" ht="142.5">
      <c r="A38" s="63">
        <v>3.01</v>
      </c>
      <c r="B38" s="60" t="s">
        <v>78</v>
      </c>
      <c r="C38" s="39" t="s">
        <v>63</v>
      </c>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8"/>
      <c r="IA38" s="22">
        <v>3.01</v>
      </c>
      <c r="IB38" s="22" t="s">
        <v>78</v>
      </c>
      <c r="IC38" s="22" t="s">
        <v>63</v>
      </c>
      <c r="IE38" s="23"/>
      <c r="IF38" s="23"/>
      <c r="IG38" s="23"/>
      <c r="IH38" s="23"/>
      <c r="II38" s="23"/>
    </row>
    <row r="39" spans="1:243" s="22" customFormat="1" ht="28.5">
      <c r="A39" s="59">
        <v>3.02</v>
      </c>
      <c r="B39" s="60" t="s">
        <v>79</v>
      </c>
      <c r="C39" s="39" t="s">
        <v>98</v>
      </c>
      <c r="D39" s="61">
        <v>5</v>
      </c>
      <c r="E39" s="62" t="s">
        <v>52</v>
      </c>
      <c r="F39" s="63">
        <v>419.11</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2096</v>
      </c>
      <c r="BB39" s="54">
        <f t="shared" si="2"/>
        <v>2096</v>
      </c>
      <c r="BC39" s="50" t="str">
        <f t="shared" si="3"/>
        <v>INR  Two Thousand  &amp;Ninety Six  Only</v>
      </c>
      <c r="IA39" s="22">
        <v>3.02</v>
      </c>
      <c r="IB39" s="22" t="s">
        <v>79</v>
      </c>
      <c r="IC39" s="22" t="s">
        <v>98</v>
      </c>
      <c r="ID39" s="22">
        <v>5</v>
      </c>
      <c r="IE39" s="23" t="s">
        <v>52</v>
      </c>
      <c r="IF39" s="23"/>
      <c r="IG39" s="23"/>
      <c r="IH39" s="23"/>
      <c r="II39" s="23"/>
    </row>
    <row r="40" spans="1:243" s="22" customFormat="1" ht="15.75">
      <c r="A40" s="59">
        <v>4</v>
      </c>
      <c r="B40" s="60" t="s">
        <v>123</v>
      </c>
      <c r="C40" s="39" t="s">
        <v>99</v>
      </c>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8"/>
      <c r="IA40" s="22">
        <v>4</v>
      </c>
      <c r="IB40" s="22" t="s">
        <v>123</v>
      </c>
      <c r="IC40" s="22" t="s">
        <v>99</v>
      </c>
      <c r="IE40" s="23"/>
      <c r="IF40" s="23"/>
      <c r="IG40" s="23"/>
      <c r="IH40" s="23"/>
      <c r="II40" s="23"/>
    </row>
    <row r="41" spans="1:243" s="22" customFormat="1" ht="73.5" customHeight="1">
      <c r="A41" s="59">
        <v>4.01</v>
      </c>
      <c r="B41" s="60" t="s">
        <v>124</v>
      </c>
      <c r="C41" s="39" t="s">
        <v>100</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8"/>
      <c r="IA41" s="22">
        <v>4.01</v>
      </c>
      <c r="IB41" s="22" t="s">
        <v>124</v>
      </c>
      <c r="IC41" s="22" t="s">
        <v>100</v>
      </c>
      <c r="IE41" s="23"/>
      <c r="IF41" s="23"/>
      <c r="IG41" s="23"/>
      <c r="IH41" s="23"/>
      <c r="II41" s="23"/>
    </row>
    <row r="42" spans="1:243" s="22" customFormat="1" ht="15.75">
      <c r="A42" s="59">
        <v>4.02</v>
      </c>
      <c r="B42" s="60" t="s">
        <v>113</v>
      </c>
      <c r="C42" s="39" t="s">
        <v>101</v>
      </c>
      <c r="D42" s="61">
        <v>1</v>
      </c>
      <c r="E42" s="62" t="s">
        <v>64</v>
      </c>
      <c r="F42" s="63">
        <v>103.72</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104</v>
      </c>
      <c r="BB42" s="54">
        <f t="shared" si="2"/>
        <v>104</v>
      </c>
      <c r="BC42" s="50" t="str">
        <f t="shared" si="3"/>
        <v>INR  One Hundred &amp; Four  Only</v>
      </c>
      <c r="IA42" s="22">
        <v>4.02</v>
      </c>
      <c r="IB42" s="22" t="s">
        <v>113</v>
      </c>
      <c r="IC42" s="22" t="s">
        <v>101</v>
      </c>
      <c r="ID42" s="22">
        <v>1</v>
      </c>
      <c r="IE42" s="23" t="s">
        <v>64</v>
      </c>
      <c r="IF42" s="23"/>
      <c r="IG42" s="23"/>
      <c r="IH42" s="23"/>
      <c r="II42" s="23"/>
    </row>
    <row r="43" spans="1:243" s="22" customFormat="1" ht="28.5">
      <c r="A43" s="59">
        <v>5</v>
      </c>
      <c r="B43" s="60" t="s">
        <v>125</v>
      </c>
      <c r="C43" s="39" t="s">
        <v>102</v>
      </c>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IA43" s="22">
        <v>5</v>
      </c>
      <c r="IB43" s="22" t="s">
        <v>125</v>
      </c>
      <c r="IC43" s="22" t="s">
        <v>102</v>
      </c>
      <c r="IE43" s="23"/>
      <c r="IF43" s="23"/>
      <c r="IG43" s="23"/>
      <c r="IH43" s="23"/>
      <c r="II43" s="23"/>
    </row>
    <row r="44" spans="1:243" s="22" customFormat="1" ht="171">
      <c r="A44" s="59">
        <v>5.01</v>
      </c>
      <c r="B44" s="60" t="s">
        <v>126</v>
      </c>
      <c r="C44" s="39" t="s">
        <v>103</v>
      </c>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8"/>
      <c r="IA44" s="22">
        <v>5.01</v>
      </c>
      <c r="IB44" s="22" t="s">
        <v>126</v>
      </c>
      <c r="IC44" s="22" t="s">
        <v>103</v>
      </c>
      <c r="IE44" s="23"/>
      <c r="IF44" s="23"/>
      <c r="IG44" s="23"/>
      <c r="IH44" s="23"/>
      <c r="II44" s="23"/>
    </row>
    <row r="45" spans="1:243" s="22" customFormat="1" ht="15.75">
      <c r="A45" s="63">
        <v>5.02</v>
      </c>
      <c r="B45" s="60" t="s">
        <v>127</v>
      </c>
      <c r="C45" s="39" t="s">
        <v>104</v>
      </c>
      <c r="D45" s="61">
        <v>1</v>
      </c>
      <c r="E45" s="62" t="s">
        <v>52</v>
      </c>
      <c r="F45" s="63">
        <v>91.71</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92</v>
      </c>
      <c r="BB45" s="54">
        <f t="shared" si="2"/>
        <v>92</v>
      </c>
      <c r="BC45" s="50" t="str">
        <f t="shared" si="3"/>
        <v>INR  Ninety Two Only</v>
      </c>
      <c r="IA45" s="22">
        <v>5.02</v>
      </c>
      <c r="IB45" s="22" t="s">
        <v>127</v>
      </c>
      <c r="IC45" s="22" t="s">
        <v>104</v>
      </c>
      <c r="ID45" s="22">
        <v>1</v>
      </c>
      <c r="IE45" s="23" t="s">
        <v>52</v>
      </c>
      <c r="IF45" s="23"/>
      <c r="IG45" s="23"/>
      <c r="IH45" s="23"/>
      <c r="II45" s="23"/>
    </row>
    <row r="46" spans="1:243" s="22" customFormat="1" ht="85.5">
      <c r="A46" s="59">
        <v>5.03</v>
      </c>
      <c r="B46" s="60" t="s">
        <v>128</v>
      </c>
      <c r="C46" s="39" t="s">
        <v>105</v>
      </c>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A46" s="22">
        <v>5.03</v>
      </c>
      <c r="IB46" s="22" t="s">
        <v>128</v>
      </c>
      <c r="IC46" s="22" t="s">
        <v>105</v>
      </c>
      <c r="IE46" s="23"/>
      <c r="IF46" s="23"/>
      <c r="IG46" s="23"/>
      <c r="IH46" s="23"/>
      <c r="II46" s="23"/>
    </row>
    <row r="47" spans="1:243" s="22" customFormat="1" ht="71.25">
      <c r="A47" s="59">
        <v>5.04</v>
      </c>
      <c r="B47" s="60" t="s">
        <v>129</v>
      </c>
      <c r="C47" s="39" t="s">
        <v>106</v>
      </c>
      <c r="D47" s="61">
        <v>1</v>
      </c>
      <c r="E47" s="62" t="s">
        <v>52</v>
      </c>
      <c r="F47" s="63">
        <v>103.24</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ROUND(total_amount_ba($B$2,$D$2,D47,F47,J47,K47,M47),0)</f>
        <v>103</v>
      </c>
      <c r="BB47" s="54">
        <f>BA47+SUM(N47:AZ47)</f>
        <v>103</v>
      </c>
      <c r="BC47" s="50" t="str">
        <f>SpellNumber(L47,BB47)</f>
        <v>INR  One Hundred &amp; Three  Only</v>
      </c>
      <c r="IA47" s="22">
        <v>5.04</v>
      </c>
      <c r="IB47" s="22" t="s">
        <v>129</v>
      </c>
      <c r="IC47" s="22" t="s">
        <v>106</v>
      </c>
      <c r="ID47" s="22">
        <v>1</v>
      </c>
      <c r="IE47" s="23" t="s">
        <v>52</v>
      </c>
      <c r="IF47" s="23"/>
      <c r="IG47" s="23"/>
      <c r="IH47" s="23"/>
      <c r="II47" s="23"/>
    </row>
    <row r="48" spans="1:243" s="22" customFormat="1" ht="42.75">
      <c r="A48" s="59">
        <v>5.05</v>
      </c>
      <c r="B48" s="60" t="s">
        <v>130</v>
      </c>
      <c r="C48" s="39" t="s">
        <v>107</v>
      </c>
      <c r="D48" s="61">
        <v>1</v>
      </c>
      <c r="E48" s="62" t="s">
        <v>52</v>
      </c>
      <c r="F48" s="63">
        <v>342.34</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ROUND(total_amount_ba($B$2,$D$2,D48,F48,J48,K48,M48),0)</f>
        <v>342</v>
      </c>
      <c r="BB48" s="54">
        <f>BA48+SUM(N48:AZ48)</f>
        <v>342</v>
      </c>
      <c r="BC48" s="50" t="str">
        <f>SpellNumber(L48,BB48)</f>
        <v>INR  Three Hundred &amp; Forty Two  Only</v>
      </c>
      <c r="IA48" s="22">
        <v>5.05</v>
      </c>
      <c r="IB48" s="22" t="s">
        <v>130</v>
      </c>
      <c r="IC48" s="22" t="s">
        <v>107</v>
      </c>
      <c r="ID48" s="22">
        <v>1</v>
      </c>
      <c r="IE48" s="23" t="s">
        <v>52</v>
      </c>
      <c r="IF48" s="23"/>
      <c r="IG48" s="23"/>
      <c r="IH48" s="23"/>
      <c r="II48" s="23"/>
    </row>
    <row r="49" spans="1:243" s="22" customFormat="1" ht="15.75">
      <c r="A49" s="59">
        <v>6</v>
      </c>
      <c r="B49" s="60" t="s">
        <v>131</v>
      </c>
      <c r="C49" s="39" t="s">
        <v>108</v>
      </c>
      <c r="D49" s="66"/>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8"/>
      <c r="IA49" s="22">
        <v>6</v>
      </c>
      <c r="IB49" s="22" t="s">
        <v>131</v>
      </c>
      <c r="IC49" s="22" t="s">
        <v>108</v>
      </c>
      <c r="IE49" s="23"/>
      <c r="IF49" s="23"/>
      <c r="IG49" s="23"/>
      <c r="IH49" s="23"/>
      <c r="II49" s="23"/>
    </row>
    <row r="50" spans="1:243" s="22" customFormat="1" ht="154.5" customHeight="1">
      <c r="A50" s="59">
        <v>6.01</v>
      </c>
      <c r="B50" s="60" t="s">
        <v>132</v>
      </c>
      <c r="C50" s="39" t="s">
        <v>109</v>
      </c>
      <c r="D50" s="61">
        <v>1.8</v>
      </c>
      <c r="E50" s="62" t="s">
        <v>80</v>
      </c>
      <c r="F50" s="63">
        <v>1972.2</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ROUND(total_amount_ba($B$2,$D$2,D50,F50,J50,K50,M50),0)</f>
        <v>3550</v>
      </c>
      <c r="BB50" s="54">
        <f>BA50+SUM(N50:AZ50)</f>
        <v>3550</v>
      </c>
      <c r="BC50" s="50" t="str">
        <f>SpellNumber(L50,BB50)</f>
        <v>INR  Three Thousand Five Hundred &amp; Fifty  Only</v>
      </c>
      <c r="IA50" s="22">
        <v>6.01</v>
      </c>
      <c r="IB50" s="65" t="s">
        <v>132</v>
      </c>
      <c r="IC50" s="22" t="s">
        <v>109</v>
      </c>
      <c r="ID50" s="22">
        <v>1.8</v>
      </c>
      <c r="IE50" s="23" t="s">
        <v>80</v>
      </c>
      <c r="IF50" s="23"/>
      <c r="IG50" s="23"/>
      <c r="IH50" s="23"/>
      <c r="II50" s="23"/>
    </row>
    <row r="51" spans="1:55" ht="28.5">
      <c r="A51" s="25" t="s">
        <v>46</v>
      </c>
      <c r="B51" s="26"/>
      <c r="C51" s="27"/>
      <c r="D51" s="43"/>
      <c r="E51" s="43"/>
      <c r="F51" s="43"/>
      <c r="G51" s="43"/>
      <c r="H51" s="55"/>
      <c r="I51" s="55"/>
      <c r="J51" s="55"/>
      <c r="K51" s="55"/>
      <c r="L51" s="56"/>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57">
        <f>SUM(BA13:BA50)</f>
        <v>64508</v>
      </c>
      <c r="BB51" s="58">
        <f>SUM(BB13:BB50)</f>
        <v>64508</v>
      </c>
      <c r="BC51" s="50" t="str">
        <f>SpellNumber(L51,BB51)</f>
        <v>  Sixty Four Thousand Five Hundred &amp; Eight  Only</v>
      </c>
    </row>
    <row r="52" spans="1:55" ht="30" customHeight="1">
      <c r="A52" s="26" t="s">
        <v>47</v>
      </c>
      <c r="B52" s="28"/>
      <c r="C52" s="29"/>
      <c r="D52" s="30"/>
      <c r="E52" s="44" t="s">
        <v>54</v>
      </c>
      <c r="F52" s="45"/>
      <c r="G52" s="31"/>
      <c r="H52" s="32"/>
      <c r="I52" s="32"/>
      <c r="J52" s="32"/>
      <c r="K52" s="33"/>
      <c r="L52" s="34"/>
      <c r="M52" s="35"/>
      <c r="N52" s="36"/>
      <c r="O52" s="22"/>
      <c r="P52" s="22"/>
      <c r="Q52" s="22"/>
      <c r="R52" s="22"/>
      <c r="S52" s="22"/>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7">
        <f>IF(ISBLANK(F52),0,IF(E52="Excess (+)",ROUND(BA51+(BA51*F52),2),IF(E52="Less (-)",ROUND(BA51+(BA51*F52*(-1)),2),IF(E52="At Par",BA51,0))))</f>
        <v>0</v>
      </c>
      <c r="BB52" s="38">
        <f>ROUND(BA52,0)</f>
        <v>0</v>
      </c>
      <c r="BC52" s="21" t="str">
        <f>SpellNumber($E$2,BB52)</f>
        <v>INR Zero Only</v>
      </c>
    </row>
    <row r="53" spans="1:55" ht="18">
      <c r="A53" s="25" t="s">
        <v>48</v>
      </c>
      <c r="B53" s="25"/>
      <c r="C53" s="70" t="str">
        <f>SpellNumber($E$2,BB52)</f>
        <v>INR Zero Only</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7" ht="15"/>
    <row r="258" ht="15"/>
    <row r="259" ht="15"/>
    <row r="260" ht="15"/>
    <row r="261" ht="15"/>
    <row r="262" ht="15"/>
    <row r="263" ht="15"/>
    <row r="265" ht="15"/>
    <row r="266" ht="15"/>
    <row r="267" ht="15"/>
    <row r="268" ht="15"/>
    <row r="269" ht="15"/>
    <row r="270" ht="15"/>
    <row r="271" ht="15"/>
    <row r="272" ht="15"/>
    <row r="273" ht="15"/>
    <row r="274" ht="15"/>
    <row r="275" ht="15"/>
    <row r="276" ht="15"/>
    <row r="277" ht="15"/>
    <row r="278" ht="15"/>
    <row r="279" ht="15"/>
    <row r="280" ht="15"/>
    <row r="281" ht="15"/>
    <row r="282" ht="15"/>
    <row r="284" ht="15"/>
    <row r="285" ht="15"/>
    <row r="286" ht="15"/>
    <row r="287" ht="15"/>
    <row r="288" ht="15"/>
    <row r="290" ht="15"/>
    <row r="291" ht="15"/>
    <row r="292" ht="15"/>
    <row r="293" ht="15"/>
    <row r="294" ht="15"/>
    <row r="295" ht="15"/>
    <row r="296" ht="15"/>
    <row r="297" ht="15"/>
    <row r="298" ht="15"/>
    <row r="299" ht="15"/>
    <row r="301" ht="15"/>
    <row r="302" ht="15"/>
    <row r="303" ht="15"/>
    <row r="304" ht="15"/>
    <row r="305" ht="15"/>
    <row r="306" ht="15"/>
    <row r="307" ht="15"/>
    <row r="308" ht="15"/>
    <row r="309" ht="15"/>
    <row r="310" ht="15"/>
    <row r="311" ht="15"/>
    <row r="312" ht="15"/>
    <row r="313" ht="15"/>
    <row r="314" ht="15"/>
    <row r="315"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9" ht="15"/>
    <row r="340" ht="15"/>
    <row r="341" ht="15"/>
    <row r="342" ht="15"/>
    <row r="343" ht="15"/>
    <row r="344" ht="15"/>
    <row r="345" ht="15"/>
    <row r="346" ht="15"/>
    <row r="347" ht="15"/>
    <row r="348" ht="15"/>
  </sheetData>
  <sheetProtection password="9E83" sheet="1"/>
  <autoFilter ref="A11:BC53"/>
  <mergeCells count="27">
    <mergeCell ref="A9:BC9"/>
    <mergeCell ref="C53:BC53"/>
    <mergeCell ref="A1:L1"/>
    <mergeCell ref="A4:BC4"/>
    <mergeCell ref="A5:BC5"/>
    <mergeCell ref="A6:BC6"/>
    <mergeCell ref="A7:BC7"/>
    <mergeCell ref="B8:BC8"/>
    <mergeCell ref="D13:BC13"/>
    <mergeCell ref="D14:BC14"/>
    <mergeCell ref="D40:BC40"/>
    <mergeCell ref="D16:BC16"/>
    <mergeCell ref="D19:BC19"/>
    <mergeCell ref="D21:BC21"/>
    <mergeCell ref="D23:BC23"/>
    <mergeCell ref="D24:BC24"/>
    <mergeCell ref="D26:BC26"/>
    <mergeCell ref="D41:BC41"/>
    <mergeCell ref="D43:BC43"/>
    <mergeCell ref="D44:BC44"/>
    <mergeCell ref="D46:BC46"/>
    <mergeCell ref="D49:BC49"/>
    <mergeCell ref="D29:BC29"/>
    <mergeCell ref="D32:BC32"/>
    <mergeCell ref="D35:BC35"/>
    <mergeCell ref="D37:BC37"/>
    <mergeCell ref="D38:BC3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list" allowBlank="1" showErrorMessage="1" sqref="E5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list" allowBlank="1" showErrorMessage="1" sqref="D13:D14 K15 D16 K17:K18 D19 K20 D21 K22 D23:D24 K25 D26 K27:K28 D29 K30:K31 D32 K33:K34 D35 K36 D37:D38 K39 D40:D41 K42 D43:D44 K45 D46 K47:K48 K50 D4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0 G22:H22 G25:H25 G27:H28 G30:H31 G33:H34 G36:H36 G39:H39 G42:H42 G45:H45 G47:H48 G50:H50">
      <formula1>0</formula1>
      <formula2>999999999999999</formula2>
    </dataValidation>
    <dataValidation allowBlank="1" showInputMessage="1" showErrorMessage="1" promptTitle="Addition / Deduction" prompt="Please Choose the correct One" sqref="J15 J17:J18 J20 J22 J25 J27:J28 J30:J31 J33:J34 J36 J39 J42 J45 J47:J48 J50">
      <formula1>0</formula1>
      <formula2>0</formula2>
    </dataValidation>
    <dataValidation type="list" showErrorMessage="1" sqref="I15 I17:I18 I20 I22 I25 I27:I28 I30:I31 I33:I34 I36 I39 I42 I45 I47:I48 I5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0 N22:O22 N25:O25 N27:O28 N30:O31 N33:O34 N36:O36 N39:O39 N42:O42 N45:O45 N47:O48 N50: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 R22 R25 R27:R28 R30:R31 R33:R34 R36 R39 R42 R45 R47:R48 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 Q22 Q25 Q27:Q28 Q30:Q31 Q33:Q34 Q36 Q39 Q42 Q45 Q47:Q48 Q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 M22 M25 M27:M28 M30:M31 M33:M34 M36 M39 M42 M45 M47:M48 M5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D18 D20 D22 D25 D27:D28 D30:D31 D33:D34 D36 D39 D42 D45 D47:D48 D5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 F22 F25 F27:F28 F30:F31 F33:F34 F36 F39 F42 F45 F47:F48 F50">
      <formula1>0</formula1>
      <formula2>999999999999999</formula2>
    </dataValidation>
    <dataValidation type="list" allowBlank="1" showInputMessage="1" showErrorMessage="1" sqref="L48 L13 L14 L15 L16 L17 L18 L19 L20 L21 L22 L23 L24 L25 L26 L27 L28 L29 L30 L31 L32 L33 L34 L35 L36 L37 L38 L39 L40 L41 L42 L43 L44 L45 L46 L47 L50 L49">
      <formula1>"INR"</formula1>
    </dataValidation>
    <dataValidation allowBlank="1" showInputMessage="1" showErrorMessage="1" promptTitle="Itemcode/Make" prompt="Please enter text" sqref="C13:C50">
      <formula1>0</formula1>
      <formula2>0</formula2>
    </dataValidation>
    <dataValidation type="decimal" allowBlank="1" showInputMessage="1" showErrorMessage="1" errorTitle="Invalid Entry" error="Only Numeric Values are allowed. " sqref="A13:A50">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2022-06-27T11:16:48Z</cp:lastPrinted>
  <dcterms:created xsi:type="dcterms:W3CDTF">2009-01-30T06:42:42Z</dcterms:created>
  <dcterms:modified xsi:type="dcterms:W3CDTF">2022-07-08T10:55:35Z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