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'BoQ1'!$A$1:$BC$68</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<sst xmlns="http://schemas.openxmlformats.org/spreadsheetml/2006/main" count="325" uniqueCount="101">
  <si>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</si>
  <si>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</si>
  <si>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</si>
  <si>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</si>
  <si>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</si>
  <si>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</si>
  <si>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</si>
  <si>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</si>
  <si>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</si>
  <si>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</si>
  <si>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</si>
  <si>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</si>
  <si>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</si>
  <si>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</si>
  <si>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</si>
  <si>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</si>
  <si>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</si>
  <si>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</si>
  <si>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</si>
  <si>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</si>
  <si>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</si>
  <si>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</si>
  <si>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</si>
  <si>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</si>
  <si>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</si>
  <si>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</si>
  <si>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</si>
  <si>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</si>
  <si>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</si>
  <si>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</si>
  <si>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</si>
  <si>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</si>
  <si>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</si>
  <si>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</si>
  <si>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</si>
  <si>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</si>
  <si>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</si>
  <si>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</si>
  <si>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</si>
  <si>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</si>
  <si>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</si>
  <si>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</si>
  <si>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</si>
  <si>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sqm</t>
  </si>
  <si>
    <t>metre</t>
  </si>
  <si>
    <t>Select</t>
  </si>
  <si>
    <t>cum</t>
  </si>
  <si>
    <t>each</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</si>
  <si>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</si>
  <si>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</si>
  <si>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1:2:4 (1 cement : 2 coarse sand (zone-III) derived from natural sources: 4 graded stone aggregate 20 mm nominal size derived from natural sources).</t>
  </si>
  <si>
    <t>Cement mortar 1:6 (1 cement : 6 coarse sand)</t>
  </si>
  <si>
    <t>CONCRETE WORK</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</si>
  <si>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</si>
  <si>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Name of Work: Construction of bicycle path S-4 to S-5</t>
  </si>
  <si>
    <t>Contract No:  25/C/D3/2022-23</t>
  </si>
  <si>
    <t>EARTH WORK</t>
  </si>
  <si>
    <t>Earth work in surface excavation not exceeding 30 cm in depth but exceeding 1.5 m in width as well as 10 sqm on plan including getting out and disposal of excavated earth upto 50 m and lift upto 1.5 m, as directed by Engineer-in- Charge:</t>
  </si>
  <si>
    <t>All kinds of soil</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</si>
  <si>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</si>
  <si>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</si>
  <si>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t>
  </si>
  <si>
    <t>Pipes, cables etc. exceeding 80 mm dia. but not exceeding 300 mm dia</t>
  </si>
  <si>
    <t>Filling available excavated earth (excluding rock) in trenches, plinth, sides of foundations etc. in layers not exceeding 20cm in depth, consolidating each deposited layer by ramming and watering, lead up to 50 m and lift upto 1.5 m.</t>
  </si>
  <si>
    <t>Surface dressing of the ground including removing vegetation and in-equalities not exceeding 15 cm deep and disposal of rubbish, lead up to 50 m and lift up to 1.5 m.</t>
  </si>
  <si>
    <t>Excavating holes more than 0.10 cum &amp; upto 0.5 cum including getting out the excavated soil, then returning the soil as required in layers not exceeding 20cm in depth, including consolidating each deposited layer by ramming, watering etc, disposing of surplus excavated soil, as directed within a lead of 50 m and lift upto 1.5 m.</t>
  </si>
  <si>
    <t>Providing and laying in position cement concrete of specified grade excluding the cost of centering and shuttering - All work up to plinth level :</t>
  </si>
  <si>
    <t>1:3:6 (1 Cement : 3 coarse sand (zone-III) derived from natural sources: 6 graded stone aggregate 20 mm nominal size derived from natural sources).</t>
  </si>
  <si>
    <t>REINFORCED CEMENT CONCRETE</t>
  </si>
  <si>
    <t>Centering and shuttering including strutting, propping etc. and removal of form for</t>
  </si>
  <si>
    <t>Edge /side shuttering of CC path</t>
  </si>
  <si>
    <t>MASONRY WORK</t>
  </si>
  <si>
    <t>Brick work with common burnt clay F.P.S. (non modular) bricks of class designation 7.5 in foundation and plinth in:</t>
  </si>
  <si>
    <t>FLOORING</t>
  </si>
  <si>
    <t>Kota stone slabs 20 mm thick in risers of steps, skirting, dado and pillars laid on 12 mm (average) thick cement mortar 1:3 (1 cement: 3 coarse sand) and jointed with grey cement slurry mixed with pigment to match the shade of the slabs, including rubbing and polishing complete.</t>
  </si>
  <si>
    <t>FINISHING</t>
  </si>
  <si>
    <t>Finishing with Epoxy paint (two or more coats) at all locations prepared and applied as per manufacturer's specifications including appropriate priming coat, preparation of surface, etc. complete.</t>
  </si>
  <si>
    <t>On concrete work</t>
  </si>
  <si>
    <t>DISMANTLING AND DEMOLISHING</t>
  </si>
  <si>
    <t>ROAD WORK</t>
  </si>
  <si>
    <t>Providing and laying 60mm thick faciory made cement concrete interlocking paver block of M -30 grade made by block making machine with strong vibratory compaction, of approved size, design &amp; shape, laid in required colour and pattern over and including 50mm thick compacted bed of coarse sand, filling the joints with line sand etc. all complete as per the direction of Engineer-in-charge.</t>
  </si>
  <si>
    <t>Taking out existing CC interlocking paver blocks from footpath/ central verge, including removal of rubbish etc., disposal of unserviceable material to the dumping ground, for which payment shall be made separately and stacking of serviceable material within 50 metre lead as per direction of Engineer-in-Charge.</t>
  </si>
  <si>
    <t>Laying old cement cocrete interlocking paver blocks of any design/ shape laid in required line, level, curvature, colour and pattern over and including 50 mm thick compacted bed of coarse sand, filling the joints with fine sand etc. all complete as per the direction of Engineer-in-charge. (Old CC paver blocks shall be supplied by the department free of cost).</t>
  </si>
  <si>
    <t>DRAINAGE</t>
  </si>
  <si>
    <t>Providing, laying and jointing glazed stoneware pipes class SP-1 with stiff mixture of cement mortar in the proportion of 1:1 (1 cement : 1 fine sand) including testing of joints etc. complete :</t>
  </si>
  <si>
    <t>150 mm diameter</t>
  </si>
  <si>
    <t>Providing and laying cement concrete 1:5:10 (1 cement : 5 coarse sand : 10 graded stone aggregate 40 mm nominal size) all-round S.W. pipes including bed concrete as per standard design :</t>
  </si>
  <si>
    <t>150 mm diameter S.W. pipe</t>
  </si>
  <si>
    <t>Providing and fixing square-mouth S.W. gully trap class SP-1 complete with C.I. grating brick masonry chamber with water tight C.I. cover with frame of 300 x300 mm size (inside) the weight of cover to be not less than 4.50 kg and frame to be not less than 2.70 kg as per standard design:</t>
  </si>
  <si>
    <t>150 x 100 mm size P type</t>
  </si>
  <si>
    <t>With common burnt clay F.P.S. (non modular) bricks of class designation 7.5</t>
  </si>
  <si>
    <t>Extra for depth for manholes :</t>
  </si>
  <si>
    <t>Size 90x80 cm</t>
  </si>
  <si>
    <t>Size 120x90 cm</t>
  </si>
  <si>
    <t>Raising manhole cover and frame slab to required level including dismantling existing slab and making good the damage as required (Raising depth of manhole to be paid separately) :</t>
  </si>
  <si>
    <t>Rectangular manhole 90x80 cm with rectangular cover 600 x 450 mm of grade LD - 2.5</t>
  </si>
  <si>
    <t>Rectangular manhole 120x90 cm with circular cover 500 mm dia of grade MD - 10</t>
  </si>
  <si>
    <t>MINOR CIVIL MAINTENANCE WORK:</t>
  </si>
  <si>
    <t>Finishing floor guard exteriar emulsion paint of required shade:
New work (Two or more coats applied @ 2.69 ltr/10 sqm over and including priming coat of exterior primer applied @ 2.20 kg/10 sqm)</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</si>
  <si>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</si>
  <si>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Cum</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</si>
</sst>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8">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0" fontId="57" fillId="0" borderId="15" xfId="0" applyFont="1" applyFill="1" applyBorder="1" applyAlignment="1">
      <alignment horizontal="right" vertical="top"/>
    </xf>
    <xf numFmtId="0" fontId="4" fillId="0" borderId="0" xfId="59" applyNumberFormat="1" applyFont="1" applyFill="1" applyBorder="1" applyAlignment="1">
      <alignmen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2" fontId="7" fillId="0" borderId="17" xfId="56" applyNumberFormat="1" applyFont="1" applyFill="1" applyBorder="1" applyAlignment="1" applyProtection="1">
      <alignment horizontal="right" vertical="top"/>
      <protection locked="0"/>
    </xf>
    <xf numFmtId="2" fontId="4" fillId="0" borderId="17" xfId="59" applyNumberFormat="1" applyFont="1" applyFill="1" applyBorder="1" applyAlignment="1">
      <alignment horizontal="right" vertical="top"/>
      <protection/>
    </xf>
    <xf numFmtId="2" fontId="4" fillId="0" borderId="17" xfId="56" applyNumberFormat="1" applyFont="1" applyFill="1" applyBorder="1" applyAlignment="1">
      <alignment horizontal="right" vertical="top"/>
      <protection/>
    </xf>
    <xf numFmtId="2" fontId="7" fillId="33" borderId="17" xfId="56" applyNumberFormat="1" applyFont="1" applyFill="1" applyBorder="1" applyAlignment="1" applyProtection="1">
      <alignment horizontal="right" vertical="top"/>
      <protection locked="0"/>
    </xf>
    <xf numFmtId="0" fontId="7" fillId="0" borderId="17" xfId="56" applyNumberFormat="1" applyFont="1" applyFill="1" applyBorder="1" applyAlignment="1">
      <alignment horizontal="center" vertical="top" wrapText="1"/>
      <protection/>
    </xf>
    <xf numFmtId="0" fontId="7" fillId="0" borderId="18" xfId="56" applyNumberFormat="1" applyFont="1" applyFill="1" applyBorder="1" applyAlignment="1">
      <alignment horizontal="center" vertical="top" wrapText="1"/>
      <protection/>
    </xf>
    <xf numFmtId="2" fontId="7" fillId="0" borderId="19" xfId="56" applyNumberFormat="1" applyFont="1" applyFill="1" applyBorder="1" applyAlignment="1" applyProtection="1">
      <alignment horizontal="right" vertical="top"/>
      <protection locked="0"/>
    </xf>
    <xf numFmtId="0" fontId="7" fillId="0" borderId="16" xfId="59" applyNumberFormat="1" applyFont="1" applyFill="1" applyBorder="1" applyAlignment="1">
      <alignment horizontal="left" vertical="top"/>
      <protection/>
    </xf>
    <xf numFmtId="0" fontId="7" fillId="0" borderId="20" xfId="59" applyNumberFormat="1" applyFont="1" applyFill="1" applyBorder="1" applyAlignment="1">
      <alignment horizontal="left" vertical="top"/>
      <protection/>
    </xf>
    <xf numFmtId="0" fontId="4" fillId="0" borderId="21" xfId="59" applyNumberFormat="1" applyFont="1" applyFill="1" applyBorder="1" applyAlignment="1">
      <alignment vertical="top"/>
      <protection/>
    </xf>
    <xf numFmtId="0" fontId="14" fillId="0" borderId="22" xfId="59" applyNumberFormat="1" applyFont="1" applyFill="1" applyBorder="1" applyAlignment="1">
      <alignment vertical="top"/>
      <protection/>
    </xf>
    <xf numFmtId="0" fontId="4" fillId="0" borderId="22" xfId="59" applyNumberFormat="1" applyFont="1" applyFill="1" applyBorder="1" applyAlignment="1">
      <alignment vertical="top"/>
      <protection/>
    </xf>
    <xf numFmtId="2" fontId="7" fillId="34" borderId="17" xfId="56" applyNumberFormat="1" applyFont="1" applyFill="1" applyBorder="1" applyAlignment="1" applyProtection="1">
      <alignment horizontal="right" vertical="top"/>
      <protection locked="0"/>
    </xf>
    <xf numFmtId="2" fontId="7" fillId="34" borderId="17" xfId="56" applyNumberFormat="1" applyFont="1" applyFill="1" applyBorder="1" applyAlignment="1" applyProtection="1">
      <alignment horizontal="right" vertical="top" wrapText="1"/>
      <protection locked="0"/>
    </xf>
    <xf numFmtId="2" fontId="7" fillId="0" borderId="23" xfId="58" applyNumberFormat="1" applyFont="1" applyFill="1" applyBorder="1" applyAlignment="1">
      <alignment horizontal="right" vertical="top"/>
      <protection/>
    </xf>
    <xf numFmtId="2" fontId="7" fillId="0" borderId="17" xfId="59" applyNumberFormat="1" applyFont="1" applyFill="1" applyBorder="1" applyAlignment="1">
      <alignment horizontal="right" vertical="top"/>
      <protection/>
    </xf>
    <xf numFmtId="2" fontId="19" fillId="0" borderId="16" xfId="59" applyNumberFormat="1" applyFont="1" applyFill="1" applyBorder="1" applyAlignment="1">
      <alignment vertical="top"/>
      <protection/>
    </xf>
    <xf numFmtId="2" fontId="14" fillId="0" borderId="24" xfId="59" applyNumberFormat="1" applyFont="1" applyFill="1" applyBorder="1" applyAlignment="1">
      <alignment horizontal="right" vertical="top"/>
      <protection/>
    </xf>
    <xf numFmtId="2" fontId="14" fillId="0" borderId="15" xfId="59" applyNumberFormat="1" applyFont="1" applyFill="1" applyBorder="1" applyAlignment="1">
      <alignment vertical="top"/>
      <protection/>
    </xf>
    <xf numFmtId="0" fontId="4" fillId="0" borderId="17" xfId="59" applyNumberFormat="1" applyFont="1" applyFill="1" applyBorder="1" applyAlignment="1">
      <alignment horizontal="justify" vertical="top" wrapText="1"/>
      <protection/>
    </xf>
    <xf numFmtId="0" fontId="57" fillId="0" borderId="15" xfId="0" applyFont="1" applyFill="1" applyBorder="1" applyAlignment="1">
      <alignment horizontal="left" vertical="top"/>
    </xf>
    <xf numFmtId="0" fontId="57" fillId="0" borderId="15" xfId="0" applyFont="1" applyFill="1" applyBorder="1" applyAlignment="1">
      <alignment horizontal="justify" vertical="top" wrapText="1"/>
    </xf>
    <xf numFmtId="2" fontId="57" fillId="0" borderId="15" xfId="0" applyNumberFormat="1" applyFont="1" applyFill="1" applyBorder="1" applyAlignment="1">
      <alignment vertical="top"/>
    </xf>
    <xf numFmtId="2" fontId="57" fillId="0" borderId="15" xfId="0" applyNumberFormat="1" applyFont="1" applyFill="1" applyBorder="1" applyAlignment="1">
      <alignment horizontal="left" vertical="top"/>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11" fillId="0" borderId="13" xfId="56" applyNumberFormat="1" applyFont="1" applyFill="1" applyBorder="1" applyAlignment="1">
      <alignment horizontal="center" vertical="center" wrapText="1"/>
      <protection/>
    </xf>
    <xf numFmtId="0" fontId="7" fillId="0" borderId="15" xfId="56" applyNumberFormat="1" applyFont="1" applyFill="1" applyBorder="1" applyAlignment="1" applyProtection="1">
      <alignment horizontal="center" vertical="top"/>
      <protection/>
    </xf>
    <xf numFmtId="0" fontId="7" fillId="34" borderId="15" xfId="56" applyNumberFormat="1" applyFont="1" applyFill="1" applyBorder="1" applyAlignment="1" applyProtection="1">
      <alignment horizontal="center" vertical="top"/>
      <protection/>
    </xf>
    <xf numFmtId="0" fontId="7" fillId="35"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xf numFmtId="0" fontId="16" fillId="0" borderId="25" xfId="59" applyNumberFormat="1" applyFont="1" applyFill="1" applyBorder="1" applyAlignment="1" applyProtection="1">
      <alignment vertical="center" wrapText="1"/>
      <protection locked="0"/>
    </xf>
    <xf numFmtId="0" fontId="17" fillId="33" borderId="25" xfId="59" applyNumberFormat="1" applyFont="1" applyFill="1" applyBorder="1" applyAlignment="1" applyProtection="1">
      <alignment vertical="center" wrapText="1"/>
      <protection locked="0"/>
    </xf>
    <xf numFmtId="10" fontId="18" fillId="33" borderId="25" xfId="66" applyNumberFormat="1" applyFont="1" applyFill="1" applyBorder="1" applyAlignment="1" applyProtection="1">
      <alignment horizontal="center" vertical="center"/>
      <protection locked="0"/>
    </xf>
    <xf numFmtId="0" fontId="4" fillId="0" borderId="15" xfId="59" applyNumberFormat="1" applyFont="1" applyFill="1" applyBorder="1" applyAlignment="1">
      <alignment vertical="top"/>
      <protection/>
    </xf>
    <xf numFmtId="2" fontId="57" fillId="0" borderId="15" xfId="0" applyNumberFormat="1" applyFont="1" applyFill="1" applyBorder="1" applyAlignment="1">
      <alignment horizontal="right" vertical="top"/>
    </xf>
    <xf numFmtId="2" fontId="57" fillId="0" borderId="15" xfId="0" applyNumberFormat="1" applyFont="1" applyFill="1" applyBorder="1" applyAlignment="1">
      <alignment horizontal="center" vertical="top" wrapText="1"/>
    </xf>
    <xf numFmtId="0" fontId="4" fillId="0" borderId="0" xfId="56" applyNumberFormat="1" applyFont="1" applyFill="1" applyAlignment="1">
      <alignment vertical="top"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68"/>
  <sheetViews>
    <sheetView showGridLines="0" view="pageBreakPreview" zoomScaleNormal="85" zoomScaleSheetLayoutView="100" zoomScalePageLayoutView="0" workbookViewId="0" topLeftCell="A63">
      <selection activeCell="B65" sqref="B65"/>
    </sheetView>
  </sheetViews>
  <sheetFormatPr defaultColWidth="9.140625" defaultRowHeight="15"/>
  <cols>
    <col min="1" max="1" width="8.851562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62" t="str">
        <f>B2&amp;" BoQ"</f>
        <v>Percentage BoQ</v>
      </c>
      <c r="B1" s="62"/>
      <c r="C1" s="62"/>
      <c r="D1" s="62"/>
      <c r="E1" s="62"/>
      <c r="F1" s="62"/>
      <c r="G1" s="62"/>
      <c r="H1" s="62"/>
      <c r="I1" s="62"/>
      <c r="J1" s="62"/>
      <c r="K1" s="62"/>
      <c r="L1" s="62"/>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63" t="s">
        <v>42</v>
      </c>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3"/>
      <c r="BA4" s="63"/>
      <c r="BB4" s="63"/>
      <c r="BC4" s="63"/>
      <c r="IE4" s="10"/>
      <c r="IF4" s="10"/>
      <c r="IG4" s="10"/>
      <c r="IH4" s="10"/>
      <c r="II4" s="10"/>
    </row>
    <row r="5" spans="1:243" s="9" customFormat="1" ht="30.75" customHeight="1">
      <c r="A5" s="63" t="s">
        <v>54</v>
      </c>
      <c r="B5" s="63"/>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63"/>
      <c r="AZ5" s="63"/>
      <c r="BA5" s="63"/>
      <c r="BB5" s="63"/>
      <c r="BC5" s="63"/>
      <c r="IE5" s="10"/>
      <c r="IF5" s="10"/>
      <c r="IG5" s="10"/>
      <c r="IH5" s="10"/>
      <c r="II5" s="10"/>
    </row>
    <row r="6" spans="1:243" s="9" customFormat="1" ht="30.75" customHeight="1">
      <c r="A6" s="63" t="s">
        <v>55</v>
      </c>
      <c r="B6" s="63"/>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IE6" s="10"/>
      <c r="IF6" s="10"/>
      <c r="IG6" s="10"/>
      <c r="IH6" s="10"/>
      <c r="II6" s="10"/>
    </row>
    <row r="7" spans="1:243" s="9" customFormat="1" ht="29.25" customHeight="1" hidden="1">
      <c r="A7" s="64" t="s">
        <v>7</v>
      </c>
      <c r="B7" s="64"/>
      <c r="C7" s="64"/>
      <c r="D7" s="64"/>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IE7" s="10"/>
      <c r="IF7" s="10"/>
      <c r="IG7" s="10"/>
      <c r="IH7" s="10"/>
      <c r="II7" s="10"/>
    </row>
    <row r="8" spans="1:243" s="12" customFormat="1" ht="72" customHeight="1">
      <c r="A8" s="11" t="s">
        <v>39</v>
      </c>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IE8" s="13"/>
      <c r="IF8" s="13"/>
      <c r="IG8" s="13"/>
      <c r="IH8" s="13"/>
      <c r="II8" s="13"/>
    </row>
    <row r="9" spans="1:243" s="14" customFormat="1" ht="61.5" customHeight="1">
      <c r="A9" s="65" t="s">
        <v>48</v>
      </c>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IE9" s="15"/>
      <c r="IF9" s="15"/>
      <c r="IG9" s="15"/>
      <c r="IH9" s="15"/>
      <c r="II9" s="15"/>
    </row>
    <row r="10" spans="1:243" s="17" customFormat="1" ht="18.75" customHeight="1">
      <c r="A10" s="16" t="s">
        <v>8</v>
      </c>
      <c r="B10" s="16" t="s">
        <v>9</v>
      </c>
      <c r="C10" s="16" t="s">
        <v>9</v>
      </c>
      <c r="D10" s="16" t="s">
        <v>8</v>
      </c>
      <c r="E10" s="16" t="s">
        <v>49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5">
      <c r="A12" s="16">
        <v>1</v>
      </c>
      <c r="B12" s="16">
        <v>2</v>
      </c>
      <c r="C12" s="35">
        <v>3</v>
      </c>
      <c r="D12" s="41">
        <v>4</v>
      </c>
      <c r="E12" s="41">
        <v>5</v>
      </c>
      <c r="F12" s="41">
        <v>6</v>
      </c>
      <c r="G12" s="41">
        <v>7</v>
      </c>
      <c r="H12" s="41">
        <v>8</v>
      </c>
      <c r="I12" s="41">
        <v>9</v>
      </c>
      <c r="J12" s="41">
        <v>10</v>
      </c>
      <c r="K12" s="41">
        <v>11</v>
      </c>
      <c r="L12" s="41">
        <v>12</v>
      </c>
      <c r="M12" s="41">
        <v>13</v>
      </c>
      <c r="N12" s="41">
        <v>14</v>
      </c>
      <c r="O12" s="41">
        <v>15</v>
      </c>
      <c r="P12" s="41">
        <v>16</v>
      </c>
      <c r="Q12" s="41">
        <v>17</v>
      </c>
      <c r="R12" s="41">
        <v>18</v>
      </c>
      <c r="S12" s="41">
        <v>19</v>
      </c>
      <c r="T12" s="41">
        <v>20</v>
      </c>
      <c r="U12" s="41">
        <v>21</v>
      </c>
      <c r="V12" s="41">
        <v>22</v>
      </c>
      <c r="W12" s="41">
        <v>23</v>
      </c>
      <c r="X12" s="41">
        <v>24</v>
      </c>
      <c r="Y12" s="41">
        <v>25</v>
      </c>
      <c r="Z12" s="41">
        <v>26</v>
      </c>
      <c r="AA12" s="41">
        <v>27</v>
      </c>
      <c r="AB12" s="41">
        <v>28</v>
      </c>
      <c r="AC12" s="41">
        <v>29</v>
      </c>
      <c r="AD12" s="41">
        <v>30</v>
      </c>
      <c r="AE12" s="41">
        <v>31</v>
      </c>
      <c r="AF12" s="41">
        <v>32</v>
      </c>
      <c r="AG12" s="41">
        <v>33</v>
      </c>
      <c r="AH12" s="41">
        <v>34</v>
      </c>
      <c r="AI12" s="41">
        <v>35</v>
      </c>
      <c r="AJ12" s="41">
        <v>36</v>
      </c>
      <c r="AK12" s="41">
        <v>37</v>
      </c>
      <c r="AL12" s="41">
        <v>38</v>
      </c>
      <c r="AM12" s="41">
        <v>39</v>
      </c>
      <c r="AN12" s="41">
        <v>40</v>
      </c>
      <c r="AO12" s="41">
        <v>41</v>
      </c>
      <c r="AP12" s="41">
        <v>42</v>
      </c>
      <c r="AQ12" s="41">
        <v>43</v>
      </c>
      <c r="AR12" s="41">
        <v>44</v>
      </c>
      <c r="AS12" s="41">
        <v>45</v>
      </c>
      <c r="AT12" s="41">
        <v>46</v>
      </c>
      <c r="AU12" s="41">
        <v>47</v>
      </c>
      <c r="AV12" s="41">
        <v>48</v>
      </c>
      <c r="AW12" s="41">
        <v>49</v>
      </c>
      <c r="AX12" s="41">
        <v>50</v>
      </c>
      <c r="AY12" s="41">
        <v>51</v>
      </c>
      <c r="AZ12" s="41">
        <v>52</v>
      </c>
      <c r="BA12" s="41">
        <v>7</v>
      </c>
      <c r="BB12" s="42">
        <v>54</v>
      </c>
      <c r="BC12" s="16">
        <v>8</v>
      </c>
      <c r="IE12" s="18"/>
      <c r="IF12" s="18"/>
      <c r="IG12" s="18"/>
      <c r="IH12" s="18"/>
      <c r="II12" s="18"/>
    </row>
    <row r="13" spans="1:243" s="21" customFormat="1" ht="17.25" customHeight="1">
      <c r="A13" s="57">
        <v>1</v>
      </c>
      <c r="B13" s="58" t="s">
        <v>56</v>
      </c>
      <c r="C13" s="33"/>
      <c r="D13" s="66"/>
      <c r="E13" s="66"/>
      <c r="F13" s="66"/>
      <c r="G13" s="66"/>
      <c r="H13" s="66"/>
      <c r="I13" s="66"/>
      <c r="J13" s="66"/>
      <c r="K13" s="66"/>
      <c r="L13" s="66"/>
      <c r="M13" s="66"/>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IA13" s="21">
        <v>1</v>
      </c>
      <c r="IB13" s="21" t="s">
        <v>56</v>
      </c>
      <c r="IE13" s="22"/>
      <c r="IF13" s="22"/>
      <c r="IG13" s="22"/>
      <c r="IH13" s="22"/>
      <c r="II13" s="22"/>
    </row>
    <row r="14" spans="1:243" s="21" customFormat="1" ht="78" customHeight="1">
      <c r="A14" s="57">
        <v>1.01</v>
      </c>
      <c r="B14" s="58" t="s">
        <v>57</v>
      </c>
      <c r="C14" s="33"/>
      <c r="D14" s="66"/>
      <c r="E14" s="66"/>
      <c r="F14" s="66"/>
      <c r="G14" s="66"/>
      <c r="H14" s="66"/>
      <c r="I14" s="66"/>
      <c r="J14" s="66"/>
      <c r="K14" s="66"/>
      <c r="L14" s="66"/>
      <c r="M14" s="66"/>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IA14" s="21">
        <v>1.01</v>
      </c>
      <c r="IB14" s="21" t="s">
        <v>57</v>
      </c>
      <c r="IE14" s="22"/>
      <c r="IF14" s="22"/>
      <c r="IG14" s="22"/>
      <c r="IH14" s="22"/>
      <c r="II14" s="22"/>
    </row>
    <row r="15" spans="1:243" s="21" customFormat="1" ht="42.75">
      <c r="A15" s="57">
        <v>1.02</v>
      </c>
      <c r="B15" s="58" t="s">
        <v>58</v>
      </c>
      <c r="C15" s="33"/>
      <c r="D15" s="75">
        <v>4000</v>
      </c>
      <c r="E15" s="76" t="s">
        <v>43</v>
      </c>
      <c r="F15" s="59">
        <v>93.82</v>
      </c>
      <c r="G15" s="43"/>
      <c r="H15" s="37"/>
      <c r="I15" s="38" t="s">
        <v>33</v>
      </c>
      <c r="J15" s="39">
        <f>IF(I15="Less(-)",-1,1)</f>
        <v>1</v>
      </c>
      <c r="K15" s="37" t="s">
        <v>34</v>
      </c>
      <c r="L15" s="37" t="s">
        <v>4</v>
      </c>
      <c r="M15" s="40"/>
      <c r="N15" s="49"/>
      <c r="O15" s="49"/>
      <c r="P15" s="50"/>
      <c r="Q15" s="49"/>
      <c r="R15" s="49"/>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2">
        <f>total_amount_ba($B$2,$D$2,D15,F15,J15,K15,M15)</f>
        <v>375280</v>
      </c>
      <c r="BB15" s="51">
        <f>BA15+SUM(N15:AZ15)</f>
        <v>375280</v>
      </c>
      <c r="BC15" s="56" t="str">
        <f>SpellNumber(L15,BB15)</f>
        <v>INR  Three Lakh Seventy Five Thousand Two Hundred &amp; Eighty  Only</v>
      </c>
      <c r="IA15" s="21">
        <v>1.02</v>
      </c>
      <c r="IB15" s="21" t="s">
        <v>58</v>
      </c>
      <c r="ID15" s="21">
        <v>4000</v>
      </c>
      <c r="IE15" s="22" t="s">
        <v>43</v>
      </c>
      <c r="IF15" s="22"/>
      <c r="IG15" s="22"/>
      <c r="IH15" s="22"/>
      <c r="II15" s="22"/>
    </row>
    <row r="16" spans="1:243" s="21" customFormat="1" ht="173.25">
      <c r="A16" s="57">
        <v>1.03</v>
      </c>
      <c r="B16" s="58" t="s">
        <v>59</v>
      </c>
      <c r="C16" s="33"/>
      <c r="D16" s="66"/>
      <c r="E16" s="66"/>
      <c r="F16" s="66"/>
      <c r="G16" s="66"/>
      <c r="H16" s="66"/>
      <c r="I16" s="66"/>
      <c r="J16" s="66"/>
      <c r="K16" s="66"/>
      <c r="L16" s="66"/>
      <c r="M16" s="66"/>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IA16" s="21">
        <v>1.03</v>
      </c>
      <c r="IB16" s="21" t="s">
        <v>59</v>
      </c>
      <c r="IE16" s="22"/>
      <c r="IF16" s="22"/>
      <c r="IG16" s="22"/>
      <c r="IH16" s="22"/>
      <c r="II16" s="22"/>
    </row>
    <row r="17" spans="1:243" s="21" customFormat="1" ht="30" customHeight="1">
      <c r="A17" s="57">
        <v>1.04</v>
      </c>
      <c r="B17" s="58" t="s">
        <v>60</v>
      </c>
      <c r="C17" s="33"/>
      <c r="D17" s="75">
        <v>11</v>
      </c>
      <c r="E17" s="76" t="s">
        <v>46</v>
      </c>
      <c r="F17" s="59">
        <v>251.51</v>
      </c>
      <c r="G17" s="43"/>
      <c r="H17" s="37"/>
      <c r="I17" s="38" t="s">
        <v>33</v>
      </c>
      <c r="J17" s="39">
        <f aca="true" t="shared" si="0" ref="J17:J23">IF(I17="Less(-)",-1,1)</f>
        <v>1</v>
      </c>
      <c r="K17" s="37" t="s">
        <v>34</v>
      </c>
      <c r="L17" s="37" t="s">
        <v>4</v>
      </c>
      <c r="M17" s="40"/>
      <c r="N17" s="49"/>
      <c r="O17" s="49"/>
      <c r="P17" s="50"/>
      <c r="Q17" s="49"/>
      <c r="R17" s="49"/>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2">
        <f aca="true" t="shared" si="1" ref="BA17:BA23">total_amount_ba($B$2,$D$2,D17,F17,J17,K17,M17)</f>
        <v>2766.61</v>
      </c>
      <c r="BB17" s="51">
        <f aca="true" t="shared" si="2" ref="BB17:BB23">BA17+SUM(N17:AZ17)</f>
        <v>2766.61</v>
      </c>
      <c r="BC17" s="56" t="str">
        <f aca="true" t="shared" si="3" ref="BC17:BC23">SpellNumber(L17,BB17)</f>
        <v>INR  Two Thousand Seven Hundred &amp; Sixty Six  and Paise Sixty One Only</v>
      </c>
      <c r="IA17" s="21">
        <v>1.04</v>
      </c>
      <c r="IB17" s="21" t="s">
        <v>60</v>
      </c>
      <c r="ID17" s="21">
        <v>11</v>
      </c>
      <c r="IE17" s="22" t="s">
        <v>46</v>
      </c>
      <c r="IF17" s="22"/>
      <c r="IG17" s="22"/>
      <c r="IH17" s="22"/>
      <c r="II17" s="22"/>
    </row>
    <row r="18" spans="1:243" s="21" customFormat="1" ht="64.5" customHeight="1">
      <c r="A18" s="57">
        <v>1.05</v>
      </c>
      <c r="B18" s="58" t="s">
        <v>61</v>
      </c>
      <c r="C18" s="33"/>
      <c r="D18" s="66"/>
      <c r="E18" s="66"/>
      <c r="F18" s="66"/>
      <c r="G18" s="66"/>
      <c r="H18" s="66"/>
      <c r="I18" s="66"/>
      <c r="J18" s="66"/>
      <c r="K18" s="66"/>
      <c r="L18" s="66"/>
      <c r="M18" s="66"/>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IA18" s="21">
        <v>1.05</v>
      </c>
      <c r="IB18" s="21" t="s">
        <v>61</v>
      </c>
      <c r="IE18" s="22"/>
      <c r="IF18" s="22"/>
      <c r="IG18" s="22"/>
      <c r="IH18" s="22"/>
      <c r="II18" s="22"/>
    </row>
    <row r="19" spans="1:243" s="21" customFormat="1" ht="17.25" customHeight="1">
      <c r="A19" s="57">
        <v>1.06</v>
      </c>
      <c r="B19" s="58" t="s">
        <v>58</v>
      </c>
      <c r="C19" s="33"/>
      <c r="D19" s="66"/>
      <c r="E19" s="66"/>
      <c r="F19" s="66"/>
      <c r="G19" s="66"/>
      <c r="H19" s="66"/>
      <c r="I19" s="66"/>
      <c r="J19" s="66"/>
      <c r="K19" s="66"/>
      <c r="L19" s="66"/>
      <c r="M19" s="66"/>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IA19" s="21">
        <v>1.06</v>
      </c>
      <c r="IB19" s="21" t="s">
        <v>58</v>
      </c>
      <c r="IE19" s="22"/>
      <c r="IF19" s="22"/>
      <c r="IG19" s="22"/>
      <c r="IH19" s="22"/>
      <c r="II19" s="22"/>
    </row>
    <row r="20" spans="1:243" s="21" customFormat="1" ht="33" customHeight="1">
      <c r="A20" s="57">
        <v>1.07</v>
      </c>
      <c r="B20" s="58" t="s">
        <v>62</v>
      </c>
      <c r="C20" s="33"/>
      <c r="D20" s="75">
        <v>20</v>
      </c>
      <c r="E20" s="76" t="s">
        <v>44</v>
      </c>
      <c r="F20" s="59">
        <v>365.94</v>
      </c>
      <c r="G20" s="43"/>
      <c r="H20" s="37"/>
      <c r="I20" s="38" t="s">
        <v>33</v>
      </c>
      <c r="J20" s="39">
        <f t="shared" si="0"/>
        <v>1</v>
      </c>
      <c r="K20" s="37" t="s">
        <v>34</v>
      </c>
      <c r="L20" s="37" t="s">
        <v>4</v>
      </c>
      <c r="M20" s="40"/>
      <c r="N20" s="49"/>
      <c r="O20" s="49"/>
      <c r="P20" s="50"/>
      <c r="Q20" s="49"/>
      <c r="R20" s="49"/>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2">
        <f t="shared" si="1"/>
        <v>7318.8</v>
      </c>
      <c r="BB20" s="51">
        <f t="shared" si="2"/>
        <v>7318.8</v>
      </c>
      <c r="BC20" s="56" t="str">
        <f t="shared" si="3"/>
        <v>INR  Seven Thousand Three Hundred &amp; Eighteen  and Paise Eighty Only</v>
      </c>
      <c r="IA20" s="21">
        <v>1.07</v>
      </c>
      <c r="IB20" s="21" t="s">
        <v>62</v>
      </c>
      <c r="ID20" s="21">
        <v>20</v>
      </c>
      <c r="IE20" s="22" t="s">
        <v>44</v>
      </c>
      <c r="IF20" s="22"/>
      <c r="IG20" s="22"/>
      <c r="IH20" s="22"/>
      <c r="II20" s="22"/>
    </row>
    <row r="21" spans="1:243" s="21" customFormat="1" ht="81" customHeight="1">
      <c r="A21" s="57">
        <v>1.08</v>
      </c>
      <c r="B21" s="58" t="s">
        <v>63</v>
      </c>
      <c r="C21" s="33"/>
      <c r="D21" s="75">
        <v>40</v>
      </c>
      <c r="E21" s="76" t="s">
        <v>46</v>
      </c>
      <c r="F21" s="59">
        <v>222.67</v>
      </c>
      <c r="G21" s="43"/>
      <c r="H21" s="37"/>
      <c r="I21" s="38" t="s">
        <v>33</v>
      </c>
      <c r="J21" s="39">
        <f t="shared" si="0"/>
        <v>1</v>
      </c>
      <c r="K21" s="37" t="s">
        <v>34</v>
      </c>
      <c r="L21" s="37" t="s">
        <v>4</v>
      </c>
      <c r="M21" s="40"/>
      <c r="N21" s="49"/>
      <c r="O21" s="49"/>
      <c r="P21" s="50"/>
      <c r="Q21" s="49"/>
      <c r="R21" s="49"/>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2">
        <f t="shared" si="1"/>
        <v>8906.8</v>
      </c>
      <c r="BB21" s="51">
        <f t="shared" si="2"/>
        <v>8906.8</v>
      </c>
      <c r="BC21" s="56" t="str">
        <f t="shared" si="3"/>
        <v>INR  Eight Thousand Nine Hundred &amp; Six  and Paise Eighty Only</v>
      </c>
      <c r="IA21" s="21">
        <v>1.08</v>
      </c>
      <c r="IB21" s="21" t="s">
        <v>63</v>
      </c>
      <c r="ID21" s="21">
        <v>40</v>
      </c>
      <c r="IE21" s="22" t="s">
        <v>46</v>
      </c>
      <c r="IF21" s="22"/>
      <c r="IG21" s="22"/>
      <c r="IH21" s="22"/>
      <c r="II21" s="22"/>
    </row>
    <row r="22" spans="1:243" s="21" customFormat="1" ht="78.75">
      <c r="A22" s="57">
        <v>1.09</v>
      </c>
      <c r="B22" s="58" t="s">
        <v>64</v>
      </c>
      <c r="C22" s="33"/>
      <c r="D22" s="66"/>
      <c r="E22" s="66"/>
      <c r="F22" s="66"/>
      <c r="G22" s="66"/>
      <c r="H22" s="66"/>
      <c r="I22" s="66"/>
      <c r="J22" s="66"/>
      <c r="K22" s="66"/>
      <c r="L22" s="66"/>
      <c r="M22" s="66"/>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IA22" s="21">
        <v>1.09</v>
      </c>
      <c r="IB22" s="21" t="s">
        <v>64</v>
      </c>
      <c r="IE22" s="22"/>
      <c r="IF22" s="22"/>
      <c r="IG22" s="22"/>
      <c r="IH22" s="22"/>
      <c r="II22" s="22"/>
    </row>
    <row r="23" spans="1:243" s="21" customFormat="1" ht="30.75" customHeight="1">
      <c r="A23" s="60">
        <v>1.1</v>
      </c>
      <c r="B23" s="58" t="s">
        <v>58</v>
      </c>
      <c r="C23" s="33"/>
      <c r="D23" s="75">
        <v>600</v>
      </c>
      <c r="E23" s="76" t="s">
        <v>43</v>
      </c>
      <c r="F23" s="59">
        <v>24.68</v>
      </c>
      <c r="G23" s="43"/>
      <c r="H23" s="37"/>
      <c r="I23" s="38" t="s">
        <v>33</v>
      </c>
      <c r="J23" s="39">
        <f t="shared" si="0"/>
        <v>1</v>
      </c>
      <c r="K23" s="37" t="s">
        <v>34</v>
      </c>
      <c r="L23" s="37" t="s">
        <v>4</v>
      </c>
      <c r="M23" s="40"/>
      <c r="N23" s="49"/>
      <c r="O23" s="49"/>
      <c r="P23" s="50"/>
      <c r="Q23" s="49"/>
      <c r="R23" s="49"/>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2">
        <f t="shared" si="1"/>
        <v>14808</v>
      </c>
      <c r="BB23" s="51">
        <f t="shared" si="2"/>
        <v>14808</v>
      </c>
      <c r="BC23" s="56" t="str">
        <f t="shared" si="3"/>
        <v>INR  Fourteen Thousand Eight Hundred &amp; Eight  Only</v>
      </c>
      <c r="IA23" s="21">
        <v>1.1</v>
      </c>
      <c r="IB23" s="21" t="s">
        <v>58</v>
      </c>
      <c r="ID23" s="21">
        <v>600</v>
      </c>
      <c r="IE23" s="22" t="s">
        <v>43</v>
      </c>
      <c r="IF23" s="22"/>
      <c r="IG23" s="22"/>
      <c r="IH23" s="22"/>
      <c r="II23" s="22"/>
    </row>
    <row r="24" spans="1:243" s="21" customFormat="1" ht="109.5" customHeight="1">
      <c r="A24" s="57">
        <v>1.11</v>
      </c>
      <c r="B24" s="58" t="s">
        <v>65</v>
      </c>
      <c r="C24" s="33"/>
      <c r="D24" s="66"/>
      <c r="E24" s="66"/>
      <c r="F24" s="66"/>
      <c r="G24" s="66"/>
      <c r="H24" s="66"/>
      <c r="I24" s="66"/>
      <c r="J24" s="66"/>
      <c r="K24" s="66"/>
      <c r="L24" s="66"/>
      <c r="M24" s="66"/>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IA24" s="21">
        <v>1.11</v>
      </c>
      <c r="IB24" s="21" t="s">
        <v>65</v>
      </c>
      <c r="IE24" s="22"/>
      <c r="IF24" s="22"/>
      <c r="IG24" s="22"/>
      <c r="IH24" s="22"/>
      <c r="II24" s="22"/>
    </row>
    <row r="25" spans="1:243" s="21" customFormat="1" ht="31.5" customHeight="1">
      <c r="A25" s="57">
        <v>1.12</v>
      </c>
      <c r="B25" s="58" t="s">
        <v>58</v>
      </c>
      <c r="C25" s="33"/>
      <c r="D25" s="75">
        <v>25</v>
      </c>
      <c r="E25" s="76" t="s">
        <v>47</v>
      </c>
      <c r="F25" s="59">
        <v>78.83</v>
      </c>
      <c r="G25" s="43"/>
      <c r="H25" s="37"/>
      <c r="I25" s="38" t="s">
        <v>33</v>
      </c>
      <c r="J25" s="39">
        <f aca="true" t="shared" si="4" ref="J25:J65">IF(I25="Less(-)",-1,1)</f>
        <v>1</v>
      </c>
      <c r="K25" s="37" t="s">
        <v>34</v>
      </c>
      <c r="L25" s="37" t="s">
        <v>4</v>
      </c>
      <c r="M25" s="40"/>
      <c r="N25" s="49"/>
      <c r="O25" s="49"/>
      <c r="P25" s="50"/>
      <c r="Q25" s="49"/>
      <c r="R25" s="49"/>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2">
        <f aca="true" t="shared" si="5" ref="BA25:BA65">total_amount_ba($B$2,$D$2,D25,F25,J25,K25,M25)</f>
        <v>1970.75</v>
      </c>
      <c r="BB25" s="51">
        <f aca="true" t="shared" si="6" ref="BB25:BB65">BA25+SUM(N25:AZ25)</f>
        <v>1970.75</v>
      </c>
      <c r="BC25" s="56" t="str">
        <f aca="true" t="shared" si="7" ref="BC25:BC65">SpellNumber(L25,BB25)</f>
        <v>INR  One Thousand Nine Hundred &amp; Seventy  and Paise Seventy Five Only</v>
      </c>
      <c r="IA25" s="21">
        <v>1.12</v>
      </c>
      <c r="IB25" s="21" t="s">
        <v>58</v>
      </c>
      <c r="ID25" s="21">
        <v>25</v>
      </c>
      <c r="IE25" s="22" t="s">
        <v>47</v>
      </c>
      <c r="IF25" s="22"/>
      <c r="IG25" s="22"/>
      <c r="IH25" s="22"/>
      <c r="II25" s="22"/>
    </row>
    <row r="26" spans="1:243" s="21" customFormat="1" ht="17.25" customHeight="1">
      <c r="A26" s="57">
        <v>2</v>
      </c>
      <c r="B26" s="58" t="s">
        <v>52</v>
      </c>
      <c r="C26" s="33"/>
      <c r="D26" s="66"/>
      <c r="E26" s="66"/>
      <c r="F26" s="66"/>
      <c r="G26" s="66"/>
      <c r="H26" s="66"/>
      <c r="I26" s="66"/>
      <c r="J26" s="66"/>
      <c r="K26" s="66"/>
      <c r="L26" s="66"/>
      <c r="M26" s="66"/>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IA26" s="21">
        <v>2</v>
      </c>
      <c r="IB26" s="21" t="s">
        <v>52</v>
      </c>
      <c r="IE26" s="22"/>
      <c r="IF26" s="22"/>
      <c r="IG26" s="22"/>
      <c r="IH26" s="22"/>
      <c r="II26" s="22"/>
    </row>
    <row r="27" spans="1:243" s="21" customFormat="1" ht="48" customHeight="1">
      <c r="A27" s="57">
        <v>2.01</v>
      </c>
      <c r="B27" s="58" t="s">
        <v>66</v>
      </c>
      <c r="C27" s="33"/>
      <c r="D27" s="66"/>
      <c r="E27" s="66"/>
      <c r="F27" s="66"/>
      <c r="G27" s="66"/>
      <c r="H27" s="66"/>
      <c r="I27" s="66"/>
      <c r="J27" s="66"/>
      <c r="K27" s="66"/>
      <c r="L27" s="66"/>
      <c r="M27" s="66"/>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IA27" s="21">
        <v>2.01</v>
      </c>
      <c r="IB27" s="21" t="s">
        <v>66</v>
      </c>
      <c r="IE27" s="22"/>
      <c r="IF27" s="22"/>
      <c r="IG27" s="22"/>
      <c r="IH27" s="22"/>
      <c r="II27" s="22"/>
    </row>
    <row r="28" spans="1:243" s="21" customFormat="1" ht="78.75">
      <c r="A28" s="60">
        <v>2.02</v>
      </c>
      <c r="B28" s="58" t="s">
        <v>50</v>
      </c>
      <c r="C28" s="33"/>
      <c r="D28" s="75">
        <v>0.5</v>
      </c>
      <c r="E28" s="76" t="s">
        <v>46</v>
      </c>
      <c r="F28" s="59">
        <v>6457.83</v>
      </c>
      <c r="G28" s="43"/>
      <c r="H28" s="37"/>
      <c r="I28" s="38" t="s">
        <v>33</v>
      </c>
      <c r="J28" s="39">
        <f t="shared" si="4"/>
        <v>1</v>
      </c>
      <c r="K28" s="37" t="s">
        <v>34</v>
      </c>
      <c r="L28" s="37" t="s">
        <v>4</v>
      </c>
      <c r="M28" s="40"/>
      <c r="N28" s="49"/>
      <c r="O28" s="49"/>
      <c r="P28" s="50"/>
      <c r="Q28" s="49"/>
      <c r="R28" s="49"/>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2">
        <f t="shared" si="5"/>
        <v>3228.92</v>
      </c>
      <c r="BB28" s="51">
        <f t="shared" si="6"/>
        <v>3228.92</v>
      </c>
      <c r="BC28" s="56" t="str">
        <f t="shared" si="7"/>
        <v>INR  Three Thousand Two Hundred &amp; Twenty Eight  and Paise Ninety Two Only</v>
      </c>
      <c r="IA28" s="21">
        <v>2.02</v>
      </c>
      <c r="IB28" s="21" t="s">
        <v>50</v>
      </c>
      <c r="ID28" s="21">
        <v>0.5</v>
      </c>
      <c r="IE28" s="22" t="s">
        <v>46</v>
      </c>
      <c r="IF28" s="22"/>
      <c r="IG28" s="22"/>
      <c r="IH28" s="22"/>
      <c r="II28" s="22"/>
    </row>
    <row r="29" spans="1:243" s="21" customFormat="1" ht="31.5" customHeight="1">
      <c r="A29" s="57">
        <v>2.03</v>
      </c>
      <c r="B29" s="58" t="s">
        <v>67</v>
      </c>
      <c r="C29" s="33"/>
      <c r="D29" s="75">
        <v>150</v>
      </c>
      <c r="E29" s="76" t="s">
        <v>46</v>
      </c>
      <c r="F29" s="59">
        <v>5991.58</v>
      </c>
      <c r="G29" s="43"/>
      <c r="H29" s="37"/>
      <c r="I29" s="38" t="s">
        <v>33</v>
      </c>
      <c r="J29" s="39">
        <f t="shared" si="4"/>
        <v>1</v>
      </c>
      <c r="K29" s="37" t="s">
        <v>34</v>
      </c>
      <c r="L29" s="37" t="s">
        <v>4</v>
      </c>
      <c r="M29" s="40"/>
      <c r="N29" s="49"/>
      <c r="O29" s="49"/>
      <c r="P29" s="50"/>
      <c r="Q29" s="49"/>
      <c r="R29" s="49"/>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2">
        <f t="shared" si="5"/>
        <v>898737</v>
      </c>
      <c r="BB29" s="51">
        <f t="shared" si="6"/>
        <v>898737</v>
      </c>
      <c r="BC29" s="56" t="str">
        <f t="shared" si="7"/>
        <v>INR  Eight Lakh Ninety Eight Thousand Seven Hundred &amp; Thirty Seven  Only</v>
      </c>
      <c r="IA29" s="21">
        <v>2.03</v>
      </c>
      <c r="IB29" s="21" t="s">
        <v>67</v>
      </c>
      <c r="ID29" s="21">
        <v>150</v>
      </c>
      <c r="IE29" s="22" t="s">
        <v>46</v>
      </c>
      <c r="IF29" s="22"/>
      <c r="IG29" s="22"/>
      <c r="IH29" s="22"/>
      <c r="II29" s="22"/>
    </row>
    <row r="30" spans="1:243" s="21" customFormat="1" ht="18" customHeight="1">
      <c r="A30" s="57">
        <v>3</v>
      </c>
      <c r="B30" s="58" t="s">
        <v>68</v>
      </c>
      <c r="C30" s="33"/>
      <c r="D30" s="66"/>
      <c r="E30" s="66"/>
      <c r="F30" s="66"/>
      <c r="G30" s="66"/>
      <c r="H30" s="66"/>
      <c r="I30" s="66"/>
      <c r="J30" s="66"/>
      <c r="K30" s="66"/>
      <c r="L30" s="66"/>
      <c r="M30" s="66"/>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IA30" s="21">
        <v>3</v>
      </c>
      <c r="IB30" s="21" t="s">
        <v>68</v>
      </c>
      <c r="IE30" s="22"/>
      <c r="IF30" s="22"/>
      <c r="IG30" s="22"/>
      <c r="IH30" s="22"/>
      <c r="II30" s="22"/>
    </row>
    <row r="31" spans="1:243" s="21" customFormat="1" ht="47.25">
      <c r="A31" s="57">
        <v>3.01</v>
      </c>
      <c r="B31" s="58" t="s">
        <v>69</v>
      </c>
      <c r="C31" s="33"/>
      <c r="D31" s="66"/>
      <c r="E31" s="66"/>
      <c r="F31" s="66"/>
      <c r="G31" s="66"/>
      <c r="H31" s="66"/>
      <c r="I31" s="66"/>
      <c r="J31" s="66"/>
      <c r="K31" s="66"/>
      <c r="L31" s="66"/>
      <c r="M31" s="66"/>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IA31" s="21">
        <v>3.01</v>
      </c>
      <c r="IB31" s="21" t="s">
        <v>69</v>
      </c>
      <c r="IE31" s="22"/>
      <c r="IF31" s="22"/>
      <c r="IG31" s="22"/>
      <c r="IH31" s="22"/>
      <c r="II31" s="22"/>
    </row>
    <row r="32" spans="1:243" s="21" customFormat="1" ht="31.5" customHeight="1">
      <c r="A32" s="57">
        <v>3.02</v>
      </c>
      <c r="B32" s="58" t="s">
        <v>70</v>
      </c>
      <c r="C32" s="33"/>
      <c r="D32" s="75">
        <v>185</v>
      </c>
      <c r="E32" s="76" t="s">
        <v>43</v>
      </c>
      <c r="F32" s="59">
        <v>270.01</v>
      </c>
      <c r="G32" s="43"/>
      <c r="H32" s="37"/>
      <c r="I32" s="38" t="s">
        <v>33</v>
      </c>
      <c r="J32" s="39">
        <f t="shared" si="4"/>
        <v>1</v>
      </c>
      <c r="K32" s="37" t="s">
        <v>34</v>
      </c>
      <c r="L32" s="37" t="s">
        <v>4</v>
      </c>
      <c r="M32" s="40"/>
      <c r="N32" s="49"/>
      <c r="O32" s="49"/>
      <c r="P32" s="50"/>
      <c r="Q32" s="49"/>
      <c r="R32" s="49"/>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2">
        <f t="shared" si="5"/>
        <v>49951.85</v>
      </c>
      <c r="BB32" s="51">
        <f t="shared" si="6"/>
        <v>49951.85</v>
      </c>
      <c r="BC32" s="56" t="str">
        <f t="shared" si="7"/>
        <v>INR  Forty Nine Thousand Nine Hundred &amp; Fifty One  and Paise Eighty Five Only</v>
      </c>
      <c r="IA32" s="21">
        <v>3.02</v>
      </c>
      <c r="IB32" s="21" t="s">
        <v>70</v>
      </c>
      <c r="ID32" s="21">
        <v>185</v>
      </c>
      <c r="IE32" s="22" t="s">
        <v>43</v>
      </c>
      <c r="IF32" s="22"/>
      <c r="IG32" s="22"/>
      <c r="IH32" s="22"/>
      <c r="II32" s="22"/>
    </row>
    <row r="33" spans="1:243" s="21" customFormat="1" ht="18" customHeight="1">
      <c r="A33" s="57">
        <v>4</v>
      </c>
      <c r="B33" s="58" t="s">
        <v>71</v>
      </c>
      <c r="C33" s="33"/>
      <c r="D33" s="66"/>
      <c r="E33" s="66"/>
      <c r="F33" s="66"/>
      <c r="G33" s="66"/>
      <c r="H33" s="66"/>
      <c r="I33" s="66"/>
      <c r="J33" s="66"/>
      <c r="K33" s="66"/>
      <c r="L33" s="66"/>
      <c r="M33" s="66"/>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IA33" s="21">
        <v>4</v>
      </c>
      <c r="IB33" s="21" t="s">
        <v>71</v>
      </c>
      <c r="IE33" s="22"/>
      <c r="IF33" s="22"/>
      <c r="IG33" s="22"/>
      <c r="IH33" s="22"/>
      <c r="II33" s="22"/>
    </row>
    <row r="34" spans="1:243" s="21" customFormat="1" ht="63">
      <c r="A34" s="57">
        <v>4.01</v>
      </c>
      <c r="B34" s="58" t="s">
        <v>72</v>
      </c>
      <c r="C34" s="33"/>
      <c r="D34" s="66"/>
      <c r="E34" s="66"/>
      <c r="F34" s="66"/>
      <c r="G34" s="66"/>
      <c r="H34" s="66"/>
      <c r="I34" s="66"/>
      <c r="J34" s="66"/>
      <c r="K34" s="66"/>
      <c r="L34" s="66"/>
      <c r="M34" s="66"/>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IA34" s="21">
        <v>4.01</v>
      </c>
      <c r="IB34" s="21" t="s">
        <v>72</v>
      </c>
      <c r="IE34" s="22"/>
      <c r="IF34" s="22"/>
      <c r="IG34" s="22"/>
      <c r="IH34" s="22"/>
      <c r="II34" s="22"/>
    </row>
    <row r="35" spans="1:243" s="21" customFormat="1" ht="31.5" customHeight="1">
      <c r="A35" s="57">
        <v>4.02</v>
      </c>
      <c r="B35" s="58" t="s">
        <v>51</v>
      </c>
      <c r="C35" s="33"/>
      <c r="D35" s="75">
        <v>1</v>
      </c>
      <c r="E35" s="76" t="s">
        <v>46</v>
      </c>
      <c r="F35" s="59">
        <v>5838.01</v>
      </c>
      <c r="G35" s="43"/>
      <c r="H35" s="37"/>
      <c r="I35" s="38" t="s">
        <v>33</v>
      </c>
      <c r="J35" s="39">
        <f t="shared" si="4"/>
        <v>1</v>
      </c>
      <c r="K35" s="37" t="s">
        <v>34</v>
      </c>
      <c r="L35" s="37" t="s">
        <v>4</v>
      </c>
      <c r="M35" s="40"/>
      <c r="N35" s="49"/>
      <c r="O35" s="49"/>
      <c r="P35" s="50"/>
      <c r="Q35" s="49"/>
      <c r="R35" s="49"/>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2">
        <f t="shared" si="5"/>
        <v>5838.01</v>
      </c>
      <c r="BB35" s="51">
        <f t="shared" si="6"/>
        <v>5838.01</v>
      </c>
      <c r="BC35" s="56" t="str">
        <f t="shared" si="7"/>
        <v>INR  Five Thousand Eight Hundred &amp; Thirty Eight  and Paise One Only</v>
      </c>
      <c r="IA35" s="21">
        <v>4.02</v>
      </c>
      <c r="IB35" s="21" t="s">
        <v>51</v>
      </c>
      <c r="ID35" s="21">
        <v>1</v>
      </c>
      <c r="IE35" s="22" t="s">
        <v>46</v>
      </c>
      <c r="IF35" s="22"/>
      <c r="IG35" s="22"/>
      <c r="IH35" s="22"/>
      <c r="II35" s="22"/>
    </row>
    <row r="36" spans="1:243" s="21" customFormat="1" ht="18.75" customHeight="1">
      <c r="A36" s="57">
        <v>5</v>
      </c>
      <c r="B36" s="58" t="s">
        <v>73</v>
      </c>
      <c r="C36" s="33"/>
      <c r="D36" s="66"/>
      <c r="E36" s="66"/>
      <c r="F36" s="66"/>
      <c r="G36" s="66"/>
      <c r="H36" s="66"/>
      <c r="I36" s="66"/>
      <c r="J36" s="66"/>
      <c r="K36" s="66"/>
      <c r="L36" s="66"/>
      <c r="M36" s="66"/>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7"/>
      <c r="IA36" s="21">
        <v>5</v>
      </c>
      <c r="IB36" s="21" t="s">
        <v>73</v>
      </c>
      <c r="IE36" s="22"/>
      <c r="IF36" s="22"/>
      <c r="IG36" s="22"/>
      <c r="IH36" s="22"/>
      <c r="II36" s="22"/>
    </row>
    <row r="37" spans="1:243" s="21" customFormat="1" ht="93.75" customHeight="1">
      <c r="A37" s="57">
        <v>5.01</v>
      </c>
      <c r="B37" s="58" t="s">
        <v>74</v>
      </c>
      <c r="C37" s="33"/>
      <c r="D37" s="75">
        <v>75</v>
      </c>
      <c r="E37" s="76" t="s">
        <v>43</v>
      </c>
      <c r="F37" s="59">
        <v>1787.42</v>
      </c>
      <c r="G37" s="43"/>
      <c r="H37" s="37"/>
      <c r="I37" s="38" t="s">
        <v>33</v>
      </c>
      <c r="J37" s="39">
        <f t="shared" si="4"/>
        <v>1</v>
      </c>
      <c r="K37" s="37" t="s">
        <v>34</v>
      </c>
      <c r="L37" s="37" t="s">
        <v>4</v>
      </c>
      <c r="M37" s="40"/>
      <c r="N37" s="49"/>
      <c r="O37" s="49"/>
      <c r="P37" s="50"/>
      <c r="Q37" s="49"/>
      <c r="R37" s="49"/>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2">
        <f t="shared" si="5"/>
        <v>134056.5</v>
      </c>
      <c r="BB37" s="51">
        <f t="shared" si="6"/>
        <v>134056.5</v>
      </c>
      <c r="BC37" s="56" t="str">
        <f t="shared" si="7"/>
        <v>INR  One Lakh Thirty Four Thousand  &amp;Fifty Six  and Paise Fifty Only</v>
      </c>
      <c r="IA37" s="21">
        <v>5.01</v>
      </c>
      <c r="IB37" s="21" t="s">
        <v>74</v>
      </c>
      <c r="ID37" s="21">
        <v>75</v>
      </c>
      <c r="IE37" s="22" t="s">
        <v>43</v>
      </c>
      <c r="IF37" s="22"/>
      <c r="IG37" s="22"/>
      <c r="IH37" s="22"/>
      <c r="II37" s="22"/>
    </row>
    <row r="38" spans="1:243" s="21" customFormat="1" ht="20.25" customHeight="1">
      <c r="A38" s="60">
        <v>6</v>
      </c>
      <c r="B38" s="58" t="s">
        <v>75</v>
      </c>
      <c r="C38" s="33"/>
      <c r="D38" s="66"/>
      <c r="E38" s="66"/>
      <c r="F38" s="66"/>
      <c r="G38" s="66"/>
      <c r="H38" s="66"/>
      <c r="I38" s="66"/>
      <c r="J38" s="66"/>
      <c r="K38" s="66"/>
      <c r="L38" s="66"/>
      <c r="M38" s="66"/>
      <c r="N38" s="67"/>
      <c r="O38" s="67"/>
      <c r="P38" s="67"/>
      <c r="Q38" s="67"/>
      <c r="R38" s="67"/>
      <c r="S38" s="67"/>
      <c r="T38" s="67"/>
      <c r="U38" s="67"/>
      <c r="V38" s="67"/>
      <c r="W38" s="67"/>
      <c r="X38" s="67"/>
      <c r="Y38" s="67"/>
      <c r="Z38" s="67"/>
      <c r="AA38" s="67"/>
      <c r="AB38" s="67"/>
      <c r="AC38" s="67"/>
      <c r="AD38" s="67"/>
      <c r="AE38" s="67"/>
      <c r="AF38" s="67"/>
      <c r="AG38" s="67"/>
      <c r="AH38" s="67"/>
      <c r="AI38" s="67"/>
      <c r="AJ38" s="67"/>
      <c r="AK38" s="67"/>
      <c r="AL38" s="67"/>
      <c r="AM38" s="67"/>
      <c r="AN38" s="67"/>
      <c r="AO38" s="67"/>
      <c r="AP38" s="67"/>
      <c r="AQ38" s="67"/>
      <c r="AR38" s="67"/>
      <c r="AS38" s="67"/>
      <c r="AT38" s="67"/>
      <c r="AU38" s="67"/>
      <c r="AV38" s="67"/>
      <c r="AW38" s="67"/>
      <c r="AX38" s="67"/>
      <c r="AY38" s="67"/>
      <c r="AZ38" s="67"/>
      <c r="BA38" s="67"/>
      <c r="BB38" s="67"/>
      <c r="BC38" s="67"/>
      <c r="IA38" s="21">
        <v>6</v>
      </c>
      <c r="IB38" s="21" t="s">
        <v>75</v>
      </c>
      <c r="IE38" s="22"/>
      <c r="IF38" s="22"/>
      <c r="IG38" s="22"/>
      <c r="IH38" s="22"/>
      <c r="II38" s="22"/>
    </row>
    <row r="39" spans="1:243" s="21" customFormat="1" ht="94.5">
      <c r="A39" s="57">
        <v>6.01</v>
      </c>
      <c r="B39" s="58" t="s">
        <v>76</v>
      </c>
      <c r="C39" s="33"/>
      <c r="D39" s="66"/>
      <c r="E39" s="66"/>
      <c r="F39" s="66"/>
      <c r="G39" s="66"/>
      <c r="H39" s="66"/>
      <c r="I39" s="66"/>
      <c r="J39" s="66"/>
      <c r="K39" s="66"/>
      <c r="L39" s="66"/>
      <c r="M39" s="66"/>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7"/>
      <c r="AO39" s="67"/>
      <c r="AP39" s="67"/>
      <c r="AQ39" s="67"/>
      <c r="AR39" s="67"/>
      <c r="AS39" s="67"/>
      <c r="AT39" s="67"/>
      <c r="AU39" s="67"/>
      <c r="AV39" s="67"/>
      <c r="AW39" s="67"/>
      <c r="AX39" s="67"/>
      <c r="AY39" s="67"/>
      <c r="AZ39" s="67"/>
      <c r="BA39" s="67"/>
      <c r="BB39" s="67"/>
      <c r="BC39" s="67"/>
      <c r="IA39" s="21">
        <v>6.01</v>
      </c>
      <c r="IB39" s="21" t="s">
        <v>76</v>
      </c>
      <c r="IE39" s="22"/>
      <c r="IF39" s="22"/>
      <c r="IG39" s="22"/>
      <c r="IH39" s="22"/>
      <c r="II39" s="22"/>
    </row>
    <row r="40" spans="1:243" s="21" customFormat="1" ht="31.5" customHeight="1">
      <c r="A40" s="57">
        <v>6.02</v>
      </c>
      <c r="B40" s="58" t="s">
        <v>77</v>
      </c>
      <c r="C40" s="33"/>
      <c r="D40" s="75">
        <v>365</v>
      </c>
      <c r="E40" s="76" t="s">
        <v>43</v>
      </c>
      <c r="F40" s="59">
        <v>173.96</v>
      </c>
      <c r="G40" s="43"/>
      <c r="H40" s="37"/>
      <c r="I40" s="38" t="s">
        <v>33</v>
      </c>
      <c r="J40" s="39">
        <f t="shared" si="4"/>
        <v>1</v>
      </c>
      <c r="K40" s="37" t="s">
        <v>34</v>
      </c>
      <c r="L40" s="37" t="s">
        <v>4</v>
      </c>
      <c r="M40" s="40"/>
      <c r="N40" s="49"/>
      <c r="O40" s="49"/>
      <c r="P40" s="50"/>
      <c r="Q40" s="49"/>
      <c r="R40" s="49"/>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2">
        <f t="shared" si="5"/>
        <v>63495.4</v>
      </c>
      <c r="BB40" s="51">
        <f t="shared" si="6"/>
        <v>63495.4</v>
      </c>
      <c r="BC40" s="56" t="str">
        <f t="shared" si="7"/>
        <v>INR  Sixty Three Thousand Four Hundred &amp; Ninety Five  and Paise Forty Only</v>
      </c>
      <c r="IA40" s="21">
        <v>6.02</v>
      </c>
      <c r="IB40" s="21" t="s">
        <v>77</v>
      </c>
      <c r="ID40" s="21">
        <v>365</v>
      </c>
      <c r="IE40" s="22" t="s">
        <v>43</v>
      </c>
      <c r="IF40" s="22"/>
      <c r="IG40" s="22"/>
      <c r="IH40" s="22"/>
      <c r="II40" s="22"/>
    </row>
    <row r="41" spans="1:243" s="21" customFormat="1" ht="18" customHeight="1">
      <c r="A41" s="57">
        <v>7</v>
      </c>
      <c r="B41" s="58" t="s">
        <v>78</v>
      </c>
      <c r="C41" s="33"/>
      <c r="D41" s="66"/>
      <c r="E41" s="66"/>
      <c r="F41" s="66"/>
      <c r="G41" s="66"/>
      <c r="H41" s="66"/>
      <c r="I41" s="66"/>
      <c r="J41" s="66"/>
      <c r="K41" s="66"/>
      <c r="L41" s="66"/>
      <c r="M41" s="66"/>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7"/>
      <c r="AS41" s="67"/>
      <c r="AT41" s="67"/>
      <c r="AU41" s="67"/>
      <c r="AV41" s="67"/>
      <c r="AW41" s="67"/>
      <c r="AX41" s="67"/>
      <c r="AY41" s="67"/>
      <c r="AZ41" s="67"/>
      <c r="BA41" s="67"/>
      <c r="BB41" s="67"/>
      <c r="BC41" s="67"/>
      <c r="IA41" s="21">
        <v>7</v>
      </c>
      <c r="IB41" s="21" t="s">
        <v>78</v>
      </c>
      <c r="IE41" s="22"/>
      <c r="IF41" s="22"/>
      <c r="IG41" s="22"/>
      <c r="IH41" s="22"/>
      <c r="II41" s="22"/>
    </row>
    <row r="42" spans="1:243" s="21" customFormat="1" ht="141.75">
      <c r="A42" s="57">
        <v>7.01</v>
      </c>
      <c r="B42" s="58" t="s">
        <v>53</v>
      </c>
      <c r="C42" s="33"/>
      <c r="D42" s="75">
        <v>175</v>
      </c>
      <c r="E42" s="76" t="s">
        <v>46</v>
      </c>
      <c r="F42" s="59">
        <v>192.33</v>
      </c>
      <c r="G42" s="43"/>
      <c r="H42" s="37"/>
      <c r="I42" s="38" t="s">
        <v>33</v>
      </c>
      <c r="J42" s="39">
        <f t="shared" si="4"/>
        <v>1</v>
      </c>
      <c r="K42" s="37" t="s">
        <v>34</v>
      </c>
      <c r="L42" s="37" t="s">
        <v>4</v>
      </c>
      <c r="M42" s="40"/>
      <c r="N42" s="49"/>
      <c r="O42" s="49"/>
      <c r="P42" s="50"/>
      <c r="Q42" s="49"/>
      <c r="R42" s="49"/>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2">
        <f t="shared" si="5"/>
        <v>33657.75</v>
      </c>
      <c r="BB42" s="51">
        <f t="shared" si="6"/>
        <v>33657.75</v>
      </c>
      <c r="BC42" s="56" t="str">
        <f t="shared" si="7"/>
        <v>INR  Thirty Three Thousand Six Hundred &amp; Fifty Seven  and Paise Seventy Five Only</v>
      </c>
      <c r="IA42" s="21">
        <v>7.01</v>
      </c>
      <c r="IB42" s="21" t="s">
        <v>53</v>
      </c>
      <c r="ID42" s="21">
        <v>175</v>
      </c>
      <c r="IE42" s="22" t="s">
        <v>46</v>
      </c>
      <c r="IF42" s="22"/>
      <c r="IG42" s="22"/>
      <c r="IH42" s="22"/>
      <c r="II42" s="22"/>
    </row>
    <row r="43" spans="1:243" s="21" customFormat="1" ht="17.25" customHeight="1">
      <c r="A43" s="57">
        <v>8</v>
      </c>
      <c r="B43" s="58" t="s">
        <v>79</v>
      </c>
      <c r="C43" s="33"/>
      <c r="D43" s="66"/>
      <c r="E43" s="66"/>
      <c r="F43" s="66"/>
      <c r="G43" s="66"/>
      <c r="H43" s="66"/>
      <c r="I43" s="66"/>
      <c r="J43" s="66"/>
      <c r="K43" s="66"/>
      <c r="L43" s="66"/>
      <c r="M43" s="66"/>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67"/>
      <c r="AW43" s="67"/>
      <c r="AX43" s="67"/>
      <c r="AY43" s="67"/>
      <c r="AZ43" s="67"/>
      <c r="BA43" s="67"/>
      <c r="BB43" s="67"/>
      <c r="BC43" s="67"/>
      <c r="IA43" s="21">
        <v>8</v>
      </c>
      <c r="IB43" s="21" t="s">
        <v>79</v>
      </c>
      <c r="IE43" s="22"/>
      <c r="IF43" s="22"/>
      <c r="IG43" s="22"/>
      <c r="IH43" s="22"/>
      <c r="II43" s="22"/>
    </row>
    <row r="44" spans="1:243" s="21" customFormat="1" ht="189">
      <c r="A44" s="57">
        <v>8.01</v>
      </c>
      <c r="B44" s="58" t="s">
        <v>80</v>
      </c>
      <c r="C44" s="33"/>
      <c r="D44" s="75">
        <v>250</v>
      </c>
      <c r="E44" s="76" t="s">
        <v>43</v>
      </c>
      <c r="F44" s="59">
        <v>833.84</v>
      </c>
      <c r="G44" s="43"/>
      <c r="H44" s="37"/>
      <c r="I44" s="38" t="s">
        <v>33</v>
      </c>
      <c r="J44" s="39">
        <f t="shared" si="4"/>
        <v>1</v>
      </c>
      <c r="K44" s="37" t="s">
        <v>34</v>
      </c>
      <c r="L44" s="37" t="s">
        <v>4</v>
      </c>
      <c r="M44" s="40"/>
      <c r="N44" s="49"/>
      <c r="O44" s="49"/>
      <c r="P44" s="50"/>
      <c r="Q44" s="49"/>
      <c r="R44" s="49"/>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2">
        <f t="shared" si="5"/>
        <v>208460</v>
      </c>
      <c r="BB44" s="51">
        <f t="shared" si="6"/>
        <v>208460</v>
      </c>
      <c r="BC44" s="56" t="str">
        <f t="shared" si="7"/>
        <v>INR  Two Lakh Eight Thousand Four Hundred &amp; Sixty  Only</v>
      </c>
      <c r="IA44" s="21">
        <v>8.01</v>
      </c>
      <c r="IB44" s="21" t="s">
        <v>80</v>
      </c>
      <c r="ID44" s="21">
        <v>250</v>
      </c>
      <c r="IE44" s="22" t="s">
        <v>43</v>
      </c>
      <c r="IF44" s="22"/>
      <c r="IG44" s="22"/>
      <c r="IH44" s="22"/>
      <c r="II44" s="22"/>
    </row>
    <row r="45" spans="1:243" s="21" customFormat="1" ht="157.5">
      <c r="A45" s="57">
        <v>8.02</v>
      </c>
      <c r="B45" s="58" t="s">
        <v>81</v>
      </c>
      <c r="C45" s="33"/>
      <c r="D45" s="75">
        <v>20</v>
      </c>
      <c r="E45" s="76" t="s">
        <v>43</v>
      </c>
      <c r="F45" s="59">
        <v>95.27</v>
      </c>
      <c r="G45" s="43"/>
      <c r="H45" s="37"/>
      <c r="I45" s="38" t="s">
        <v>33</v>
      </c>
      <c r="J45" s="39">
        <f t="shared" si="4"/>
        <v>1</v>
      </c>
      <c r="K45" s="37" t="s">
        <v>34</v>
      </c>
      <c r="L45" s="37" t="s">
        <v>4</v>
      </c>
      <c r="M45" s="40"/>
      <c r="N45" s="49"/>
      <c r="O45" s="49"/>
      <c r="P45" s="50"/>
      <c r="Q45" s="49"/>
      <c r="R45" s="49"/>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52">
        <f t="shared" si="5"/>
        <v>1905.4</v>
      </c>
      <c r="BB45" s="51">
        <f t="shared" si="6"/>
        <v>1905.4</v>
      </c>
      <c r="BC45" s="56" t="str">
        <f t="shared" si="7"/>
        <v>INR  One Thousand Nine Hundred &amp; Five  and Paise Forty Only</v>
      </c>
      <c r="IA45" s="21">
        <v>8.02</v>
      </c>
      <c r="IB45" s="21" t="s">
        <v>81</v>
      </c>
      <c r="ID45" s="21">
        <v>20</v>
      </c>
      <c r="IE45" s="22" t="s">
        <v>43</v>
      </c>
      <c r="IF45" s="22"/>
      <c r="IG45" s="22"/>
      <c r="IH45" s="22"/>
      <c r="II45" s="22"/>
    </row>
    <row r="46" spans="1:243" s="21" customFormat="1" ht="173.25">
      <c r="A46" s="57">
        <v>8.03</v>
      </c>
      <c r="B46" s="58" t="s">
        <v>82</v>
      </c>
      <c r="C46" s="33"/>
      <c r="D46" s="75">
        <v>20</v>
      </c>
      <c r="E46" s="76" t="s">
        <v>43</v>
      </c>
      <c r="F46" s="59">
        <v>317.67</v>
      </c>
      <c r="G46" s="43"/>
      <c r="H46" s="37"/>
      <c r="I46" s="38" t="s">
        <v>33</v>
      </c>
      <c r="J46" s="39">
        <f t="shared" si="4"/>
        <v>1</v>
      </c>
      <c r="K46" s="37" t="s">
        <v>34</v>
      </c>
      <c r="L46" s="37" t="s">
        <v>4</v>
      </c>
      <c r="M46" s="40"/>
      <c r="N46" s="49"/>
      <c r="O46" s="49"/>
      <c r="P46" s="50"/>
      <c r="Q46" s="49"/>
      <c r="R46" s="49"/>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2">
        <f t="shared" si="5"/>
        <v>6353.4</v>
      </c>
      <c r="BB46" s="51">
        <f t="shared" si="6"/>
        <v>6353.4</v>
      </c>
      <c r="BC46" s="56" t="str">
        <f t="shared" si="7"/>
        <v>INR  Six Thousand Three Hundred &amp; Fifty Three  and Paise Forty Only</v>
      </c>
      <c r="IA46" s="21">
        <v>8.03</v>
      </c>
      <c r="IB46" s="21" t="s">
        <v>82</v>
      </c>
      <c r="ID46" s="21">
        <v>20</v>
      </c>
      <c r="IE46" s="22" t="s">
        <v>43</v>
      </c>
      <c r="IF46" s="22"/>
      <c r="IG46" s="22"/>
      <c r="IH46" s="22"/>
      <c r="II46" s="22"/>
    </row>
    <row r="47" spans="1:243" s="21" customFormat="1" ht="15.75">
      <c r="A47" s="57">
        <v>9</v>
      </c>
      <c r="B47" s="58" t="s">
        <v>83</v>
      </c>
      <c r="C47" s="33"/>
      <c r="D47" s="66"/>
      <c r="E47" s="66"/>
      <c r="F47" s="66"/>
      <c r="G47" s="66"/>
      <c r="H47" s="66"/>
      <c r="I47" s="66"/>
      <c r="J47" s="66"/>
      <c r="K47" s="66"/>
      <c r="L47" s="66"/>
      <c r="M47" s="66"/>
      <c r="N47" s="67"/>
      <c r="O47" s="67"/>
      <c r="P47" s="67"/>
      <c r="Q47" s="67"/>
      <c r="R47" s="67"/>
      <c r="S47" s="67"/>
      <c r="T47" s="67"/>
      <c r="U47" s="67"/>
      <c r="V47" s="67"/>
      <c r="W47" s="67"/>
      <c r="X47" s="67"/>
      <c r="Y47" s="67"/>
      <c r="Z47" s="67"/>
      <c r="AA47" s="67"/>
      <c r="AB47" s="67"/>
      <c r="AC47" s="67"/>
      <c r="AD47" s="67"/>
      <c r="AE47" s="67"/>
      <c r="AF47" s="67"/>
      <c r="AG47" s="67"/>
      <c r="AH47" s="67"/>
      <c r="AI47" s="67"/>
      <c r="AJ47" s="67"/>
      <c r="AK47" s="67"/>
      <c r="AL47" s="67"/>
      <c r="AM47" s="67"/>
      <c r="AN47" s="67"/>
      <c r="AO47" s="67"/>
      <c r="AP47" s="67"/>
      <c r="AQ47" s="67"/>
      <c r="AR47" s="67"/>
      <c r="AS47" s="67"/>
      <c r="AT47" s="67"/>
      <c r="AU47" s="67"/>
      <c r="AV47" s="67"/>
      <c r="AW47" s="67"/>
      <c r="AX47" s="67"/>
      <c r="AY47" s="67"/>
      <c r="AZ47" s="67"/>
      <c r="BA47" s="67"/>
      <c r="BB47" s="67"/>
      <c r="BC47" s="67"/>
      <c r="IA47" s="21">
        <v>9</v>
      </c>
      <c r="IB47" s="21" t="s">
        <v>83</v>
      </c>
      <c r="IE47" s="22"/>
      <c r="IF47" s="22"/>
      <c r="IG47" s="22"/>
      <c r="IH47" s="22"/>
      <c r="II47" s="22"/>
    </row>
    <row r="48" spans="1:243" s="21" customFormat="1" ht="63.75" customHeight="1">
      <c r="A48" s="57">
        <v>9.01</v>
      </c>
      <c r="B48" s="58" t="s">
        <v>84</v>
      </c>
      <c r="C48" s="33"/>
      <c r="D48" s="66"/>
      <c r="E48" s="66"/>
      <c r="F48" s="66"/>
      <c r="G48" s="66"/>
      <c r="H48" s="66"/>
      <c r="I48" s="66"/>
      <c r="J48" s="66"/>
      <c r="K48" s="66"/>
      <c r="L48" s="66"/>
      <c r="M48" s="66"/>
      <c r="N48" s="67"/>
      <c r="O48" s="67"/>
      <c r="P48" s="67"/>
      <c r="Q48" s="67"/>
      <c r="R48" s="67"/>
      <c r="S48" s="67"/>
      <c r="T48" s="67"/>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c r="AU48" s="67"/>
      <c r="AV48" s="67"/>
      <c r="AW48" s="67"/>
      <c r="AX48" s="67"/>
      <c r="AY48" s="67"/>
      <c r="AZ48" s="67"/>
      <c r="BA48" s="67"/>
      <c r="BB48" s="67"/>
      <c r="BC48" s="67"/>
      <c r="IA48" s="21">
        <v>9.01</v>
      </c>
      <c r="IB48" s="21" t="s">
        <v>84</v>
      </c>
      <c r="IE48" s="22"/>
      <c r="IF48" s="22"/>
      <c r="IG48" s="22"/>
      <c r="IH48" s="22"/>
      <c r="II48" s="22"/>
    </row>
    <row r="49" spans="1:243" s="21" customFormat="1" ht="31.5" customHeight="1">
      <c r="A49" s="57">
        <v>9.02</v>
      </c>
      <c r="B49" s="58" t="s">
        <v>85</v>
      </c>
      <c r="C49" s="33"/>
      <c r="D49" s="75">
        <v>25</v>
      </c>
      <c r="E49" s="76" t="s">
        <v>44</v>
      </c>
      <c r="F49" s="59">
        <v>518.54</v>
      </c>
      <c r="G49" s="43"/>
      <c r="H49" s="37"/>
      <c r="I49" s="38" t="s">
        <v>33</v>
      </c>
      <c r="J49" s="39">
        <f t="shared" si="4"/>
        <v>1</v>
      </c>
      <c r="K49" s="37" t="s">
        <v>34</v>
      </c>
      <c r="L49" s="37" t="s">
        <v>4</v>
      </c>
      <c r="M49" s="40"/>
      <c r="N49" s="49"/>
      <c r="O49" s="49"/>
      <c r="P49" s="50"/>
      <c r="Q49" s="49"/>
      <c r="R49" s="49"/>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2">
        <f t="shared" si="5"/>
        <v>12963.5</v>
      </c>
      <c r="BB49" s="51">
        <f t="shared" si="6"/>
        <v>12963.5</v>
      </c>
      <c r="BC49" s="56" t="str">
        <f t="shared" si="7"/>
        <v>INR  Twelve Thousand Nine Hundred &amp; Sixty Three  and Paise Fifty Only</v>
      </c>
      <c r="IA49" s="21">
        <v>9.02</v>
      </c>
      <c r="IB49" s="21" t="s">
        <v>85</v>
      </c>
      <c r="ID49" s="21">
        <v>25</v>
      </c>
      <c r="IE49" s="22" t="s">
        <v>44</v>
      </c>
      <c r="IF49" s="22"/>
      <c r="IG49" s="22"/>
      <c r="IH49" s="22"/>
      <c r="II49" s="22"/>
    </row>
    <row r="50" spans="1:243" s="21" customFormat="1" ht="94.5">
      <c r="A50" s="57">
        <v>9.03</v>
      </c>
      <c r="B50" s="58" t="s">
        <v>86</v>
      </c>
      <c r="C50" s="33"/>
      <c r="D50" s="66"/>
      <c r="E50" s="66"/>
      <c r="F50" s="66"/>
      <c r="G50" s="66"/>
      <c r="H50" s="66"/>
      <c r="I50" s="66"/>
      <c r="J50" s="66"/>
      <c r="K50" s="66"/>
      <c r="L50" s="66"/>
      <c r="M50" s="66"/>
      <c r="N50" s="67"/>
      <c r="O50" s="67"/>
      <c r="P50" s="67"/>
      <c r="Q50" s="67"/>
      <c r="R50" s="67"/>
      <c r="S50" s="67"/>
      <c r="T50" s="67"/>
      <c r="U50" s="67"/>
      <c r="V50" s="67"/>
      <c r="W50" s="67"/>
      <c r="X50" s="67"/>
      <c r="Y50" s="67"/>
      <c r="Z50" s="67"/>
      <c r="AA50" s="67"/>
      <c r="AB50" s="67"/>
      <c r="AC50" s="67"/>
      <c r="AD50" s="67"/>
      <c r="AE50" s="67"/>
      <c r="AF50" s="67"/>
      <c r="AG50" s="67"/>
      <c r="AH50" s="67"/>
      <c r="AI50" s="67"/>
      <c r="AJ50" s="67"/>
      <c r="AK50" s="67"/>
      <c r="AL50" s="67"/>
      <c r="AM50" s="67"/>
      <c r="AN50" s="67"/>
      <c r="AO50" s="67"/>
      <c r="AP50" s="67"/>
      <c r="AQ50" s="67"/>
      <c r="AR50" s="67"/>
      <c r="AS50" s="67"/>
      <c r="AT50" s="67"/>
      <c r="AU50" s="67"/>
      <c r="AV50" s="67"/>
      <c r="AW50" s="67"/>
      <c r="AX50" s="67"/>
      <c r="AY50" s="67"/>
      <c r="AZ50" s="67"/>
      <c r="BA50" s="67"/>
      <c r="BB50" s="67"/>
      <c r="BC50" s="67"/>
      <c r="IA50" s="21">
        <v>9.03</v>
      </c>
      <c r="IB50" s="21" t="s">
        <v>86</v>
      </c>
      <c r="IE50" s="22"/>
      <c r="IF50" s="22"/>
      <c r="IG50" s="22"/>
      <c r="IH50" s="22"/>
      <c r="II50" s="22"/>
    </row>
    <row r="51" spans="1:243" s="21" customFormat="1" ht="18" customHeight="1">
      <c r="A51" s="57">
        <v>9.04</v>
      </c>
      <c r="B51" s="58" t="s">
        <v>87</v>
      </c>
      <c r="C51" s="33"/>
      <c r="D51" s="75">
        <v>25</v>
      </c>
      <c r="E51" s="76" t="s">
        <v>44</v>
      </c>
      <c r="F51" s="59">
        <v>960.24</v>
      </c>
      <c r="G51" s="43"/>
      <c r="H51" s="37"/>
      <c r="I51" s="38" t="s">
        <v>33</v>
      </c>
      <c r="J51" s="39">
        <f t="shared" si="4"/>
        <v>1</v>
      </c>
      <c r="K51" s="37" t="s">
        <v>34</v>
      </c>
      <c r="L51" s="37" t="s">
        <v>4</v>
      </c>
      <c r="M51" s="40"/>
      <c r="N51" s="49"/>
      <c r="O51" s="49"/>
      <c r="P51" s="50"/>
      <c r="Q51" s="49"/>
      <c r="R51" s="49"/>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2">
        <f t="shared" si="5"/>
        <v>24006</v>
      </c>
      <c r="BB51" s="51">
        <f t="shared" si="6"/>
        <v>24006</v>
      </c>
      <c r="BC51" s="56" t="str">
        <f t="shared" si="7"/>
        <v>INR  Twenty Four Thousand  &amp;Six  Only</v>
      </c>
      <c r="IA51" s="21">
        <v>9.04</v>
      </c>
      <c r="IB51" s="21" t="s">
        <v>87</v>
      </c>
      <c r="ID51" s="21">
        <v>25</v>
      </c>
      <c r="IE51" s="22" t="s">
        <v>44</v>
      </c>
      <c r="IF51" s="22"/>
      <c r="IG51" s="22"/>
      <c r="IH51" s="22"/>
      <c r="II51" s="22"/>
    </row>
    <row r="52" spans="1:243" s="21" customFormat="1" ht="95.25" customHeight="1">
      <c r="A52" s="57">
        <v>9.05</v>
      </c>
      <c r="B52" s="58" t="s">
        <v>88</v>
      </c>
      <c r="C52" s="33"/>
      <c r="D52" s="66"/>
      <c r="E52" s="66"/>
      <c r="F52" s="66"/>
      <c r="G52" s="66"/>
      <c r="H52" s="66"/>
      <c r="I52" s="66"/>
      <c r="J52" s="66"/>
      <c r="K52" s="66"/>
      <c r="L52" s="66"/>
      <c r="M52" s="66"/>
      <c r="N52" s="67"/>
      <c r="O52" s="67"/>
      <c r="P52" s="67"/>
      <c r="Q52" s="67"/>
      <c r="R52" s="67"/>
      <c r="S52" s="67"/>
      <c r="T52" s="67"/>
      <c r="U52" s="67"/>
      <c r="V52" s="67"/>
      <c r="W52" s="67"/>
      <c r="X52" s="67"/>
      <c r="Y52" s="67"/>
      <c r="Z52" s="67"/>
      <c r="AA52" s="67"/>
      <c r="AB52" s="67"/>
      <c r="AC52" s="67"/>
      <c r="AD52" s="67"/>
      <c r="AE52" s="67"/>
      <c r="AF52" s="67"/>
      <c r="AG52" s="67"/>
      <c r="AH52" s="67"/>
      <c r="AI52" s="67"/>
      <c r="AJ52" s="67"/>
      <c r="AK52" s="67"/>
      <c r="AL52" s="67"/>
      <c r="AM52" s="67"/>
      <c r="AN52" s="67"/>
      <c r="AO52" s="67"/>
      <c r="AP52" s="67"/>
      <c r="AQ52" s="67"/>
      <c r="AR52" s="67"/>
      <c r="AS52" s="67"/>
      <c r="AT52" s="67"/>
      <c r="AU52" s="67"/>
      <c r="AV52" s="67"/>
      <c r="AW52" s="67"/>
      <c r="AX52" s="67"/>
      <c r="AY52" s="67"/>
      <c r="AZ52" s="67"/>
      <c r="BA52" s="67"/>
      <c r="BB52" s="67"/>
      <c r="BC52" s="67"/>
      <c r="IA52" s="21">
        <v>9.05</v>
      </c>
      <c r="IB52" s="21" t="s">
        <v>88</v>
      </c>
      <c r="IE52" s="22"/>
      <c r="IF52" s="22"/>
      <c r="IG52" s="22"/>
      <c r="IH52" s="22"/>
      <c r="II52" s="22"/>
    </row>
    <row r="53" spans="1:243" s="21" customFormat="1" ht="15.75">
      <c r="A53" s="57">
        <v>9.06</v>
      </c>
      <c r="B53" s="58" t="s">
        <v>89</v>
      </c>
      <c r="C53" s="33"/>
      <c r="D53" s="66"/>
      <c r="E53" s="66"/>
      <c r="F53" s="66"/>
      <c r="G53" s="66"/>
      <c r="H53" s="66"/>
      <c r="I53" s="66"/>
      <c r="J53" s="66"/>
      <c r="K53" s="66"/>
      <c r="L53" s="66"/>
      <c r="M53" s="66"/>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c r="AM53" s="67"/>
      <c r="AN53" s="67"/>
      <c r="AO53" s="67"/>
      <c r="AP53" s="67"/>
      <c r="AQ53" s="67"/>
      <c r="AR53" s="67"/>
      <c r="AS53" s="67"/>
      <c r="AT53" s="67"/>
      <c r="AU53" s="67"/>
      <c r="AV53" s="67"/>
      <c r="AW53" s="67"/>
      <c r="AX53" s="67"/>
      <c r="AY53" s="67"/>
      <c r="AZ53" s="67"/>
      <c r="BA53" s="67"/>
      <c r="BB53" s="67"/>
      <c r="BC53" s="67"/>
      <c r="IA53" s="21">
        <v>9.06</v>
      </c>
      <c r="IB53" s="21" t="s">
        <v>89</v>
      </c>
      <c r="IE53" s="22"/>
      <c r="IF53" s="22"/>
      <c r="IG53" s="22"/>
      <c r="IH53" s="22"/>
      <c r="II53" s="22"/>
    </row>
    <row r="54" spans="1:243" s="21" customFormat="1" ht="33" customHeight="1">
      <c r="A54" s="57">
        <v>9.07</v>
      </c>
      <c r="B54" s="58" t="s">
        <v>90</v>
      </c>
      <c r="C54" s="33"/>
      <c r="D54" s="75">
        <v>2</v>
      </c>
      <c r="E54" s="76" t="s">
        <v>47</v>
      </c>
      <c r="F54" s="59">
        <v>2169.57</v>
      </c>
      <c r="G54" s="43"/>
      <c r="H54" s="37"/>
      <c r="I54" s="38" t="s">
        <v>33</v>
      </c>
      <c r="J54" s="39">
        <f t="shared" si="4"/>
        <v>1</v>
      </c>
      <c r="K54" s="37" t="s">
        <v>34</v>
      </c>
      <c r="L54" s="37" t="s">
        <v>4</v>
      </c>
      <c r="M54" s="40"/>
      <c r="N54" s="49"/>
      <c r="O54" s="49"/>
      <c r="P54" s="50"/>
      <c r="Q54" s="49"/>
      <c r="R54" s="49"/>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2">
        <f t="shared" si="5"/>
        <v>4339.14</v>
      </c>
      <c r="BB54" s="51">
        <f t="shared" si="6"/>
        <v>4339.14</v>
      </c>
      <c r="BC54" s="56" t="str">
        <f t="shared" si="7"/>
        <v>INR  Four Thousand Three Hundred &amp; Thirty Nine  and Paise Fourteen Only</v>
      </c>
      <c r="IA54" s="21">
        <v>9.07</v>
      </c>
      <c r="IB54" s="21" t="s">
        <v>90</v>
      </c>
      <c r="ID54" s="21">
        <v>2</v>
      </c>
      <c r="IE54" s="22" t="s">
        <v>47</v>
      </c>
      <c r="IF54" s="22"/>
      <c r="IG54" s="22"/>
      <c r="IH54" s="22"/>
      <c r="II54" s="22"/>
    </row>
    <row r="55" spans="1:243" s="21" customFormat="1" ht="15.75">
      <c r="A55" s="57">
        <v>9.08</v>
      </c>
      <c r="B55" s="58" t="s">
        <v>91</v>
      </c>
      <c r="C55" s="33"/>
      <c r="D55" s="66"/>
      <c r="E55" s="66"/>
      <c r="F55" s="66"/>
      <c r="G55" s="66"/>
      <c r="H55" s="66"/>
      <c r="I55" s="66"/>
      <c r="J55" s="66"/>
      <c r="K55" s="66"/>
      <c r="L55" s="66"/>
      <c r="M55" s="66"/>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AN55" s="67"/>
      <c r="AO55" s="67"/>
      <c r="AP55" s="67"/>
      <c r="AQ55" s="67"/>
      <c r="AR55" s="67"/>
      <c r="AS55" s="67"/>
      <c r="AT55" s="67"/>
      <c r="AU55" s="67"/>
      <c r="AV55" s="67"/>
      <c r="AW55" s="67"/>
      <c r="AX55" s="67"/>
      <c r="AY55" s="67"/>
      <c r="AZ55" s="67"/>
      <c r="BA55" s="67"/>
      <c r="BB55" s="67"/>
      <c r="BC55" s="67"/>
      <c r="IA55" s="21">
        <v>9.08</v>
      </c>
      <c r="IB55" s="21" t="s">
        <v>91</v>
      </c>
      <c r="IE55" s="22"/>
      <c r="IF55" s="22"/>
      <c r="IG55" s="22"/>
      <c r="IH55" s="22"/>
      <c r="II55" s="22"/>
    </row>
    <row r="56" spans="1:243" s="21" customFormat="1" ht="20.25" customHeight="1">
      <c r="A56" s="57">
        <v>9.09</v>
      </c>
      <c r="B56" s="58" t="s">
        <v>92</v>
      </c>
      <c r="C56" s="33"/>
      <c r="D56" s="66"/>
      <c r="E56" s="66"/>
      <c r="F56" s="66"/>
      <c r="G56" s="66"/>
      <c r="H56" s="66"/>
      <c r="I56" s="66"/>
      <c r="J56" s="66"/>
      <c r="K56" s="66"/>
      <c r="L56" s="66"/>
      <c r="M56" s="66"/>
      <c r="N56" s="67"/>
      <c r="O56" s="67"/>
      <c r="P56" s="67"/>
      <c r="Q56" s="67"/>
      <c r="R56" s="67"/>
      <c r="S56" s="67"/>
      <c r="T56" s="67"/>
      <c r="U56" s="67"/>
      <c r="V56" s="67"/>
      <c r="W56" s="67"/>
      <c r="X56" s="67"/>
      <c r="Y56" s="67"/>
      <c r="Z56" s="67"/>
      <c r="AA56" s="67"/>
      <c r="AB56" s="67"/>
      <c r="AC56" s="67"/>
      <c r="AD56" s="67"/>
      <c r="AE56" s="67"/>
      <c r="AF56" s="67"/>
      <c r="AG56" s="67"/>
      <c r="AH56" s="67"/>
      <c r="AI56" s="67"/>
      <c r="AJ56" s="67"/>
      <c r="AK56" s="67"/>
      <c r="AL56" s="67"/>
      <c r="AM56" s="67"/>
      <c r="AN56" s="67"/>
      <c r="AO56" s="67"/>
      <c r="AP56" s="67"/>
      <c r="AQ56" s="67"/>
      <c r="AR56" s="67"/>
      <c r="AS56" s="67"/>
      <c r="AT56" s="67"/>
      <c r="AU56" s="67"/>
      <c r="AV56" s="67"/>
      <c r="AW56" s="67"/>
      <c r="AX56" s="67"/>
      <c r="AY56" s="67"/>
      <c r="AZ56" s="67"/>
      <c r="BA56" s="67"/>
      <c r="BB56" s="67"/>
      <c r="BC56" s="67"/>
      <c r="IA56" s="21">
        <v>9.09</v>
      </c>
      <c r="IB56" s="21" t="s">
        <v>92</v>
      </c>
      <c r="IE56" s="22"/>
      <c r="IF56" s="22"/>
      <c r="IG56" s="22"/>
      <c r="IH56" s="22"/>
      <c r="II56" s="22"/>
    </row>
    <row r="57" spans="1:243" s="21" customFormat="1" ht="47.25">
      <c r="A57" s="60">
        <v>9.1</v>
      </c>
      <c r="B57" s="58" t="s">
        <v>90</v>
      </c>
      <c r="C57" s="33"/>
      <c r="D57" s="75">
        <v>0.5</v>
      </c>
      <c r="E57" s="76" t="s">
        <v>44</v>
      </c>
      <c r="F57" s="59">
        <v>7126.22</v>
      </c>
      <c r="G57" s="43"/>
      <c r="H57" s="37"/>
      <c r="I57" s="38" t="s">
        <v>33</v>
      </c>
      <c r="J57" s="39">
        <f t="shared" si="4"/>
        <v>1</v>
      </c>
      <c r="K57" s="37" t="s">
        <v>34</v>
      </c>
      <c r="L57" s="37" t="s">
        <v>4</v>
      </c>
      <c r="M57" s="40"/>
      <c r="N57" s="49"/>
      <c r="O57" s="49"/>
      <c r="P57" s="50"/>
      <c r="Q57" s="49"/>
      <c r="R57" s="49"/>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2">
        <f t="shared" si="5"/>
        <v>3563.11</v>
      </c>
      <c r="BB57" s="51">
        <f t="shared" si="6"/>
        <v>3563.11</v>
      </c>
      <c r="BC57" s="56" t="str">
        <f t="shared" si="7"/>
        <v>INR  Three Thousand Five Hundred &amp; Sixty Three  and Paise Eleven Only</v>
      </c>
      <c r="IA57" s="21">
        <v>9.1</v>
      </c>
      <c r="IB57" s="21" t="s">
        <v>90</v>
      </c>
      <c r="ID57" s="21">
        <v>0.5</v>
      </c>
      <c r="IE57" s="22" t="s">
        <v>44</v>
      </c>
      <c r="IF57" s="22"/>
      <c r="IG57" s="22"/>
      <c r="IH57" s="22"/>
      <c r="II57" s="22"/>
    </row>
    <row r="58" spans="1:243" s="21" customFormat="1" ht="15.75">
      <c r="A58" s="57">
        <v>9.11</v>
      </c>
      <c r="B58" s="58" t="s">
        <v>93</v>
      </c>
      <c r="C58" s="33"/>
      <c r="D58" s="66"/>
      <c r="E58" s="66"/>
      <c r="F58" s="66"/>
      <c r="G58" s="66"/>
      <c r="H58" s="66"/>
      <c r="I58" s="66"/>
      <c r="J58" s="66"/>
      <c r="K58" s="66"/>
      <c r="L58" s="66"/>
      <c r="M58" s="66"/>
      <c r="N58" s="67"/>
      <c r="O58" s="67"/>
      <c r="P58" s="67"/>
      <c r="Q58" s="67"/>
      <c r="R58" s="67"/>
      <c r="S58" s="67"/>
      <c r="T58" s="67"/>
      <c r="U58" s="67"/>
      <c r="V58" s="67"/>
      <c r="W58" s="67"/>
      <c r="X58" s="67"/>
      <c r="Y58" s="67"/>
      <c r="Z58" s="67"/>
      <c r="AA58" s="67"/>
      <c r="AB58" s="67"/>
      <c r="AC58" s="67"/>
      <c r="AD58" s="67"/>
      <c r="AE58" s="67"/>
      <c r="AF58" s="67"/>
      <c r="AG58" s="67"/>
      <c r="AH58" s="67"/>
      <c r="AI58" s="67"/>
      <c r="AJ58" s="67"/>
      <c r="AK58" s="67"/>
      <c r="AL58" s="67"/>
      <c r="AM58" s="67"/>
      <c r="AN58" s="67"/>
      <c r="AO58" s="67"/>
      <c r="AP58" s="67"/>
      <c r="AQ58" s="67"/>
      <c r="AR58" s="67"/>
      <c r="AS58" s="67"/>
      <c r="AT58" s="67"/>
      <c r="AU58" s="67"/>
      <c r="AV58" s="67"/>
      <c r="AW58" s="67"/>
      <c r="AX58" s="67"/>
      <c r="AY58" s="67"/>
      <c r="AZ58" s="67"/>
      <c r="BA58" s="67"/>
      <c r="BB58" s="67"/>
      <c r="BC58" s="67"/>
      <c r="IA58" s="21">
        <v>9.11</v>
      </c>
      <c r="IB58" s="21" t="s">
        <v>93</v>
      </c>
      <c r="IE58" s="22"/>
      <c r="IF58" s="22"/>
      <c r="IG58" s="22"/>
      <c r="IH58" s="22"/>
      <c r="II58" s="22"/>
    </row>
    <row r="59" spans="1:243" s="21" customFormat="1" ht="47.25">
      <c r="A59" s="57">
        <v>9.12</v>
      </c>
      <c r="B59" s="58" t="s">
        <v>90</v>
      </c>
      <c r="C59" s="33"/>
      <c r="D59" s="75">
        <v>0.5</v>
      </c>
      <c r="E59" s="76" t="s">
        <v>44</v>
      </c>
      <c r="F59" s="59">
        <v>8543.84</v>
      </c>
      <c r="G59" s="43"/>
      <c r="H59" s="37"/>
      <c r="I59" s="38" t="s">
        <v>33</v>
      </c>
      <c r="J59" s="39">
        <f t="shared" si="4"/>
        <v>1</v>
      </c>
      <c r="K59" s="37" t="s">
        <v>34</v>
      </c>
      <c r="L59" s="37" t="s">
        <v>4</v>
      </c>
      <c r="M59" s="40"/>
      <c r="N59" s="49"/>
      <c r="O59" s="49"/>
      <c r="P59" s="50"/>
      <c r="Q59" s="49"/>
      <c r="R59" s="49"/>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2">
        <f t="shared" si="5"/>
        <v>4271.92</v>
      </c>
      <c r="BB59" s="51">
        <f t="shared" si="6"/>
        <v>4271.92</v>
      </c>
      <c r="BC59" s="56" t="str">
        <f t="shared" si="7"/>
        <v>INR  Four Thousand Two Hundred &amp; Seventy One  and Paise Ninety Two Only</v>
      </c>
      <c r="IA59" s="21">
        <v>9.12</v>
      </c>
      <c r="IB59" s="21" t="s">
        <v>90</v>
      </c>
      <c r="ID59" s="21">
        <v>0.5</v>
      </c>
      <c r="IE59" s="22" t="s">
        <v>44</v>
      </c>
      <c r="IF59" s="22"/>
      <c r="IG59" s="22"/>
      <c r="IH59" s="22"/>
      <c r="II59" s="22"/>
    </row>
    <row r="60" spans="1:243" s="21" customFormat="1" ht="64.5" customHeight="1">
      <c r="A60" s="57">
        <v>9.13</v>
      </c>
      <c r="B60" s="58" t="s">
        <v>94</v>
      </c>
      <c r="C60" s="33"/>
      <c r="D60" s="66"/>
      <c r="E60" s="66"/>
      <c r="F60" s="66"/>
      <c r="G60" s="66"/>
      <c r="H60" s="66"/>
      <c r="I60" s="66"/>
      <c r="J60" s="66"/>
      <c r="K60" s="66"/>
      <c r="L60" s="66"/>
      <c r="M60" s="66"/>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67"/>
      <c r="AZ60" s="67"/>
      <c r="BA60" s="67"/>
      <c r="BB60" s="67"/>
      <c r="BC60" s="67"/>
      <c r="IA60" s="21">
        <v>9.13</v>
      </c>
      <c r="IB60" s="21" t="s">
        <v>94</v>
      </c>
      <c r="IE60" s="22"/>
      <c r="IF60" s="22"/>
      <c r="IG60" s="22"/>
      <c r="IH60" s="22"/>
      <c r="II60" s="22"/>
    </row>
    <row r="61" spans="1:243" s="21" customFormat="1" ht="31.5" customHeight="1">
      <c r="A61" s="57">
        <v>9.14</v>
      </c>
      <c r="B61" s="58" t="s">
        <v>95</v>
      </c>
      <c r="C61" s="33"/>
      <c r="D61" s="75">
        <v>2</v>
      </c>
      <c r="E61" s="76" t="s">
        <v>47</v>
      </c>
      <c r="F61" s="59">
        <v>2388.12</v>
      </c>
      <c r="G61" s="43"/>
      <c r="H61" s="37"/>
      <c r="I61" s="38" t="s">
        <v>33</v>
      </c>
      <c r="J61" s="39">
        <f t="shared" si="4"/>
        <v>1</v>
      </c>
      <c r="K61" s="37" t="s">
        <v>34</v>
      </c>
      <c r="L61" s="37" t="s">
        <v>4</v>
      </c>
      <c r="M61" s="40"/>
      <c r="N61" s="49"/>
      <c r="O61" s="49"/>
      <c r="P61" s="50"/>
      <c r="Q61" s="49"/>
      <c r="R61" s="49"/>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2">
        <f t="shared" si="5"/>
        <v>4776.24</v>
      </c>
      <c r="BB61" s="51">
        <f t="shared" si="6"/>
        <v>4776.24</v>
      </c>
      <c r="BC61" s="56" t="str">
        <f t="shared" si="7"/>
        <v>INR  Four Thousand Seven Hundred &amp; Seventy Six  and Paise Twenty Four Only</v>
      </c>
      <c r="IA61" s="21">
        <v>9.14</v>
      </c>
      <c r="IB61" s="21" t="s">
        <v>95</v>
      </c>
      <c r="ID61" s="21">
        <v>2</v>
      </c>
      <c r="IE61" s="22" t="s">
        <v>47</v>
      </c>
      <c r="IF61" s="22"/>
      <c r="IG61" s="22"/>
      <c r="IH61" s="22"/>
      <c r="II61" s="22"/>
    </row>
    <row r="62" spans="1:243" s="21" customFormat="1" ht="47.25">
      <c r="A62" s="57">
        <v>9.15</v>
      </c>
      <c r="B62" s="58" t="s">
        <v>96</v>
      </c>
      <c r="C62" s="33"/>
      <c r="D62" s="75">
        <v>2</v>
      </c>
      <c r="E62" s="76" t="s">
        <v>47</v>
      </c>
      <c r="F62" s="59">
        <v>3761.81</v>
      </c>
      <c r="G62" s="43"/>
      <c r="H62" s="37"/>
      <c r="I62" s="38" t="s">
        <v>33</v>
      </c>
      <c r="J62" s="39">
        <f t="shared" si="4"/>
        <v>1</v>
      </c>
      <c r="K62" s="37" t="s">
        <v>34</v>
      </c>
      <c r="L62" s="37" t="s">
        <v>4</v>
      </c>
      <c r="M62" s="40"/>
      <c r="N62" s="49"/>
      <c r="O62" s="49"/>
      <c r="P62" s="50"/>
      <c r="Q62" s="49"/>
      <c r="R62" s="49"/>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2">
        <f t="shared" si="5"/>
        <v>7523.62</v>
      </c>
      <c r="BB62" s="51">
        <f t="shared" si="6"/>
        <v>7523.62</v>
      </c>
      <c r="BC62" s="56" t="str">
        <f t="shared" si="7"/>
        <v>INR  Seven Thousand Five Hundred &amp; Twenty Three  and Paise Sixty Two Only</v>
      </c>
      <c r="IA62" s="21">
        <v>9.15</v>
      </c>
      <c r="IB62" s="21" t="s">
        <v>96</v>
      </c>
      <c r="ID62" s="21">
        <v>2</v>
      </c>
      <c r="IE62" s="22" t="s">
        <v>47</v>
      </c>
      <c r="IF62" s="22"/>
      <c r="IG62" s="22"/>
      <c r="IH62" s="22"/>
      <c r="II62" s="22"/>
    </row>
    <row r="63" spans="1:243" s="21" customFormat="1" ht="15.75">
      <c r="A63" s="57">
        <v>10</v>
      </c>
      <c r="B63" s="58" t="s">
        <v>97</v>
      </c>
      <c r="C63" s="33"/>
      <c r="D63" s="66"/>
      <c r="E63" s="66"/>
      <c r="F63" s="66"/>
      <c r="G63" s="66"/>
      <c r="H63" s="66"/>
      <c r="I63" s="66"/>
      <c r="J63" s="66"/>
      <c r="K63" s="66"/>
      <c r="L63" s="66"/>
      <c r="M63" s="66"/>
      <c r="N63" s="67"/>
      <c r="O63" s="67"/>
      <c r="P63" s="67"/>
      <c r="Q63" s="67"/>
      <c r="R63" s="67"/>
      <c r="S63" s="67"/>
      <c r="T63" s="67"/>
      <c r="U63" s="67"/>
      <c r="V63" s="67"/>
      <c r="W63" s="67"/>
      <c r="X63" s="67"/>
      <c r="Y63" s="67"/>
      <c r="Z63" s="67"/>
      <c r="AA63" s="67"/>
      <c r="AB63" s="67"/>
      <c r="AC63" s="67"/>
      <c r="AD63" s="67"/>
      <c r="AE63" s="67"/>
      <c r="AF63" s="67"/>
      <c r="AG63" s="67"/>
      <c r="AH63" s="67"/>
      <c r="AI63" s="67"/>
      <c r="AJ63" s="67"/>
      <c r="AK63" s="67"/>
      <c r="AL63" s="67"/>
      <c r="AM63" s="67"/>
      <c r="AN63" s="67"/>
      <c r="AO63" s="67"/>
      <c r="AP63" s="67"/>
      <c r="AQ63" s="67"/>
      <c r="AR63" s="67"/>
      <c r="AS63" s="67"/>
      <c r="AT63" s="67"/>
      <c r="AU63" s="67"/>
      <c r="AV63" s="67"/>
      <c r="AW63" s="67"/>
      <c r="AX63" s="67"/>
      <c r="AY63" s="67"/>
      <c r="AZ63" s="67"/>
      <c r="BA63" s="67"/>
      <c r="BB63" s="67"/>
      <c r="BC63" s="67"/>
      <c r="IA63" s="21">
        <v>10</v>
      </c>
      <c r="IB63" s="21" t="s">
        <v>97</v>
      </c>
      <c r="IE63" s="22"/>
      <c r="IF63" s="22"/>
      <c r="IG63" s="22"/>
      <c r="IH63" s="22"/>
      <c r="II63" s="22"/>
    </row>
    <row r="64" spans="1:243" s="21" customFormat="1" ht="141.75">
      <c r="A64" s="57">
        <v>10.01</v>
      </c>
      <c r="B64" s="58" t="s">
        <v>99</v>
      </c>
      <c r="C64" s="33"/>
      <c r="D64" s="75">
        <v>195</v>
      </c>
      <c r="E64" s="76" t="s">
        <v>100</v>
      </c>
      <c r="F64" s="59">
        <v>4985.93</v>
      </c>
      <c r="G64" s="43"/>
      <c r="H64" s="37"/>
      <c r="I64" s="38" t="s">
        <v>33</v>
      </c>
      <c r="J64" s="39">
        <f t="shared" si="4"/>
        <v>1</v>
      </c>
      <c r="K64" s="37" t="s">
        <v>34</v>
      </c>
      <c r="L64" s="37" t="s">
        <v>4</v>
      </c>
      <c r="M64" s="40"/>
      <c r="N64" s="49"/>
      <c r="O64" s="49"/>
      <c r="P64" s="50"/>
      <c r="Q64" s="49"/>
      <c r="R64" s="49"/>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2">
        <f t="shared" si="5"/>
        <v>972256.35</v>
      </c>
      <c r="BB64" s="51">
        <f t="shared" si="6"/>
        <v>972256.35</v>
      </c>
      <c r="BC64" s="56" t="str">
        <f t="shared" si="7"/>
        <v>INR  Nine Lakh Seventy Two Thousand Two Hundred &amp; Fifty Six  and Paise Thirty Five Only</v>
      </c>
      <c r="IA64" s="21">
        <v>10.01</v>
      </c>
      <c r="IB64" s="21" t="s">
        <v>99</v>
      </c>
      <c r="ID64" s="21">
        <v>195</v>
      </c>
      <c r="IE64" s="22" t="s">
        <v>100</v>
      </c>
      <c r="IF64" s="22"/>
      <c r="IG64" s="22"/>
      <c r="IH64" s="22"/>
      <c r="II64" s="22"/>
    </row>
    <row r="65" spans="1:243" s="21" customFormat="1" ht="84" customHeight="1">
      <c r="A65" s="57">
        <v>10.02</v>
      </c>
      <c r="B65" s="58" t="s">
        <v>98</v>
      </c>
      <c r="C65" s="33"/>
      <c r="D65" s="75">
        <v>1950</v>
      </c>
      <c r="E65" s="76" t="s">
        <v>43</v>
      </c>
      <c r="F65" s="59">
        <v>240.9</v>
      </c>
      <c r="G65" s="43"/>
      <c r="H65" s="37"/>
      <c r="I65" s="38" t="s">
        <v>33</v>
      </c>
      <c r="J65" s="39">
        <f t="shared" si="4"/>
        <v>1</v>
      </c>
      <c r="K65" s="37" t="s">
        <v>34</v>
      </c>
      <c r="L65" s="37" t="s">
        <v>4</v>
      </c>
      <c r="M65" s="40"/>
      <c r="N65" s="49"/>
      <c r="O65" s="49"/>
      <c r="P65" s="50"/>
      <c r="Q65" s="49"/>
      <c r="R65" s="49"/>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c r="AY65" s="50"/>
      <c r="AZ65" s="50"/>
      <c r="BA65" s="52">
        <f t="shared" si="5"/>
        <v>469755</v>
      </c>
      <c r="BB65" s="51">
        <f t="shared" si="6"/>
        <v>469755</v>
      </c>
      <c r="BC65" s="56" t="str">
        <f t="shared" si="7"/>
        <v>INR  Four Lakh Sixty Nine Thousand Seven Hundred &amp; Fifty Five  Only</v>
      </c>
      <c r="IA65" s="21">
        <v>10.02</v>
      </c>
      <c r="IB65" s="77" t="s">
        <v>98</v>
      </c>
      <c r="ID65" s="21">
        <v>1950</v>
      </c>
      <c r="IE65" s="22" t="s">
        <v>43</v>
      </c>
      <c r="IF65" s="22"/>
      <c r="IG65" s="22"/>
      <c r="IH65" s="22"/>
      <c r="II65" s="22"/>
    </row>
    <row r="66" spans="1:55" ht="42.75">
      <c r="A66" s="44" t="s">
        <v>35</v>
      </c>
      <c r="B66" s="45"/>
      <c r="C66" s="46"/>
      <c r="D66" s="74"/>
      <c r="E66" s="74"/>
      <c r="F66" s="74"/>
      <c r="G66" s="34"/>
      <c r="H66" s="47"/>
      <c r="I66" s="47"/>
      <c r="J66" s="47"/>
      <c r="K66" s="47"/>
      <c r="L66" s="48"/>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55">
        <f>SUM(BA13:BA65)</f>
        <v>3320190.07</v>
      </c>
      <c r="BB66" s="55">
        <f>SUM(BB13:BB65)</f>
        <v>3320190.07</v>
      </c>
      <c r="BC66" s="56" t="str">
        <f>SpellNumber($E$2,BB66)</f>
        <v>INR  Thirty Three Lakh Twenty Thousand One Hundred &amp; Ninety  and Paise Seven Only</v>
      </c>
    </row>
    <row r="67" spans="1:55" ht="46.5" customHeight="1">
      <c r="A67" s="24" t="s">
        <v>36</v>
      </c>
      <c r="B67" s="25"/>
      <c r="C67" s="26"/>
      <c r="D67" s="71"/>
      <c r="E67" s="72" t="s">
        <v>45</v>
      </c>
      <c r="F67" s="73"/>
      <c r="G67" s="27"/>
      <c r="H67" s="28"/>
      <c r="I67" s="28"/>
      <c r="J67" s="28"/>
      <c r="K67" s="29"/>
      <c r="L67" s="30"/>
      <c r="M67" s="31"/>
      <c r="N67" s="32"/>
      <c r="O67" s="21"/>
      <c r="P67" s="21"/>
      <c r="Q67" s="21"/>
      <c r="R67" s="21"/>
      <c r="S67" s="21"/>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53">
        <f>IF(ISBLANK(F67),0,IF(E67="Excess (+)",ROUND(BA66+(BA66*F67),2),IF(E67="Less (-)",ROUND(BA66+(BA66*F67*(-1)),2),IF(E67="At Par",BA66,0))))</f>
        <v>0</v>
      </c>
      <c r="BB67" s="54">
        <f>ROUND(BA67,0)</f>
        <v>0</v>
      </c>
      <c r="BC67" s="36" t="str">
        <f>SpellNumber($E$2,BB67)</f>
        <v>INR Zero Only</v>
      </c>
    </row>
    <row r="68" spans="1:55" ht="45.75" customHeight="1">
      <c r="A68" s="23" t="s">
        <v>37</v>
      </c>
      <c r="B68" s="23"/>
      <c r="C68" s="61" t="str">
        <f>SpellNumber($E$2,BB67)</f>
        <v>INR Zero Only</v>
      </c>
      <c r="D68" s="61"/>
      <c r="E68" s="61"/>
      <c r="F68" s="61"/>
      <c r="G68" s="61"/>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c r="AY68" s="61"/>
      <c r="AZ68" s="61"/>
      <c r="BA68" s="61"/>
      <c r="BB68" s="61"/>
      <c r="BC68" s="61"/>
    </row>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2" ht="15"/>
    <row r="2103" ht="15"/>
    <row r="2104" ht="15"/>
    <row r="2105" ht="15"/>
    <row r="2106" ht="15"/>
    <row r="2107" ht="15"/>
    <row r="2108" ht="15"/>
    <row r="2109" ht="15"/>
    <row r="2110" ht="15"/>
    <row r="2111" ht="15"/>
    <row r="2112" ht="15"/>
    <row r="2113" ht="15"/>
    <row r="2114" ht="15"/>
    <row r="2115" ht="15"/>
  </sheetData>
  <sheetProtection password="8F23" sheet="1"/>
  <mergeCells count="36">
    <mergeCell ref="D60:BC60"/>
    <mergeCell ref="D63:BC63"/>
    <mergeCell ref="D19:BC19"/>
    <mergeCell ref="D58:BC58"/>
    <mergeCell ref="D48:BC48"/>
    <mergeCell ref="D50:BC50"/>
    <mergeCell ref="D52:BC52"/>
    <mergeCell ref="D53:BC53"/>
    <mergeCell ref="D55:BC55"/>
    <mergeCell ref="D56:BC56"/>
    <mergeCell ref="D36:BC36"/>
    <mergeCell ref="D38:BC38"/>
    <mergeCell ref="D39:BC39"/>
    <mergeCell ref="D41:BC41"/>
    <mergeCell ref="D43:BC43"/>
    <mergeCell ref="D47:BC47"/>
    <mergeCell ref="D27:BC27"/>
    <mergeCell ref="D30:BC30"/>
    <mergeCell ref="D31:BC31"/>
    <mergeCell ref="D33:BC33"/>
    <mergeCell ref="D34:BC34"/>
    <mergeCell ref="D16:BC16"/>
    <mergeCell ref="D18:BC18"/>
    <mergeCell ref="D22:BC22"/>
    <mergeCell ref="D24:BC24"/>
    <mergeCell ref="D26:BC26"/>
    <mergeCell ref="C68:BC68"/>
    <mergeCell ref="A1:L1"/>
    <mergeCell ref="A4:BC4"/>
    <mergeCell ref="A5:BC5"/>
    <mergeCell ref="A6:BC6"/>
    <mergeCell ref="A7:BC7"/>
    <mergeCell ref="A9:BC9"/>
    <mergeCell ref="D13:BC13"/>
    <mergeCell ref="B8:BC8"/>
    <mergeCell ref="D14:BC14"/>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67">
      <formula1>IF(E67="Select",-1,IF(E67="At Par",0,0))</formula1>
      <formula2>IF(E67="Select",-1,IF(E67="At Par",0,0.99))</formula2>
    </dataValidation>
    <dataValidation type="list" allowBlank="1" showErrorMessage="1" sqref="E67">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67">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67">
      <formula1>0</formula1>
      <formula2>IF(#REF!&lt;&gt;"Select",99.9,0)</formula2>
    </dataValidation>
    <dataValidation allowBlank="1" showInputMessage="1" showErrorMessage="1" promptTitle="Units" prompt="Please enter Units in text" sqref="D35:E35 D25:E25 D23:E23 D37:E37 D17:E17 D15:E15 D28:E29 D32:E32 D64:E65 D61:E62 D20:E21 D54:E54 D51:E51 D49:E49 D44:E46 D42:E42 D40:E40 D57:E57 D59:E59">
      <formula1>0</formula1>
      <formula2>0</formula2>
    </dataValidation>
    <dataValidation type="decimal" allowBlank="1" showInputMessage="1" showErrorMessage="1" promptTitle="Quantity" prompt="Please enter the Quantity for this item. " errorTitle="Invalid Entry" error="Only Numeric Values are allowed. " sqref="F35 F25 F23 F37 F17 F15 F28:F29 F32 F64:F65 F61:F62 F20:F21 F54 F51 F49 F44:F46 F42 F40 F57 F59">
      <formula1>0</formula1>
      <formula2>999999999999999</formula2>
    </dataValidation>
    <dataValidation type="list" allowBlank="1" showErrorMessage="1" sqref="K35 D26:D27 K25 D24 K23 D22 D36 D18:D19 K17 D16 K15 D13:D14 K28:K29 D30:D31 K32 D33:D34 D63 K64:K65 K61:K62 D60 K20:K21 D55:D56 K54 D52:D53 K51 D50 K49 D47:D48 K44:K46 D43 K42 D41 K40 D38:D39 K37 K57 K59 D58">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35:H35 G25:H25 G23:H23 G37:H37 G17:H17 G15:H15 G28:H29 G32:H32 G64:H65 G61:H62 G20:H21 G54:H54 G51:H51 G49:H49 G44:H46 G42:H42 G40:H40 G57:H57 G59:H59">
      <formula1>0</formula1>
      <formula2>999999999999999</formula2>
    </dataValidation>
    <dataValidation allowBlank="1" showInputMessage="1" showErrorMessage="1" promptTitle="Addition / Deduction" prompt="Please Choose the correct One" sqref="J35 J25 J23 J37 J17 J15 J28:J29 J32 J64:J65 J61:J62 J20:J21 J54 J51 J49 J44:J46 J42 J40 J57 J59">
      <formula1>0</formula1>
      <formula2>0</formula2>
    </dataValidation>
    <dataValidation type="list" showErrorMessage="1" sqref="I35 I25 I23 I37 I17 I15 I28:I29 I32 I64:I65 I61:I62 I20:I21 I54 I51 I49 I44:I46 I42 I40 I57 I59">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35:O35 N25:O25 N23:O23 N37:O37 N17:O17 N15:O15 N28:O29 N32:O32 N64:O65 N61:O62 N20:O21 N54:O54 N51:O51 N49:O49 N44:O46 N42:O42 N40:O40 N57:O57 N59:O5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35 R25 R23 R37 R17 R15 R28:R29 R32 R64:R65 R61:R62 R20:R21 R54 R51 R49 R44:R46 R42 R40 R57 R5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35 Q25 Q23 Q37 Q17 Q15 Q28:Q29 Q32 Q64:Q65 Q61:Q62 Q20:Q21 Q54 Q51 Q49 Q44:Q46 Q42 Q40 Q57 Q59">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35 M25 M23 M37 M17 M15 M28:M29 M32 M64:M65 M61:M62 M20:M21 M54 M51 M49 M44:M46 M42 M40 M57 M59">
      <formula1>0</formula1>
      <formula2>999999999999999</formula2>
    </dataValidation>
    <dataValidation type="list" allowBlank="1" showInputMessage="1" showErrorMessage="1" sqref="L63 L13 L14 L15 L16 L17 L18 L19 L20 L21 L22 L23 L24 L25 L26 L27 L28 L29 L30 L31 L32 L33 L34 L35 L36 L37 L38 L39 L40 L41 L42 L43 L44 L45 L46 L47 L48 L49 L50 L51 L52 L53 L54 L55 L56 L57 L58 L59 L60 L61 L62 L65 L64">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65">
      <formula1>0</formula1>
      <formula2>0</formula2>
    </dataValidation>
    <dataValidation type="decimal" allowBlank="1" showErrorMessage="1" errorTitle="Invalid Entry" error="Only Numeric Values are allowed. " sqref="A13:A41 A43:A65">
      <formula1>0</formula1>
      <formula2>999999999999999</formula2>
    </dataValidation>
  </dataValidations>
  <printOptions/>
  <pageMargins left="0.45" right="0.2" top="0.75" bottom="0.75" header="0.511805555555556" footer="0.511805555555556"/>
  <pageSetup horizontalDpi="300" verticalDpi="300" orientation="landscape" paperSize="9" scale="67" r:id="rId4"/>
  <rowBreaks count="1" manualBreakCount="1">
    <brk id="46" max="54" man="1"/>
  </row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4.25">
      <c r="E6" s="69" t="s">
        <v>38</v>
      </c>
      <c r="F6" s="69"/>
      <c r="G6" s="69"/>
      <c r="H6" s="69"/>
      <c r="I6" s="69"/>
      <c r="J6" s="69"/>
      <c r="K6" s="69"/>
    </row>
    <row r="7" spans="5:11" ht="14.25">
      <c r="E7" s="70"/>
      <c r="F7" s="70"/>
      <c r="G7" s="70"/>
      <c r="H7" s="70"/>
      <c r="I7" s="70"/>
      <c r="J7" s="70"/>
      <c r="K7" s="70"/>
    </row>
    <row r="8" spans="5:11" ht="14.25">
      <c r="E8" s="70"/>
      <c r="F8" s="70"/>
      <c r="G8" s="70"/>
      <c r="H8" s="70"/>
      <c r="I8" s="70"/>
      <c r="J8" s="70"/>
      <c r="K8" s="70"/>
    </row>
    <row r="9" spans="5:11" ht="14.25">
      <c r="E9" s="70"/>
      <c r="F9" s="70"/>
      <c r="G9" s="70"/>
      <c r="H9" s="70"/>
      <c r="I9" s="70"/>
      <c r="J9" s="70"/>
      <c r="K9" s="70"/>
    </row>
    <row r="10" spans="5:11" ht="14.25">
      <c r="E10" s="70"/>
      <c r="F10" s="70"/>
      <c r="G10" s="70"/>
      <c r="H10" s="70"/>
      <c r="I10" s="70"/>
      <c r="J10" s="70"/>
      <c r="K10" s="70"/>
    </row>
    <row r="11" spans="5:11" ht="14.25">
      <c r="E11" s="70"/>
      <c r="F11" s="70"/>
      <c r="G11" s="70"/>
      <c r="H11" s="70"/>
      <c r="I11" s="70"/>
      <c r="J11" s="70"/>
      <c r="K11" s="70"/>
    </row>
    <row r="12" spans="5:11" ht="14.25">
      <c r="E12" s="70"/>
      <c r="F12" s="70"/>
      <c r="G12" s="70"/>
      <c r="H12" s="70"/>
      <c r="I12" s="70"/>
      <c r="J12" s="70"/>
      <c r="K12" s="70"/>
    </row>
    <row r="13" spans="5:11" ht="14.25">
      <c r="E13" s="70"/>
      <c r="F13" s="70"/>
      <c r="G13" s="70"/>
      <c r="H13" s="70"/>
      <c r="I13" s="70"/>
      <c r="J13" s="70"/>
      <c r="K13" s="70"/>
    </row>
    <row r="14" spans="5:11" ht="14.25">
      <c r="E14" s="70"/>
      <c r="F14" s="70"/>
      <c r="G14" s="70"/>
      <c r="H14" s="70"/>
      <c r="I14" s="70"/>
      <c r="J14" s="70"/>
      <c r="K14" s="7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2019-03-01T13:08:24Z</cp:lastPrinted>
  <dcterms:created xsi:type="dcterms:W3CDTF">2009-01-30T06:42:42Z</dcterms:created>
  <dcterms:modified xsi:type="dcterms:W3CDTF">2022-06-16T05:26:01Z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