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'BoQ1'!$A$1:$BC$112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<sst xmlns="http://schemas.openxmlformats.org/spreadsheetml/2006/main" count="518" uniqueCount="145">
  <si>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</si>
  <si>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</si>
  <si>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</si>
  <si>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</si>
  <si>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</si>
  <si>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</si>
  <si>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</si>
  <si>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</si>
  <si>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</si>
  <si>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</si>
  <si>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</si>
  <si>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</si>
  <si>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</si>
  <si>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</si>
  <si>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</si>
  <si>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</si>
  <si>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</si>
  <si>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</si>
  <si>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</si>
  <si>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</si>
  <si>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</si>
  <si>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</si>
  <si>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</si>
  <si>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</si>
  <si>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</si>
  <si>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</si>
  <si>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</si>
  <si>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</si>
  <si>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</si>
  <si>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</si>
  <si>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</si>
  <si>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</si>
  <si>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</si>
  <si>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</si>
  <si>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</si>
  <si>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</si>
  <si>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</si>
  <si>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</si>
  <si>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</si>
  <si>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</si>
  <si>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</si>
  <si>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</si>
  <si>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</si>
  <si>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</si>
  <si>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</si>
  <si>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</si>
  <si>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</si>
  <si>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</si>
  <si>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</si>
  <si>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</si>
  <si>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</si>
  <si>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</si>
  <si>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Cement mortar 1:4 (1 cement :4 coarse sand)</t>
  </si>
  <si>
    <t>Two or more coats on new work</t>
  </si>
  <si>
    <t>Nominal concrete 1:3:6 or richer mix (i/c equivalent design mix)</t>
  </si>
  <si>
    <t>kg</t>
  </si>
  <si>
    <t>Cement mortar 1:6 (1 cement : 6 coarse sand)</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</si>
  <si>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</si>
  <si>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Second class teak wood</t>
  </si>
  <si>
    <t>35 mm thick</t>
  </si>
  <si>
    <t>100x10 mm</t>
  </si>
  <si>
    <t>100 mm</t>
  </si>
  <si>
    <t>Size of Tile 600x600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</si>
  <si>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</si>
  <si>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</si>
  <si>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</si>
  <si>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</si>
  <si>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</si>
  <si>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</si>
  <si>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</si>
  <si>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</si>
  <si>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</si>
  <si>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</si>
  <si>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28/C/D1/2022-23</t>
  </si>
  <si>
    <t>Name of Work: Setting right of vacant house no. 182, Type-I</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</si>
  <si>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</si>
  <si>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</si>
  <si>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</si>
  <si>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MASONRY WORK</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</si>
  <si>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</si>
  <si>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</si>
  <si>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CLADDING WORK</t>
  </si>
  <si>
    <t>WOOD AND P. V. C. WORK</t>
  </si>
  <si>
    <t>Providing and fixing glazed shutters for doors, windows and clerestory windows using 4 mm thick float glass panes, including ISI marked M.S. pressed butt hinges bright finished of required size with necessary screws.</t>
  </si>
  <si>
    <t>Extra for providing frosted glass panes 4 mm thick instead of ordinary float glass panes 4 mm thick in doors, windows and clerestory window shutters. (Area of opening for glass panes excluding portion inside rebate shall be measured).</t>
  </si>
  <si>
    <t>Providing and fixing ISI marked oxidised M.S. tower bolt black finish, (Barrel type) with necessary screws etc. complete :</t>
  </si>
  <si>
    <t>Providing and fixing ISI marked oxidised M.S. handles conforming to IS:4992 with necessary screws etc. complete :</t>
  </si>
  <si>
    <t>STEEL WORK</t>
  </si>
  <si>
    <t>Providing &amp; fixing fly proof wire gauze to windows, clerestory windows &amp; doors with M.S. Flat 15x3 mm and nuts &amp; bolts complete.</t>
  </si>
  <si>
    <t>Stainless steel (grade 304) wire gauze of 0.5 mm dia wire and 1.4 mm aperture on both sides</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</si>
  <si>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</si>
  <si>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</si>
  <si>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</si>
  <si>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FINISHING</t>
  </si>
  <si>
    <t>12 mm cement plaster of mix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</si>
  <si>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</si>
  <si>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</si>
  <si>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</si>
  <si>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</si>
  <si>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</si>
  <si>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</si>
  <si>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</si>
  <si>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</si>
  <si>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Hacking of CC flooring including cleaning for surface etc. complete as per direction of the Engineer-in-Charge.</t>
  </si>
  <si>
    <t>Dismantling and Demolishing</t>
  </si>
  <si>
    <t>Demolishing cement concrete manually/ by mechanical means including disposal of material within 50 metres lead as per direction of Engineer - in - charge.</t>
  </si>
  <si>
    <t>Demolishing brick work manually/ by mechanical means including stacking of serviceable material and disposal of unserviceable material within 50 metres lead as per direction of Engineer-in-charge.</t>
  </si>
  <si>
    <t>Taking out doors, windows and clerestory window shutters (steel or wood) including stacking within 50 metres lead :</t>
  </si>
  <si>
    <t>SANITARY INSTALLATIONS</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</si>
  <si>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</si>
  <si>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</si>
  <si>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</si>
  <si>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</si>
  <si>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</si>
  <si>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</si>
  <si>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</si>
  <si>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making good the walls etc. concealed pipe, including painting with anti corrosive bitumastic paint, cutting chases and making good the wall :</t>
  </si>
  <si>
    <t>15 mm dia nominal bore</t>
  </si>
  <si>
    <t>Providing and fixing uplasticised PVC connection pipe with brass unions :</t>
  </si>
  <si>
    <t>45 cm length</t>
  </si>
  <si>
    <t>15 mm nominal bore</t>
  </si>
  <si>
    <t>Providing and fixing G.I. Union in G.I. pipe including cutting and threading the pipe and making long screws etc. complete (New work)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</si>
  <si>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</si>
  <si>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</si>
  <si>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</si>
  <si>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</si>
  <si>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</si>
  <si>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</si>
  <si>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</si>
  <si>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</si>
  <si>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</si>
  <si>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</si>
  <si>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stainless steel (SS 304 grade) adjustable friction windows stays of approved quality with necessary stainless steel screws etc. to the side hung windows as per direction of Engineer- in-charge complete.</t>
  </si>
  <si>
    <t>255 X 19 mm</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</si>
  <si>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</si>
  <si>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</si>
  <si>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</si>
  <si>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</si>
  <si>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</si>
  <si>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</si>
  <si>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</si>
  <si>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</si>
  <si>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</si>
  <si>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&amp; fiixing Ebco male Aluminium Hanlde and hook for window etc. power coated in required colour with necessary stainless steel screws etc. to the side hung window as per directions of the Engineer-ib-charge complete.</t>
  </si>
  <si>
    <t>Each</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</si>
</sst>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right style="thin"/>
      <top>
        <color indexed="63"/>
      </top>
      <bottom style="thin"/>
    </border>
    <border>
      <left style="thin"/>
      <right style="thin"/>
      <top>
        <color indexed="63"/>
      </top>
      <bottom>
        <color indexed="63"/>
      </bottom>
    </border>
    <border>
      <left style="thin">
        <color indexed="8"/>
      </left>
      <right>
        <color indexed="63"/>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0"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1" xfId="59" applyNumberFormat="1" applyFont="1" applyFill="1" applyBorder="1" applyAlignment="1">
      <alignment horizontal="center" vertical="top" wrapText="1"/>
      <protection/>
    </xf>
    <xf numFmtId="0" fontId="13" fillId="0" borderId="10"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2" xfId="59" applyNumberFormat="1" applyFont="1" applyFill="1" applyBorder="1" applyAlignment="1">
      <alignment horizontal="left" vertical="top"/>
      <protection/>
    </xf>
    <xf numFmtId="0" fontId="7" fillId="0" borderId="13" xfId="59" applyNumberFormat="1" applyFont="1" applyFill="1" applyBorder="1" applyAlignment="1">
      <alignment horizontal="left" vertical="top"/>
      <protection/>
    </xf>
    <xf numFmtId="0" fontId="15" fillId="0" borderId="11" xfId="56" applyNumberFormat="1" applyFont="1" applyFill="1" applyBorder="1" applyAlignment="1" applyProtection="1">
      <alignment vertical="top"/>
      <protection/>
    </xf>
    <xf numFmtId="0" fontId="16" fillId="0" borderId="10" xfId="59" applyNumberFormat="1" applyFont="1" applyFill="1" applyBorder="1" applyAlignment="1" applyProtection="1">
      <alignment vertical="center" wrapText="1"/>
      <protection locked="0"/>
    </xf>
    <xf numFmtId="0" fontId="15" fillId="0" borderId="10" xfId="59" applyNumberFormat="1" applyFont="1" applyFill="1" applyBorder="1" applyAlignment="1">
      <alignment vertical="top"/>
      <protection/>
    </xf>
    <xf numFmtId="0" fontId="4" fillId="0" borderId="10" xfId="56"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6" applyNumberFormat="1" applyFont="1" applyFill="1" applyBorder="1" applyAlignment="1" applyProtection="1">
      <alignment vertical="center" wrapText="1"/>
      <protection locked="0"/>
    </xf>
    <xf numFmtId="0" fontId="16" fillId="0" borderId="10"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4"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0" xfId="59" applyNumberFormat="1" applyFont="1" applyFill="1" applyBorder="1" applyAlignment="1" applyProtection="1">
      <alignment vertical="center" wrapText="1"/>
      <protection locked="0"/>
    </xf>
    <xf numFmtId="10" fontId="18" fillId="33" borderId="10" xfId="66" applyNumberFormat="1" applyFont="1" applyFill="1" applyBorder="1" applyAlignment="1" applyProtection="1">
      <alignment horizontal="center" vertical="center"/>
      <protection locked="0"/>
    </xf>
    <xf numFmtId="0" fontId="7" fillId="0" borderId="11" xfId="56"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0" fontId="7" fillId="0" borderId="18" xfId="59" applyNumberFormat="1" applyFont="1" applyFill="1" applyBorder="1" applyAlignment="1">
      <alignment horizontal="left" vertical="top"/>
      <protection/>
    </xf>
    <xf numFmtId="0" fontId="4" fillId="0" borderId="19" xfId="59" applyNumberFormat="1" applyFont="1" applyFill="1" applyBorder="1" applyAlignment="1">
      <alignment vertical="top"/>
      <protection/>
    </xf>
    <xf numFmtId="0" fontId="14" fillId="0" borderId="20" xfId="59" applyNumberFormat="1" applyFont="1" applyFill="1" applyBorder="1" applyAlignment="1">
      <alignment vertical="top"/>
      <protection/>
    </xf>
    <xf numFmtId="0" fontId="4" fillId="0" borderId="20" xfId="59" applyNumberFormat="1" applyFont="1" applyFill="1" applyBorder="1" applyAlignment="1">
      <alignment vertical="top"/>
      <protection/>
    </xf>
    <xf numFmtId="2" fontId="19" fillId="0" borderId="15" xfId="59" applyNumberFormat="1" applyFont="1" applyFill="1" applyBorder="1" applyAlignment="1">
      <alignment vertical="top"/>
      <protection/>
    </xf>
    <xf numFmtId="2" fontId="14" fillId="0" borderId="21" xfId="59" applyNumberFormat="1" applyFont="1" applyFill="1" applyBorder="1" applyAlignment="1">
      <alignment horizontal="right" vertical="top"/>
      <protection/>
    </xf>
    <xf numFmtId="0" fontId="57" fillId="0" borderId="14" xfId="0" applyFont="1" applyFill="1" applyBorder="1" applyAlignment="1">
      <alignment horizontal="justify" vertical="top" wrapText="1"/>
    </xf>
    <xf numFmtId="0" fontId="57" fillId="0" borderId="14" xfId="0" applyFont="1" applyFill="1" applyBorder="1" applyAlignment="1">
      <alignment horizontal="center" vertical="top" wrapText="1"/>
    </xf>
    <xf numFmtId="2" fontId="57" fillId="0" borderId="14" xfId="0" applyNumberFormat="1" applyFont="1" applyFill="1" applyBorder="1" applyAlignment="1">
      <alignment horizontal="left" vertical="top"/>
    </xf>
    <xf numFmtId="0" fontId="14" fillId="0" borderId="12"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0" xfId="56" applyNumberFormat="1" applyFont="1" applyFill="1" applyBorder="1" applyAlignment="1" applyProtection="1">
      <alignment horizontal="center" wrapText="1"/>
      <protection locked="0"/>
    </xf>
    <xf numFmtId="0" fontId="11" fillId="0" borderId="12" xfId="56" applyNumberFormat="1" applyFont="1" applyFill="1" applyBorder="1" applyAlignment="1">
      <alignment horizontal="center" vertical="center" wrapText="1"/>
      <protection/>
    </xf>
    <xf numFmtId="0" fontId="7" fillId="0" borderId="14" xfId="56" applyNumberFormat="1" applyFont="1" applyFill="1" applyBorder="1" applyAlignment="1" applyProtection="1">
      <alignment horizontal="center" vertical="top"/>
      <protection/>
    </xf>
    <xf numFmtId="0" fontId="7" fillId="34" borderId="14" xfId="56" applyNumberFormat="1" applyFont="1" applyFill="1" applyBorder="1" applyAlignment="1" applyProtection="1">
      <alignment horizontal="center" vertical="top"/>
      <protection/>
    </xf>
    <xf numFmtId="0" fontId="7" fillId="35" borderId="12"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2" fontId="14" fillId="0" borderId="22" xfId="59" applyNumberFormat="1" applyFont="1" applyFill="1" applyBorder="1" applyAlignment="1">
      <alignment vertical="top"/>
      <protection/>
    </xf>
    <xf numFmtId="0" fontId="4" fillId="0" borderId="23" xfId="59" applyNumberFormat="1" applyFont="1" applyFill="1" applyBorder="1" applyAlignment="1">
      <alignment horizontal="justify" vertical="top" wrapText="1"/>
      <protection/>
    </xf>
    <xf numFmtId="2" fontId="7" fillId="0" borderId="14" xfId="56" applyNumberFormat="1" applyFont="1" applyFill="1" applyBorder="1" applyAlignment="1" applyProtection="1">
      <alignment horizontal="right" vertical="top"/>
      <protection locked="0"/>
    </xf>
    <xf numFmtId="2" fontId="4" fillId="0" borderId="14" xfId="59" applyNumberFormat="1" applyFont="1" applyFill="1" applyBorder="1" applyAlignment="1">
      <alignment horizontal="right" vertical="top"/>
      <protection/>
    </xf>
    <xf numFmtId="2" fontId="4" fillId="0" borderId="14" xfId="56" applyNumberFormat="1" applyFont="1" applyFill="1" applyBorder="1" applyAlignment="1">
      <alignment horizontal="right" vertical="top"/>
      <protection/>
    </xf>
    <xf numFmtId="2" fontId="7" fillId="33" borderId="14" xfId="56" applyNumberFormat="1" applyFont="1" applyFill="1" applyBorder="1" applyAlignment="1" applyProtection="1">
      <alignment horizontal="right" vertical="top"/>
      <protection locked="0"/>
    </xf>
    <xf numFmtId="2" fontId="7" fillId="34" borderId="14" xfId="56" applyNumberFormat="1" applyFont="1" applyFill="1" applyBorder="1" applyAlignment="1" applyProtection="1">
      <alignment horizontal="right" vertical="top"/>
      <protection locked="0"/>
    </xf>
    <xf numFmtId="2" fontId="7" fillId="34" borderId="14" xfId="56" applyNumberFormat="1" applyFont="1" applyFill="1" applyBorder="1" applyAlignment="1" applyProtection="1">
      <alignment horizontal="right" vertical="top" wrapText="1"/>
      <protection locked="0"/>
    </xf>
    <xf numFmtId="2" fontId="7" fillId="0" borderId="14" xfId="59" applyNumberFormat="1" applyFont="1" applyFill="1" applyBorder="1" applyAlignment="1">
      <alignment horizontal="right" vertical="top"/>
      <protection/>
    </xf>
    <xf numFmtId="2" fontId="7" fillId="0" borderId="14" xfId="58" applyNumberFormat="1" applyFont="1" applyFill="1" applyBorder="1" applyAlignment="1">
      <alignment horizontal="right" vertical="top"/>
      <protection/>
    </xf>
    <xf numFmtId="0" fontId="4" fillId="0" borderId="14" xfId="59" applyNumberFormat="1" applyFont="1" applyFill="1" applyBorder="1" applyAlignment="1">
      <alignment horizontal="justify" vertical="top" wrapText="1"/>
      <protection/>
    </xf>
    <xf numFmtId="2" fontId="57" fillId="0" borderId="14" xfId="0" applyNumberFormat="1" applyFont="1" applyFill="1" applyBorder="1" applyAlignment="1">
      <alignment horizontal="right" vertical="top"/>
    </xf>
    <xf numFmtId="2" fontId="6" fillId="0" borderId="0" xfId="59" applyNumberFormat="1" applyFont="1" applyFill="1" applyBorder="1" applyAlignment="1" applyProtection="1">
      <alignment horizontal="center" vertical="center"/>
      <protection/>
    </xf>
    <xf numFmtId="2" fontId="4" fillId="0" borderId="0" xfId="56" applyNumberFormat="1" applyFont="1" applyFill="1" applyBorder="1" applyAlignment="1">
      <alignment vertical="center"/>
      <protection/>
    </xf>
    <xf numFmtId="2" fontId="7" fillId="0" borderId="24" xfId="59" applyNumberFormat="1" applyFont="1" applyFill="1" applyBorder="1" applyAlignment="1" applyProtection="1">
      <alignment horizontal="left" vertical="top" wrapText="1"/>
      <protection/>
    </xf>
    <xf numFmtId="2" fontId="7" fillId="0" borderId="10" xfId="56" applyNumberFormat="1" applyFont="1" applyFill="1" applyBorder="1" applyAlignment="1">
      <alignment horizontal="center" vertical="top" wrapText="1"/>
      <protection/>
    </xf>
    <xf numFmtId="2" fontId="7" fillId="0" borderId="15" xfId="59" applyNumberFormat="1" applyFont="1" applyFill="1" applyBorder="1" applyAlignment="1">
      <alignment horizontal="left" vertical="top"/>
      <protection/>
    </xf>
    <xf numFmtId="2" fontId="7" fillId="0" borderId="24" xfId="59" applyNumberFormat="1" applyFont="1" applyFill="1" applyBorder="1" applyAlignment="1">
      <alignment horizontal="left" vertical="top"/>
      <protection/>
    </xf>
    <xf numFmtId="2" fontId="7" fillId="0" borderId="12" xfId="59" applyNumberFormat="1" applyFont="1" applyFill="1" applyBorder="1" applyAlignment="1">
      <alignment horizontal="left" vertical="top"/>
      <protection/>
    </xf>
    <xf numFmtId="2" fontId="0" fillId="0" borderId="0" xfId="56" applyNumberFormat="1" applyFill="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12"/>
  <sheetViews>
    <sheetView showGridLines="0" view="pageBreakPreview" zoomScaleNormal="85" zoomScaleSheetLayoutView="100" zoomScalePageLayoutView="0" workbookViewId="0" topLeftCell="A106">
      <selection activeCell="F109" sqref="F109"/>
    </sheetView>
  </sheetViews>
  <sheetFormatPr defaultColWidth="9.140625" defaultRowHeight="15"/>
  <cols>
    <col min="1" max="1" width="8.8515625" style="78"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50" t="str">
        <f>B2&amp;" BoQ"</f>
        <v>Percentage BoQ</v>
      </c>
      <c r="B1" s="50"/>
      <c r="C1" s="50"/>
      <c r="D1" s="50"/>
      <c r="E1" s="50"/>
      <c r="F1" s="50"/>
      <c r="G1" s="50"/>
      <c r="H1" s="50"/>
      <c r="I1" s="50"/>
      <c r="J1" s="50"/>
      <c r="K1" s="50"/>
      <c r="L1" s="50"/>
      <c r="O1" s="5"/>
      <c r="P1" s="5"/>
      <c r="Q1" s="6"/>
      <c r="IE1" s="6"/>
      <c r="IF1" s="6"/>
      <c r="IG1" s="6"/>
      <c r="IH1" s="6"/>
      <c r="II1" s="6"/>
    </row>
    <row r="2" spans="1:17" s="4" customFormat="1" ht="25.5" customHeight="1" hidden="1">
      <c r="A2" s="71" t="s">
        <v>0</v>
      </c>
      <c r="B2" s="7" t="s">
        <v>1</v>
      </c>
      <c r="C2" s="7" t="s">
        <v>2</v>
      </c>
      <c r="D2" s="7" t="s">
        <v>3</v>
      </c>
      <c r="E2" s="7" t="s">
        <v>4</v>
      </c>
      <c r="J2" s="8"/>
      <c r="K2" s="8"/>
      <c r="L2" s="8"/>
      <c r="O2" s="5"/>
      <c r="P2" s="5"/>
      <c r="Q2" s="6"/>
    </row>
    <row r="3" spans="1:243" s="4" customFormat="1" ht="30.75" customHeight="1" hidden="1">
      <c r="A3" s="72" t="s">
        <v>5</v>
      </c>
      <c r="C3" s="4" t="s">
        <v>6</v>
      </c>
      <c r="IE3" s="6"/>
      <c r="IF3" s="6"/>
      <c r="IG3" s="6"/>
      <c r="IH3" s="6"/>
      <c r="II3" s="6"/>
    </row>
    <row r="4" spans="1:243" s="9" customFormat="1" ht="30.75" customHeight="1">
      <c r="A4" s="51" t="s">
        <v>42</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IE4" s="10"/>
      <c r="IF4" s="10"/>
      <c r="IG4" s="10"/>
      <c r="IH4" s="10"/>
      <c r="II4" s="10"/>
    </row>
    <row r="5" spans="1:243" s="9" customFormat="1" ht="30.75" customHeight="1">
      <c r="A5" s="51" t="s">
        <v>74</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IE5" s="10"/>
      <c r="IF5" s="10"/>
      <c r="IG5" s="10"/>
      <c r="IH5" s="10"/>
      <c r="II5" s="10"/>
    </row>
    <row r="6" spans="1:243" s="9" customFormat="1" ht="30.75" customHeight="1">
      <c r="A6" s="51" t="s">
        <v>73</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IE6" s="10"/>
      <c r="IF6" s="10"/>
      <c r="IG6" s="10"/>
      <c r="IH6" s="10"/>
      <c r="II6" s="10"/>
    </row>
    <row r="7" spans="1:243" s="9" customFormat="1" ht="29.25" customHeight="1" hidden="1">
      <c r="A7" s="52" t="s">
        <v>7</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IE7" s="10"/>
      <c r="IF7" s="10"/>
      <c r="IG7" s="10"/>
      <c r="IH7" s="10"/>
      <c r="II7" s="10"/>
    </row>
    <row r="8" spans="1:243" s="11" customFormat="1" ht="72" customHeight="1">
      <c r="A8" s="73" t="s">
        <v>39</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IE8" s="12"/>
      <c r="IF8" s="12"/>
      <c r="IG8" s="12"/>
      <c r="IH8" s="12"/>
      <c r="II8" s="12"/>
    </row>
    <row r="9" spans="1:243" s="13" customFormat="1" ht="61.5" customHeight="1">
      <c r="A9" s="53" t="s">
        <v>50</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IE9" s="14"/>
      <c r="IF9" s="14"/>
      <c r="IG9" s="14"/>
      <c r="IH9" s="14"/>
      <c r="II9" s="14"/>
    </row>
    <row r="10" spans="1:243" s="16" customFormat="1" ht="18.75" customHeight="1">
      <c r="A10" s="74" t="s">
        <v>8</v>
      </c>
      <c r="B10" s="15" t="s">
        <v>9</v>
      </c>
      <c r="C10" s="15" t="s">
        <v>9</v>
      </c>
      <c r="D10" s="15" t="s">
        <v>8</v>
      </c>
      <c r="E10" s="15" t="s">
        <v>51</v>
      </c>
      <c r="F10" s="15" t="s">
        <v>10</v>
      </c>
      <c r="G10" s="15" t="s">
        <v>10</v>
      </c>
      <c r="H10" s="15" t="s">
        <v>11</v>
      </c>
      <c r="I10" s="15" t="s">
        <v>9</v>
      </c>
      <c r="J10" s="15" t="s">
        <v>8</v>
      </c>
      <c r="K10" s="15" t="s">
        <v>12</v>
      </c>
      <c r="L10" s="15" t="s">
        <v>9</v>
      </c>
      <c r="M10" s="15" t="s">
        <v>8</v>
      </c>
      <c r="N10" s="15" t="s">
        <v>10</v>
      </c>
      <c r="O10" s="15" t="s">
        <v>10</v>
      </c>
      <c r="P10" s="15" t="s">
        <v>10</v>
      </c>
      <c r="Q10" s="15" t="s">
        <v>10</v>
      </c>
      <c r="R10" s="15" t="s">
        <v>11</v>
      </c>
      <c r="S10" s="15" t="s">
        <v>11</v>
      </c>
      <c r="T10" s="15" t="s">
        <v>10</v>
      </c>
      <c r="U10" s="15" t="s">
        <v>10</v>
      </c>
      <c r="V10" s="15" t="s">
        <v>10</v>
      </c>
      <c r="W10" s="15" t="s">
        <v>10</v>
      </c>
      <c r="X10" s="15" t="s">
        <v>11</v>
      </c>
      <c r="Y10" s="15" t="s">
        <v>11</v>
      </c>
      <c r="Z10" s="15" t="s">
        <v>10</v>
      </c>
      <c r="AA10" s="15" t="s">
        <v>10</v>
      </c>
      <c r="AB10" s="15" t="s">
        <v>10</v>
      </c>
      <c r="AC10" s="15" t="s">
        <v>10</v>
      </c>
      <c r="AD10" s="15" t="s">
        <v>11</v>
      </c>
      <c r="AE10" s="15" t="s">
        <v>11</v>
      </c>
      <c r="AF10" s="15" t="s">
        <v>10</v>
      </c>
      <c r="AG10" s="15" t="s">
        <v>10</v>
      </c>
      <c r="AH10" s="15" t="s">
        <v>10</v>
      </c>
      <c r="AI10" s="15" t="s">
        <v>10</v>
      </c>
      <c r="AJ10" s="15" t="s">
        <v>11</v>
      </c>
      <c r="AK10" s="15" t="s">
        <v>11</v>
      </c>
      <c r="AL10" s="15" t="s">
        <v>10</v>
      </c>
      <c r="AM10" s="15" t="s">
        <v>10</v>
      </c>
      <c r="AN10" s="15" t="s">
        <v>10</v>
      </c>
      <c r="AO10" s="15" t="s">
        <v>10</v>
      </c>
      <c r="AP10" s="15" t="s">
        <v>11</v>
      </c>
      <c r="AQ10" s="15" t="s">
        <v>11</v>
      </c>
      <c r="AR10" s="15" t="s">
        <v>10</v>
      </c>
      <c r="AS10" s="15" t="s">
        <v>10</v>
      </c>
      <c r="AT10" s="15" t="s">
        <v>8</v>
      </c>
      <c r="AU10" s="15" t="s">
        <v>8</v>
      </c>
      <c r="AV10" s="15" t="s">
        <v>11</v>
      </c>
      <c r="AW10" s="15" t="s">
        <v>11</v>
      </c>
      <c r="AX10" s="15" t="s">
        <v>8</v>
      </c>
      <c r="AY10" s="15" t="s">
        <v>8</v>
      </c>
      <c r="AZ10" s="15" t="s">
        <v>13</v>
      </c>
      <c r="BA10" s="15" t="s">
        <v>8</v>
      </c>
      <c r="BB10" s="15" t="s">
        <v>8</v>
      </c>
      <c r="BC10" s="15" t="s">
        <v>9</v>
      </c>
      <c r="IE10" s="17"/>
      <c r="IF10" s="17"/>
      <c r="IG10" s="17"/>
      <c r="IH10" s="17"/>
      <c r="II10" s="17"/>
    </row>
    <row r="11" spans="1:243" s="16" customFormat="1" ht="57" customHeight="1">
      <c r="A11" s="74" t="s">
        <v>14</v>
      </c>
      <c r="B11" s="15" t="s">
        <v>15</v>
      </c>
      <c r="C11" s="15" t="s">
        <v>16</v>
      </c>
      <c r="D11" s="15" t="s">
        <v>17</v>
      </c>
      <c r="E11" s="15" t="s">
        <v>18</v>
      </c>
      <c r="F11" s="15" t="s">
        <v>41</v>
      </c>
      <c r="G11" s="15"/>
      <c r="H11" s="15"/>
      <c r="I11" s="15" t="s">
        <v>19</v>
      </c>
      <c r="J11" s="15" t="s">
        <v>20</v>
      </c>
      <c r="K11" s="15" t="s">
        <v>21</v>
      </c>
      <c r="L11" s="15" t="s">
        <v>22</v>
      </c>
      <c r="M11" s="18" t="s">
        <v>23</v>
      </c>
      <c r="N11" s="15" t="s">
        <v>24</v>
      </c>
      <c r="O11" s="15" t="s">
        <v>25</v>
      </c>
      <c r="P11" s="15" t="s">
        <v>26</v>
      </c>
      <c r="Q11" s="15" t="s">
        <v>27</v>
      </c>
      <c r="R11" s="15"/>
      <c r="S11" s="15"/>
      <c r="T11" s="15" t="s">
        <v>28</v>
      </c>
      <c r="U11" s="15" t="s">
        <v>29</v>
      </c>
      <c r="V11" s="15" t="s">
        <v>30</v>
      </c>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9" t="s">
        <v>40</v>
      </c>
      <c r="BB11" s="19" t="s">
        <v>31</v>
      </c>
      <c r="BC11" s="19" t="s">
        <v>32</v>
      </c>
      <c r="IE11" s="17"/>
      <c r="IF11" s="17"/>
      <c r="IG11" s="17"/>
      <c r="IH11" s="17"/>
      <c r="II11" s="17"/>
    </row>
    <row r="12" spans="1:243" s="16" customFormat="1" ht="15">
      <c r="A12" s="74">
        <v>1</v>
      </c>
      <c r="B12" s="15">
        <v>2</v>
      </c>
      <c r="C12" s="36">
        <v>3</v>
      </c>
      <c r="D12" s="38">
        <v>4</v>
      </c>
      <c r="E12" s="38">
        <v>5</v>
      </c>
      <c r="F12" s="38">
        <v>6</v>
      </c>
      <c r="G12" s="38">
        <v>7</v>
      </c>
      <c r="H12" s="38">
        <v>8</v>
      </c>
      <c r="I12" s="38">
        <v>9</v>
      </c>
      <c r="J12" s="38">
        <v>10</v>
      </c>
      <c r="K12" s="38">
        <v>11</v>
      </c>
      <c r="L12" s="38">
        <v>12</v>
      </c>
      <c r="M12" s="38">
        <v>13</v>
      </c>
      <c r="N12" s="38">
        <v>14</v>
      </c>
      <c r="O12" s="38">
        <v>15</v>
      </c>
      <c r="P12" s="38">
        <v>16</v>
      </c>
      <c r="Q12" s="38">
        <v>17</v>
      </c>
      <c r="R12" s="38">
        <v>18</v>
      </c>
      <c r="S12" s="38">
        <v>19</v>
      </c>
      <c r="T12" s="38">
        <v>20</v>
      </c>
      <c r="U12" s="38">
        <v>21</v>
      </c>
      <c r="V12" s="38">
        <v>22</v>
      </c>
      <c r="W12" s="38">
        <v>23</v>
      </c>
      <c r="X12" s="38">
        <v>24</v>
      </c>
      <c r="Y12" s="38">
        <v>25</v>
      </c>
      <c r="Z12" s="38">
        <v>26</v>
      </c>
      <c r="AA12" s="38">
        <v>27</v>
      </c>
      <c r="AB12" s="38">
        <v>28</v>
      </c>
      <c r="AC12" s="38">
        <v>29</v>
      </c>
      <c r="AD12" s="38">
        <v>30</v>
      </c>
      <c r="AE12" s="38">
        <v>31</v>
      </c>
      <c r="AF12" s="38">
        <v>32</v>
      </c>
      <c r="AG12" s="38">
        <v>33</v>
      </c>
      <c r="AH12" s="38">
        <v>34</v>
      </c>
      <c r="AI12" s="38">
        <v>35</v>
      </c>
      <c r="AJ12" s="38">
        <v>36</v>
      </c>
      <c r="AK12" s="38">
        <v>37</v>
      </c>
      <c r="AL12" s="38">
        <v>38</v>
      </c>
      <c r="AM12" s="38">
        <v>39</v>
      </c>
      <c r="AN12" s="38">
        <v>40</v>
      </c>
      <c r="AO12" s="38">
        <v>41</v>
      </c>
      <c r="AP12" s="38">
        <v>42</v>
      </c>
      <c r="AQ12" s="38">
        <v>43</v>
      </c>
      <c r="AR12" s="38">
        <v>44</v>
      </c>
      <c r="AS12" s="38">
        <v>45</v>
      </c>
      <c r="AT12" s="38">
        <v>46</v>
      </c>
      <c r="AU12" s="38">
        <v>47</v>
      </c>
      <c r="AV12" s="38">
        <v>48</v>
      </c>
      <c r="AW12" s="38">
        <v>49</v>
      </c>
      <c r="AX12" s="38">
        <v>50</v>
      </c>
      <c r="AY12" s="38">
        <v>51</v>
      </c>
      <c r="AZ12" s="38">
        <v>52</v>
      </c>
      <c r="BA12" s="38">
        <v>7</v>
      </c>
      <c r="BB12" s="39">
        <v>54</v>
      </c>
      <c r="BC12" s="15">
        <v>8</v>
      </c>
      <c r="IE12" s="17"/>
      <c r="IF12" s="17"/>
      <c r="IG12" s="17"/>
      <c r="IH12" s="17"/>
      <c r="II12" s="17"/>
    </row>
    <row r="13" spans="1:243" s="20" customFormat="1" ht="24.75" customHeight="1">
      <c r="A13" s="48">
        <v>1</v>
      </c>
      <c r="B13" s="46" t="s">
        <v>75</v>
      </c>
      <c r="C13" s="32"/>
      <c r="D13" s="54"/>
      <c r="E13" s="54"/>
      <c r="F13" s="54"/>
      <c r="G13" s="54"/>
      <c r="H13" s="54"/>
      <c r="I13" s="54"/>
      <c r="J13" s="54"/>
      <c r="K13" s="54"/>
      <c r="L13" s="54"/>
      <c r="M13" s="54"/>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IA13" s="20">
        <v>1</v>
      </c>
      <c r="IB13" s="20" t="s">
        <v>75</v>
      </c>
      <c r="IE13" s="21"/>
      <c r="IF13" s="21"/>
      <c r="IG13" s="21"/>
      <c r="IH13" s="21"/>
      <c r="II13" s="21"/>
    </row>
    <row r="14" spans="1:243" s="20" customFormat="1" ht="78.75">
      <c r="A14" s="48">
        <v>1.01</v>
      </c>
      <c r="B14" s="46" t="s">
        <v>76</v>
      </c>
      <c r="C14" s="32"/>
      <c r="D14" s="54"/>
      <c r="E14" s="54"/>
      <c r="F14" s="54"/>
      <c r="G14" s="54"/>
      <c r="H14" s="54"/>
      <c r="I14" s="54"/>
      <c r="J14" s="54"/>
      <c r="K14" s="54"/>
      <c r="L14" s="54"/>
      <c r="M14" s="54"/>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IA14" s="20">
        <v>1.01</v>
      </c>
      <c r="IB14" s="20" t="s">
        <v>76</v>
      </c>
      <c r="IE14" s="21"/>
      <c r="IF14" s="21"/>
      <c r="IG14" s="21"/>
      <c r="IH14" s="21"/>
      <c r="II14" s="21"/>
    </row>
    <row r="15" spans="1:243" s="20" customFormat="1" ht="78.75">
      <c r="A15" s="48">
        <v>1.02</v>
      </c>
      <c r="B15" s="46" t="s">
        <v>77</v>
      </c>
      <c r="C15" s="32"/>
      <c r="D15" s="32">
        <v>0.3</v>
      </c>
      <c r="E15" s="47" t="s">
        <v>46</v>
      </c>
      <c r="F15" s="70">
        <v>6457.83</v>
      </c>
      <c r="G15" s="61"/>
      <c r="H15" s="61"/>
      <c r="I15" s="62" t="s">
        <v>33</v>
      </c>
      <c r="J15" s="63">
        <f>IF(I15="Less(-)",-1,1)</f>
        <v>1</v>
      </c>
      <c r="K15" s="61" t="s">
        <v>34</v>
      </c>
      <c r="L15" s="61" t="s">
        <v>4</v>
      </c>
      <c r="M15" s="64"/>
      <c r="N15" s="65"/>
      <c r="O15" s="65"/>
      <c r="P15" s="66"/>
      <c r="Q15" s="65"/>
      <c r="R15" s="65"/>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7">
        <f>total_amount_ba($B$2,$D$2,D15,F15,J15,K15,M15)</f>
        <v>1937.35</v>
      </c>
      <c r="BB15" s="68">
        <f>BA15+SUM(N15:AZ15)</f>
        <v>1937.35</v>
      </c>
      <c r="BC15" s="69" t="str">
        <f>SpellNumber(L15,BB15)</f>
        <v>INR  One Thousand Nine Hundred &amp; Thirty Seven  and Paise Thirty Five Only</v>
      </c>
      <c r="IA15" s="20">
        <v>1.02</v>
      </c>
      <c r="IB15" s="20" t="s">
        <v>77</v>
      </c>
      <c r="ID15" s="20">
        <v>0.3</v>
      </c>
      <c r="IE15" s="21" t="s">
        <v>46</v>
      </c>
      <c r="IF15" s="21"/>
      <c r="IG15" s="21"/>
      <c r="IH15" s="21"/>
      <c r="II15" s="21"/>
    </row>
    <row r="16" spans="1:243" s="20" customFormat="1" ht="15.75">
      <c r="A16" s="48">
        <v>2</v>
      </c>
      <c r="B16" s="46" t="s">
        <v>78</v>
      </c>
      <c r="C16" s="32"/>
      <c r="D16" s="54"/>
      <c r="E16" s="54"/>
      <c r="F16" s="54"/>
      <c r="G16" s="54"/>
      <c r="H16" s="54"/>
      <c r="I16" s="54"/>
      <c r="J16" s="54"/>
      <c r="K16" s="54"/>
      <c r="L16" s="54"/>
      <c r="M16" s="54"/>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IA16" s="20">
        <v>2</v>
      </c>
      <c r="IB16" s="20" t="s">
        <v>78</v>
      </c>
      <c r="IE16" s="21"/>
      <c r="IF16" s="21"/>
      <c r="IG16" s="21"/>
      <c r="IH16" s="21"/>
      <c r="II16" s="21"/>
    </row>
    <row r="17" spans="1:243" s="20" customFormat="1" ht="78.75">
      <c r="A17" s="48">
        <v>2.01</v>
      </c>
      <c r="B17" s="46" t="s">
        <v>79</v>
      </c>
      <c r="C17" s="32"/>
      <c r="D17" s="54"/>
      <c r="E17" s="54"/>
      <c r="F17" s="54"/>
      <c r="G17" s="54"/>
      <c r="H17" s="54"/>
      <c r="I17" s="54"/>
      <c r="J17" s="54"/>
      <c r="K17" s="54"/>
      <c r="L17" s="54"/>
      <c r="M17" s="54"/>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IA17" s="20">
        <v>2.01</v>
      </c>
      <c r="IB17" s="20" t="s">
        <v>79</v>
      </c>
      <c r="IE17" s="21"/>
      <c r="IF17" s="21"/>
      <c r="IG17" s="21"/>
      <c r="IH17" s="21"/>
      <c r="II17" s="21"/>
    </row>
    <row r="18" spans="1:243" s="20" customFormat="1" ht="30.75" customHeight="1">
      <c r="A18" s="48">
        <v>2.02</v>
      </c>
      <c r="B18" s="46" t="s">
        <v>56</v>
      </c>
      <c r="C18" s="32"/>
      <c r="D18" s="32">
        <v>0.15</v>
      </c>
      <c r="E18" s="47" t="s">
        <v>46</v>
      </c>
      <c r="F18" s="70">
        <v>7267.3</v>
      </c>
      <c r="G18" s="61"/>
      <c r="H18" s="61"/>
      <c r="I18" s="62" t="s">
        <v>33</v>
      </c>
      <c r="J18" s="63">
        <f>IF(I18="Less(-)",-1,1)</f>
        <v>1</v>
      </c>
      <c r="K18" s="61" t="s">
        <v>34</v>
      </c>
      <c r="L18" s="61" t="s">
        <v>4</v>
      </c>
      <c r="M18" s="64"/>
      <c r="N18" s="65"/>
      <c r="O18" s="65"/>
      <c r="P18" s="66"/>
      <c r="Q18" s="65"/>
      <c r="R18" s="65"/>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7">
        <f>total_amount_ba($B$2,$D$2,D18,F18,J18,K18,M18)</f>
        <v>1090.1</v>
      </c>
      <c r="BB18" s="68">
        <f>BA18+SUM(N18:AZ18)</f>
        <v>1090.1</v>
      </c>
      <c r="BC18" s="69" t="str">
        <f>SpellNumber(L18,BB18)</f>
        <v>INR  One Thousand  &amp;Ninety  and Paise Ten Only</v>
      </c>
      <c r="IA18" s="20">
        <v>2.02</v>
      </c>
      <c r="IB18" s="20" t="s">
        <v>56</v>
      </c>
      <c r="ID18" s="20">
        <v>0.15</v>
      </c>
      <c r="IE18" s="21" t="s">
        <v>46</v>
      </c>
      <c r="IF18" s="21"/>
      <c r="IG18" s="21"/>
      <c r="IH18" s="21"/>
      <c r="II18" s="21"/>
    </row>
    <row r="19" spans="1:243" s="20" customFormat="1" ht="29.25" customHeight="1">
      <c r="A19" s="48">
        <v>2.03</v>
      </c>
      <c r="B19" s="46" t="s">
        <v>80</v>
      </c>
      <c r="C19" s="32"/>
      <c r="D19" s="54"/>
      <c r="E19" s="54"/>
      <c r="F19" s="54"/>
      <c r="G19" s="54"/>
      <c r="H19" s="54"/>
      <c r="I19" s="54"/>
      <c r="J19" s="54"/>
      <c r="K19" s="54"/>
      <c r="L19" s="54"/>
      <c r="M19" s="54"/>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IA19" s="20">
        <v>2.03</v>
      </c>
      <c r="IB19" s="20" t="s">
        <v>80</v>
      </c>
      <c r="IE19" s="21"/>
      <c r="IF19" s="21"/>
      <c r="IG19" s="21"/>
      <c r="IH19" s="21"/>
      <c r="II19" s="21"/>
    </row>
    <row r="20" spans="1:243" s="20" customFormat="1" ht="33" customHeight="1">
      <c r="A20" s="48">
        <v>2.04</v>
      </c>
      <c r="B20" s="46" t="s">
        <v>52</v>
      </c>
      <c r="C20" s="32"/>
      <c r="D20" s="32">
        <v>2</v>
      </c>
      <c r="E20" s="47" t="s">
        <v>43</v>
      </c>
      <c r="F20" s="70">
        <v>892.63</v>
      </c>
      <c r="G20" s="61"/>
      <c r="H20" s="61"/>
      <c r="I20" s="62" t="s">
        <v>33</v>
      </c>
      <c r="J20" s="63">
        <f>IF(I20="Less(-)",-1,1)</f>
        <v>1</v>
      </c>
      <c r="K20" s="61" t="s">
        <v>34</v>
      </c>
      <c r="L20" s="61" t="s">
        <v>4</v>
      </c>
      <c r="M20" s="64"/>
      <c r="N20" s="65"/>
      <c r="O20" s="65"/>
      <c r="P20" s="66"/>
      <c r="Q20" s="65"/>
      <c r="R20" s="65"/>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7">
        <f>total_amount_ba($B$2,$D$2,D20,F20,J20,K20,M20)</f>
        <v>1785.26</v>
      </c>
      <c r="BB20" s="68">
        <f>BA20+SUM(N20:AZ20)</f>
        <v>1785.26</v>
      </c>
      <c r="BC20" s="69" t="str">
        <f>SpellNumber(L20,BB20)</f>
        <v>INR  One Thousand Seven Hundred &amp; Eighty Five  and Paise Twenty Six Only</v>
      </c>
      <c r="IA20" s="20">
        <v>2.04</v>
      </c>
      <c r="IB20" s="20" t="s">
        <v>52</v>
      </c>
      <c r="ID20" s="20">
        <v>2</v>
      </c>
      <c r="IE20" s="21" t="s">
        <v>43</v>
      </c>
      <c r="IF20" s="21"/>
      <c r="IG20" s="21"/>
      <c r="IH20" s="21"/>
      <c r="II20" s="21"/>
    </row>
    <row r="21" spans="1:243" s="20" customFormat="1" ht="18.75" customHeight="1">
      <c r="A21" s="48">
        <v>3</v>
      </c>
      <c r="B21" s="46" t="s">
        <v>81</v>
      </c>
      <c r="C21" s="32"/>
      <c r="D21" s="54"/>
      <c r="E21" s="54"/>
      <c r="F21" s="54"/>
      <c r="G21" s="54"/>
      <c r="H21" s="54"/>
      <c r="I21" s="54"/>
      <c r="J21" s="54"/>
      <c r="K21" s="54"/>
      <c r="L21" s="54"/>
      <c r="M21" s="54"/>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IA21" s="20">
        <v>3</v>
      </c>
      <c r="IB21" s="20" t="s">
        <v>81</v>
      </c>
      <c r="IE21" s="21"/>
      <c r="IF21" s="21"/>
      <c r="IG21" s="21"/>
      <c r="IH21" s="21"/>
      <c r="II21" s="21"/>
    </row>
    <row r="22" spans="1:243" s="20" customFormat="1" ht="18" customHeight="1">
      <c r="A22" s="48">
        <v>3.01</v>
      </c>
      <c r="B22" s="46" t="s">
        <v>57</v>
      </c>
      <c r="C22" s="32"/>
      <c r="D22" s="32">
        <v>6</v>
      </c>
      <c r="E22" s="47" t="s">
        <v>43</v>
      </c>
      <c r="F22" s="70">
        <v>932.44</v>
      </c>
      <c r="G22" s="61"/>
      <c r="H22" s="61"/>
      <c r="I22" s="62" t="s">
        <v>33</v>
      </c>
      <c r="J22" s="63">
        <f>IF(I22="Less(-)",-1,1)</f>
        <v>1</v>
      </c>
      <c r="K22" s="61" t="s">
        <v>34</v>
      </c>
      <c r="L22" s="61" t="s">
        <v>4</v>
      </c>
      <c r="M22" s="64"/>
      <c r="N22" s="65"/>
      <c r="O22" s="65"/>
      <c r="P22" s="66"/>
      <c r="Q22" s="65"/>
      <c r="R22" s="65"/>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7">
        <f>total_amount_ba($B$2,$D$2,D22,F22,J22,K22,M22)</f>
        <v>5594.64</v>
      </c>
      <c r="BB22" s="68">
        <f>BA22+SUM(N22:AZ22)</f>
        <v>5594.64</v>
      </c>
      <c r="BC22" s="69" t="str">
        <f>SpellNumber(L22,BB22)</f>
        <v>INR  Five Thousand Five Hundred &amp; Ninety Four  and Paise Sixty Four Only</v>
      </c>
      <c r="IA22" s="20">
        <v>3.01</v>
      </c>
      <c r="IB22" s="20" t="s">
        <v>57</v>
      </c>
      <c r="ID22" s="20">
        <v>6</v>
      </c>
      <c r="IE22" s="21" t="s">
        <v>43</v>
      </c>
      <c r="IF22" s="21"/>
      <c r="IG22" s="21"/>
      <c r="IH22" s="21"/>
      <c r="II22" s="21"/>
    </row>
    <row r="23" spans="1:243" s="20" customFormat="1" ht="19.5" customHeight="1">
      <c r="A23" s="48">
        <v>3.02</v>
      </c>
      <c r="B23" s="46" t="s">
        <v>82</v>
      </c>
      <c r="C23" s="32"/>
      <c r="D23" s="54"/>
      <c r="E23" s="54"/>
      <c r="F23" s="54"/>
      <c r="G23" s="54"/>
      <c r="H23" s="54"/>
      <c r="I23" s="54"/>
      <c r="J23" s="54"/>
      <c r="K23" s="54"/>
      <c r="L23" s="54"/>
      <c r="M23" s="54"/>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IA23" s="20">
        <v>3.02</v>
      </c>
      <c r="IB23" s="20" t="s">
        <v>82</v>
      </c>
      <c r="IE23" s="21"/>
      <c r="IF23" s="21"/>
      <c r="IG23" s="21"/>
      <c r="IH23" s="21"/>
      <c r="II23" s="21"/>
    </row>
    <row r="24" spans="1:243" s="20" customFormat="1" ht="81" customHeight="1">
      <c r="A24" s="48">
        <v>3.03</v>
      </c>
      <c r="B24" s="46" t="s">
        <v>83</v>
      </c>
      <c r="C24" s="32"/>
      <c r="D24" s="54"/>
      <c r="E24" s="54"/>
      <c r="F24" s="54"/>
      <c r="G24" s="54"/>
      <c r="H24" s="54"/>
      <c r="I24" s="54"/>
      <c r="J24" s="54"/>
      <c r="K24" s="54"/>
      <c r="L24" s="54"/>
      <c r="M24" s="54"/>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IA24" s="20">
        <v>3.03</v>
      </c>
      <c r="IB24" s="20" t="s">
        <v>83</v>
      </c>
      <c r="IE24" s="21"/>
      <c r="IF24" s="21"/>
      <c r="IG24" s="21"/>
      <c r="IH24" s="21"/>
      <c r="II24" s="21"/>
    </row>
    <row r="25" spans="1:243" s="20" customFormat="1" ht="31.5" customHeight="1">
      <c r="A25" s="48">
        <v>3.04</v>
      </c>
      <c r="B25" s="46" t="s">
        <v>58</v>
      </c>
      <c r="C25" s="32"/>
      <c r="D25" s="54"/>
      <c r="E25" s="54"/>
      <c r="F25" s="54"/>
      <c r="G25" s="54"/>
      <c r="H25" s="54"/>
      <c r="I25" s="54"/>
      <c r="J25" s="54"/>
      <c r="K25" s="54"/>
      <c r="L25" s="54"/>
      <c r="M25" s="54"/>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IA25" s="20">
        <v>3.04</v>
      </c>
      <c r="IB25" s="20" t="s">
        <v>58</v>
      </c>
      <c r="IE25" s="21"/>
      <c r="IF25" s="21"/>
      <c r="IG25" s="21"/>
      <c r="IH25" s="21"/>
      <c r="II25" s="21"/>
    </row>
    <row r="26" spans="1:243" s="20" customFormat="1" ht="31.5" customHeight="1">
      <c r="A26" s="48">
        <v>3.05</v>
      </c>
      <c r="B26" s="46" t="s">
        <v>59</v>
      </c>
      <c r="C26" s="32"/>
      <c r="D26" s="32">
        <v>0.5</v>
      </c>
      <c r="E26" s="47" t="s">
        <v>43</v>
      </c>
      <c r="F26" s="70">
        <v>3909.16</v>
      </c>
      <c r="G26" s="61"/>
      <c r="H26" s="61"/>
      <c r="I26" s="62" t="s">
        <v>33</v>
      </c>
      <c r="J26" s="63">
        <f>IF(I26="Less(-)",-1,1)</f>
        <v>1</v>
      </c>
      <c r="K26" s="61" t="s">
        <v>34</v>
      </c>
      <c r="L26" s="61" t="s">
        <v>4</v>
      </c>
      <c r="M26" s="64"/>
      <c r="N26" s="65"/>
      <c r="O26" s="65"/>
      <c r="P26" s="66"/>
      <c r="Q26" s="65"/>
      <c r="R26" s="65"/>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7">
        <f>total_amount_ba($B$2,$D$2,D26,F26,J26,K26,M26)</f>
        <v>1954.58</v>
      </c>
      <c r="BB26" s="68">
        <f>BA26+SUM(N26:AZ26)</f>
        <v>1954.58</v>
      </c>
      <c r="BC26" s="69" t="str">
        <f>SpellNumber(L26,BB26)</f>
        <v>INR  One Thousand Nine Hundred &amp; Fifty Four  and Paise Fifty Eight Only</v>
      </c>
      <c r="IA26" s="20">
        <v>3.05</v>
      </c>
      <c r="IB26" s="20" t="s">
        <v>59</v>
      </c>
      <c r="ID26" s="20">
        <v>0.5</v>
      </c>
      <c r="IE26" s="21" t="s">
        <v>43</v>
      </c>
      <c r="IF26" s="21"/>
      <c r="IG26" s="21"/>
      <c r="IH26" s="21"/>
      <c r="II26" s="21"/>
    </row>
    <row r="27" spans="1:243" s="20" customFormat="1" ht="31.5" customHeight="1">
      <c r="A27" s="48">
        <v>3.06</v>
      </c>
      <c r="B27" s="46" t="s">
        <v>84</v>
      </c>
      <c r="C27" s="32"/>
      <c r="D27" s="32">
        <v>0.5</v>
      </c>
      <c r="E27" s="47" t="s">
        <v>43</v>
      </c>
      <c r="F27" s="70">
        <v>130.21</v>
      </c>
      <c r="G27" s="61"/>
      <c r="H27" s="61"/>
      <c r="I27" s="62" t="s">
        <v>33</v>
      </c>
      <c r="J27" s="63">
        <f>IF(I27="Less(-)",-1,1)</f>
        <v>1</v>
      </c>
      <c r="K27" s="61" t="s">
        <v>34</v>
      </c>
      <c r="L27" s="61" t="s">
        <v>4</v>
      </c>
      <c r="M27" s="64"/>
      <c r="N27" s="65"/>
      <c r="O27" s="65"/>
      <c r="P27" s="66"/>
      <c r="Q27" s="65"/>
      <c r="R27" s="65"/>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7">
        <f>total_amount_ba($B$2,$D$2,D27,F27,J27,K27,M27)</f>
        <v>65.11</v>
      </c>
      <c r="BB27" s="68">
        <f>BA27+SUM(N27:AZ27)</f>
        <v>65.11</v>
      </c>
      <c r="BC27" s="69" t="str">
        <f>SpellNumber(L27,BB27)</f>
        <v>INR  Sixty Five and Paise Eleven Only</v>
      </c>
      <c r="IA27" s="20">
        <v>3.06</v>
      </c>
      <c r="IB27" s="20" t="s">
        <v>84</v>
      </c>
      <c r="ID27" s="20">
        <v>0.5</v>
      </c>
      <c r="IE27" s="21" t="s">
        <v>43</v>
      </c>
      <c r="IF27" s="21"/>
      <c r="IG27" s="21"/>
      <c r="IH27" s="21"/>
      <c r="II27" s="21"/>
    </row>
    <row r="28" spans="1:243" s="20" customFormat="1" ht="48" customHeight="1">
      <c r="A28" s="48">
        <v>3.07</v>
      </c>
      <c r="B28" s="46" t="s">
        <v>85</v>
      </c>
      <c r="C28" s="32"/>
      <c r="D28" s="54"/>
      <c r="E28" s="54"/>
      <c r="F28" s="54"/>
      <c r="G28" s="54"/>
      <c r="H28" s="54"/>
      <c r="I28" s="54"/>
      <c r="J28" s="54"/>
      <c r="K28" s="54"/>
      <c r="L28" s="54"/>
      <c r="M28" s="54"/>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IA28" s="20">
        <v>3.07</v>
      </c>
      <c r="IB28" s="20" t="s">
        <v>85</v>
      </c>
      <c r="IE28" s="21"/>
      <c r="IF28" s="21"/>
      <c r="IG28" s="21"/>
      <c r="IH28" s="21"/>
      <c r="II28" s="21"/>
    </row>
    <row r="29" spans="1:243" s="20" customFormat="1" ht="31.5" customHeight="1">
      <c r="A29" s="48">
        <v>3.08</v>
      </c>
      <c r="B29" s="46" t="s">
        <v>60</v>
      </c>
      <c r="C29" s="32"/>
      <c r="D29" s="32">
        <v>4</v>
      </c>
      <c r="E29" s="47" t="s">
        <v>47</v>
      </c>
      <c r="F29" s="70">
        <v>34.28</v>
      </c>
      <c r="G29" s="61"/>
      <c r="H29" s="61"/>
      <c r="I29" s="62" t="s">
        <v>33</v>
      </c>
      <c r="J29" s="63">
        <f>IF(I29="Less(-)",-1,1)</f>
        <v>1</v>
      </c>
      <c r="K29" s="61" t="s">
        <v>34</v>
      </c>
      <c r="L29" s="61" t="s">
        <v>4</v>
      </c>
      <c r="M29" s="64"/>
      <c r="N29" s="65"/>
      <c r="O29" s="65"/>
      <c r="P29" s="66"/>
      <c r="Q29" s="65"/>
      <c r="R29" s="65"/>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7">
        <f>total_amount_ba($B$2,$D$2,D29,F29,J29,K29,M29)</f>
        <v>137.12</v>
      </c>
      <c r="BB29" s="68">
        <f>BA29+SUM(N29:AZ29)</f>
        <v>137.12</v>
      </c>
      <c r="BC29" s="69" t="str">
        <f>SpellNumber(L29,BB29)</f>
        <v>INR  One Hundred &amp; Thirty Seven  and Paise Twelve Only</v>
      </c>
      <c r="IA29" s="20">
        <v>3.08</v>
      </c>
      <c r="IB29" s="20" t="s">
        <v>60</v>
      </c>
      <c r="ID29" s="20">
        <v>4</v>
      </c>
      <c r="IE29" s="21" t="s">
        <v>47</v>
      </c>
      <c r="IF29" s="21"/>
      <c r="IG29" s="21"/>
      <c r="IH29" s="21"/>
      <c r="II29" s="21"/>
    </row>
    <row r="30" spans="1:243" s="20" customFormat="1" ht="31.5" customHeight="1">
      <c r="A30" s="48">
        <v>3.09</v>
      </c>
      <c r="B30" s="46" t="s">
        <v>86</v>
      </c>
      <c r="C30" s="32"/>
      <c r="D30" s="54"/>
      <c r="E30" s="54"/>
      <c r="F30" s="54"/>
      <c r="G30" s="54"/>
      <c r="H30" s="54"/>
      <c r="I30" s="54"/>
      <c r="J30" s="54"/>
      <c r="K30" s="54"/>
      <c r="L30" s="54"/>
      <c r="M30" s="54"/>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IA30" s="20">
        <v>3.09</v>
      </c>
      <c r="IB30" s="20" t="s">
        <v>86</v>
      </c>
      <c r="IE30" s="21"/>
      <c r="IF30" s="21"/>
      <c r="IG30" s="21"/>
      <c r="IH30" s="21"/>
      <c r="II30" s="21"/>
    </row>
    <row r="31" spans="1:243" s="20" customFormat="1" ht="31.5" customHeight="1">
      <c r="A31" s="48">
        <v>3.1</v>
      </c>
      <c r="B31" s="46" t="s">
        <v>61</v>
      </c>
      <c r="C31" s="32"/>
      <c r="D31" s="32">
        <v>4</v>
      </c>
      <c r="E31" s="47" t="s">
        <v>47</v>
      </c>
      <c r="F31" s="70">
        <v>24.77</v>
      </c>
      <c r="G31" s="61"/>
      <c r="H31" s="61"/>
      <c r="I31" s="62" t="s">
        <v>33</v>
      </c>
      <c r="J31" s="63">
        <f>IF(I31="Less(-)",-1,1)</f>
        <v>1</v>
      </c>
      <c r="K31" s="61" t="s">
        <v>34</v>
      </c>
      <c r="L31" s="61" t="s">
        <v>4</v>
      </c>
      <c r="M31" s="64"/>
      <c r="N31" s="65"/>
      <c r="O31" s="65"/>
      <c r="P31" s="66"/>
      <c r="Q31" s="65"/>
      <c r="R31" s="65"/>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7">
        <f>total_amount_ba($B$2,$D$2,D31,F31,J31,K31,M31)</f>
        <v>99.08</v>
      </c>
      <c r="BB31" s="68">
        <f>BA31+SUM(N31:AZ31)</f>
        <v>99.08</v>
      </c>
      <c r="BC31" s="69" t="str">
        <f>SpellNumber(L31,BB31)</f>
        <v>INR  Ninety Nine and Paise Eight Only</v>
      </c>
      <c r="IA31" s="20">
        <v>3.1</v>
      </c>
      <c r="IB31" s="20" t="s">
        <v>61</v>
      </c>
      <c r="ID31" s="20">
        <v>4</v>
      </c>
      <c r="IE31" s="21" t="s">
        <v>47</v>
      </c>
      <c r="IF31" s="21"/>
      <c r="IG31" s="21"/>
      <c r="IH31" s="21"/>
      <c r="II31" s="21"/>
    </row>
    <row r="32" spans="1:243" s="20" customFormat="1" ht="31.5" customHeight="1">
      <c r="A32" s="48">
        <v>4</v>
      </c>
      <c r="B32" s="46" t="s">
        <v>87</v>
      </c>
      <c r="C32" s="32"/>
      <c r="D32" s="54"/>
      <c r="E32" s="54"/>
      <c r="F32" s="54"/>
      <c r="G32" s="54"/>
      <c r="H32" s="54"/>
      <c r="I32" s="54"/>
      <c r="J32" s="54"/>
      <c r="K32" s="54"/>
      <c r="L32" s="54"/>
      <c r="M32" s="54"/>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IA32" s="20">
        <v>4</v>
      </c>
      <c r="IB32" s="20" t="s">
        <v>87</v>
      </c>
      <c r="IE32" s="21"/>
      <c r="IF32" s="21"/>
      <c r="IG32" s="21"/>
      <c r="IH32" s="21"/>
      <c r="II32" s="21"/>
    </row>
    <row r="33" spans="1:243" s="20" customFormat="1" ht="50.25" customHeight="1">
      <c r="A33" s="48">
        <v>4.01</v>
      </c>
      <c r="B33" s="46" t="s">
        <v>88</v>
      </c>
      <c r="C33" s="32"/>
      <c r="D33" s="54"/>
      <c r="E33" s="54"/>
      <c r="F33" s="54"/>
      <c r="G33" s="54"/>
      <c r="H33" s="54"/>
      <c r="I33" s="54"/>
      <c r="J33" s="54"/>
      <c r="K33" s="54"/>
      <c r="L33" s="54"/>
      <c r="M33" s="54"/>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IA33" s="20">
        <v>4.01</v>
      </c>
      <c r="IB33" s="20" t="s">
        <v>88</v>
      </c>
      <c r="IE33" s="21"/>
      <c r="IF33" s="21"/>
      <c r="IG33" s="21"/>
      <c r="IH33" s="21"/>
      <c r="II33" s="21"/>
    </row>
    <row r="34" spans="1:243" s="20" customFormat="1" ht="31.5" customHeight="1">
      <c r="A34" s="48">
        <v>4.02</v>
      </c>
      <c r="B34" s="46" t="s">
        <v>89</v>
      </c>
      <c r="C34" s="32"/>
      <c r="D34" s="32">
        <v>4</v>
      </c>
      <c r="E34" s="47" t="s">
        <v>43</v>
      </c>
      <c r="F34" s="70">
        <v>851.86</v>
      </c>
      <c r="G34" s="61"/>
      <c r="H34" s="61"/>
      <c r="I34" s="62" t="s">
        <v>33</v>
      </c>
      <c r="J34" s="63">
        <f>IF(I34="Less(-)",-1,1)</f>
        <v>1</v>
      </c>
      <c r="K34" s="61" t="s">
        <v>34</v>
      </c>
      <c r="L34" s="61" t="s">
        <v>4</v>
      </c>
      <c r="M34" s="64"/>
      <c r="N34" s="65"/>
      <c r="O34" s="65"/>
      <c r="P34" s="66"/>
      <c r="Q34" s="65"/>
      <c r="R34" s="65"/>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7">
        <f>total_amount_ba($B$2,$D$2,D34,F34,J34,K34,M34)</f>
        <v>3407.44</v>
      </c>
      <c r="BB34" s="68">
        <f>BA34+SUM(N34:AZ34)</f>
        <v>3407.44</v>
      </c>
      <c r="BC34" s="69" t="str">
        <f>SpellNumber(L34,BB34)</f>
        <v>INR  Three Thousand Four Hundred &amp; Seven  and Paise Forty Four Only</v>
      </c>
      <c r="IA34" s="20">
        <v>4.02</v>
      </c>
      <c r="IB34" s="20" t="s">
        <v>89</v>
      </c>
      <c r="ID34" s="20">
        <v>4</v>
      </c>
      <c r="IE34" s="21" t="s">
        <v>43</v>
      </c>
      <c r="IF34" s="21"/>
      <c r="IG34" s="21"/>
      <c r="IH34" s="21"/>
      <c r="II34" s="21"/>
    </row>
    <row r="35" spans="1:243" s="20" customFormat="1" ht="18" customHeight="1">
      <c r="A35" s="48">
        <v>5</v>
      </c>
      <c r="B35" s="46" t="s">
        <v>90</v>
      </c>
      <c r="C35" s="32"/>
      <c r="D35" s="54"/>
      <c r="E35" s="54"/>
      <c r="F35" s="54"/>
      <c r="G35" s="54"/>
      <c r="H35" s="54"/>
      <c r="I35" s="54"/>
      <c r="J35" s="54"/>
      <c r="K35" s="54"/>
      <c r="L35" s="54"/>
      <c r="M35" s="54"/>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IA35" s="20">
        <v>5</v>
      </c>
      <c r="IB35" s="20" t="s">
        <v>90</v>
      </c>
      <c r="IE35" s="21"/>
      <c r="IF35" s="21"/>
      <c r="IG35" s="21"/>
      <c r="IH35" s="21"/>
      <c r="II35" s="21"/>
    </row>
    <row r="36" spans="1:243" s="20" customFormat="1" ht="204.75">
      <c r="A36" s="48">
        <v>5.01</v>
      </c>
      <c r="B36" s="46" t="s">
        <v>91</v>
      </c>
      <c r="C36" s="32"/>
      <c r="D36" s="54"/>
      <c r="E36" s="54"/>
      <c r="F36" s="54"/>
      <c r="G36" s="54"/>
      <c r="H36" s="54"/>
      <c r="I36" s="54"/>
      <c r="J36" s="54"/>
      <c r="K36" s="54"/>
      <c r="L36" s="54"/>
      <c r="M36" s="54"/>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IA36" s="20">
        <v>5.01</v>
      </c>
      <c r="IB36" s="20" t="s">
        <v>91</v>
      </c>
      <c r="IE36" s="21"/>
      <c r="IF36" s="21"/>
      <c r="IG36" s="21"/>
      <c r="IH36" s="21"/>
      <c r="II36" s="21"/>
    </row>
    <row r="37" spans="1:243" s="20" customFormat="1" ht="31.5" customHeight="1">
      <c r="A37" s="48">
        <v>5.02</v>
      </c>
      <c r="B37" s="46" t="s">
        <v>62</v>
      </c>
      <c r="C37" s="32"/>
      <c r="D37" s="32">
        <v>5</v>
      </c>
      <c r="E37" s="47" t="s">
        <v>43</v>
      </c>
      <c r="F37" s="70">
        <v>1285.84</v>
      </c>
      <c r="G37" s="61"/>
      <c r="H37" s="61"/>
      <c r="I37" s="62" t="s">
        <v>33</v>
      </c>
      <c r="J37" s="63">
        <f>IF(I37="Less(-)",-1,1)</f>
        <v>1</v>
      </c>
      <c r="K37" s="61" t="s">
        <v>34</v>
      </c>
      <c r="L37" s="61" t="s">
        <v>4</v>
      </c>
      <c r="M37" s="64"/>
      <c r="N37" s="65"/>
      <c r="O37" s="65"/>
      <c r="P37" s="66"/>
      <c r="Q37" s="65"/>
      <c r="R37" s="65"/>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7">
        <f>total_amount_ba($B$2,$D$2,D37,F37,J37,K37,M37)</f>
        <v>6429.2</v>
      </c>
      <c r="BB37" s="68">
        <f>BA37+SUM(N37:AZ37)</f>
        <v>6429.2</v>
      </c>
      <c r="BC37" s="69" t="str">
        <f>SpellNumber(L37,BB37)</f>
        <v>INR  Six Thousand Four Hundred &amp; Twenty Nine  and Paise Twenty Only</v>
      </c>
      <c r="IA37" s="20">
        <v>5.02</v>
      </c>
      <c r="IB37" s="20" t="s">
        <v>62</v>
      </c>
      <c r="ID37" s="20">
        <v>5</v>
      </c>
      <c r="IE37" s="21" t="s">
        <v>43</v>
      </c>
      <c r="IF37" s="21"/>
      <c r="IG37" s="21"/>
      <c r="IH37" s="21"/>
      <c r="II37" s="21"/>
    </row>
    <row r="38" spans="1:243" s="20" customFormat="1" ht="31.5" customHeight="1">
      <c r="A38" s="48">
        <v>5.03</v>
      </c>
      <c r="B38" s="46" t="s">
        <v>92</v>
      </c>
      <c r="C38" s="32"/>
      <c r="D38" s="54"/>
      <c r="E38" s="54"/>
      <c r="F38" s="54"/>
      <c r="G38" s="54"/>
      <c r="H38" s="54"/>
      <c r="I38" s="54"/>
      <c r="J38" s="54"/>
      <c r="K38" s="54"/>
      <c r="L38" s="54"/>
      <c r="M38" s="54"/>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IA38" s="20">
        <v>5.03</v>
      </c>
      <c r="IB38" s="20" t="s">
        <v>92</v>
      </c>
      <c r="IE38" s="21"/>
      <c r="IF38" s="21"/>
      <c r="IG38" s="21"/>
      <c r="IH38" s="21"/>
      <c r="II38" s="21"/>
    </row>
    <row r="39" spans="1:243" s="20" customFormat="1" ht="31.5" customHeight="1">
      <c r="A39" s="48">
        <v>5.04</v>
      </c>
      <c r="B39" s="46" t="s">
        <v>62</v>
      </c>
      <c r="C39" s="32"/>
      <c r="D39" s="32">
        <v>44</v>
      </c>
      <c r="E39" s="47" t="s">
        <v>43</v>
      </c>
      <c r="F39" s="70">
        <v>1348.01</v>
      </c>
      <c r="G39" s="61"/>
      <c r="H39" s="61"/>
      <c r="I39" s="62" t="s">
        <v>33</v>
      </c>
      <c r="J39" s="63">
        <f>IF(I39="Less(-)",-1,1)</f>
        <v>1</v>
      </c>
      <c r="K39" s="61" t="s">
        <v>34</v>
      </c>
      <c r="L39" s="61" t="s">
        <v>4</v>
      </c>
      <c r="M39" s="64"/>
      <c r="N39" s="65"/>
      <c r="O39" s="65"/>
      <c r="P39" s="66"/>
      <c r="Q39" s="65"/>
      <c r="R39" s="65"/>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7">
        <f>total_amount_ba($B$2,$D$2,D39,F39,J39,K39,M39)</f>
        <v>59312.44</v>
      </c>
      <c r="BB39" s="68">
        <f>BA39+SUM(N39:AZ39)</f>
        <v>59312.44</v>
      </c>
      <c r="BC39" s="69" t="str">
        <f>SpellNumber(L39,BB39)</f>
        <v>INR  Fifty Nine Thousand Three Hundred &amp; Twelve  and Paise Forty Four Only</v>
      </c>
      <c r="IA39" s="20">
        <v>5.04</v>
      </c>
      <c r="IB39" s="20" t="s">
        <v>62</v>
      </c>
      <c r="ID39" s="20">
        <v>44</v>
      </c>
      <c r="IE39" s="21" t="s">
        <v>43</v>
      </c>
      <c r="IF39" s="21"/>
      <c r="IG39" s="21"/>
      <c r="IH39" s="21"/>
      <c r="II39" s="21"/>
    </row>
    <row r="40" spans="1:243" s="20" customFormat="1" ht="31.5" customHeight="1">
      <c r="A40" s="48">
        <v>6</v>
      </c>
      <c r="B40" s="46" t="s">
        <v>93</v>
      </c>
      <c r="C40" s="32"/>
      <c r="D40" s="54"/>
      <c r="E40" s="54"/>
      <c r="F40" s="54"/>
      <c r="G40" s="54"/>
      <c r="H40" s="54"/>
      <c r="I40" s="54"/>
      <c r="J40" s="54"/>
      <c r="K40" s="54"/>
      <c r="L40" s="54"/>
      <c r="M40" s="54"/>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IA40" s="20">
        <v>6</v>
      </c>
      <c r="IB40" s="20" t="s">
        <v>93</v>
      </c>
      <c r="IE40" s="21"/>
      <c r="IF40" s="21"/>
      <c r="IG40" s="21"/>
      <c r="IH40" s="21"/>
      <c r="II40" s="21"/>
    </row>
    <row r="41" spans="1:243" s="20" customFormat="1" ht="31.5" customHeight="1">
      <c r="A41" s="48">
        <v>6.01</v>
      </c>
      <c r="B41" s="46" t="s">
        <v>94</v>
      </c>
      <c r="C41" s="32"/>
      <c r="D41" s="54"/>
      <c r="E41" s="54"/>
      <c r="F41" s="54"/>
      <c r="G41" s="54"/>
      <c r="H41" s="54"/>
      <c r="I41" s="54"/>
      <c r="J41" s="54"/>
      <c r="K41" s="54"/>
      <c r="L41" s="54"/>
      <c r="M41" s="54"/>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IA41" s="20">
        <v>6.01</v>
      </c>
      <c r="IB41" s="20" t="s">
        <v>94</v>
      </c>
      <c r="IE41" s="21"/>
      <c r="IF41" s="21"/>
      <c r="IG41" s="21"/>
      <c r="IH41" s="21"/>
      <c r="II41" s="21"/>
    </row>
    <row r="42" spans="1:243" s="20" customFormat="1" ht="31.5" customHeight="1">
      <c r="A42" s="48">
        <v>6.02</v>
      </c>
      <c r="B42" s="46" t="s">
        <v>48</v>
      </c>
      <c r="C42" s="32"/>
      <c r="D42" s="32">
        <v>4</v>
      </c>
      <c r="E42" s="47" t="s">
        <v>43</v>
      </c>
      <c r="F42" s="70">
        <v>258.09</v>
      </c>
      <c r="G42" s="61"/>
      <c r="H42" s="61"/>
      <c r="I42" s="62" t="s">
        <v>33</v>
      </c>
      <c r="J42" s="63">
        <f>IF(I42="Less(-)",-1,1)</f>
        <v>1</v>
      </c>
      <c r="K42" s="61" t="s">
        <v>34</v>
      </c>
      <c r="L42" s="61" t="s">
        <v>4</v>
      </c>
      <c r="M42" s="64"/>
      <c r="N42" s="65"/>
      <c r="O42" s="65"/>
      <c r="P42" s="66"/>
      <c r="Q42" s="65"/>
      <c r="R42" s="65"/>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7">
        <f>total_amount_ba($B$2,$D$2,D42,F42,J42,K42,M42)</f>
        <v>1032.36</v>
      </c>
      <c r="BB42" s="68">
        <f>BA42+SUM(N42:AZ42)</f>
        <v>1032.36</v>
      </c>
      <c r="BC42" s="69" t="str">
        <f>SpellNumber(L42,BB42)</f>
        <v>INR  One Thousand  &amp;Thirty Two  and Paise Thirty Six Only</v>
      </c>
      <c r="IA42" s="20">
        <v>6.02</v>
      </c>
      <c r="IB42" s="20" t="s">
        <v>48</v>
      </c>
      <c r="ID42" s="20">
        <v>4</v>
      </c>
      <c r="IE42" s="21" t="s">
        <v>43</v>
      </c>
      <c r="IF42" s="21"/>
      <c r="IG42" s="21"/>
      <c r="IH42" s="21"/>
      <c r="II42" s="21"/>
    </row>
    <row r="43" spans="1:243" s="20" customFormat="1" ht="31.5" customHeight="1">
      <c r="A43" s="48">
        <v>6.03</v>
      </c>
      <c r="B43" s="46" t="s">
        <v>95</v>
      </c>
      <c r="C43" s="32"/>
      <c r="D43" s="54"/>
      <c r="E43" s="54"/>
      <c r="F43" s="54"/>
      <c r="G43" s="54"/>
      <c r="H43" s="54"/>
      <c r="I43" s="54"/>
      <c r="J43" s="54"/>
      <c r="K43" s="54"/>
      <c r="L43" s="54"/>
      <c r="M43" s="54"/>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IA43" s="20">
        <v>6.03</v>
      </c>
      <c r="IB43" s="20" t="s">
        <v>95</v>
      </c>
      <c r="IE43" s="21"/>
      <c r="IF43" s="21"/>
      <c r="IG43" s="21"/>
      <c r="IH43" s="21"/>
      <c r="II43" s="21"/>
    </row>
    <row r="44" spans="1:243" s="20" customFormat="1" ht="31.5" customHeight="1">
      <c r="A44" s="48">
        <v>6.04</v>
      </c>
      <c r="B44" s="46" t="s">
        <v>53</v>
      </c>
      <c r="C44" s="32"/>
      <c r="D44" s="32">
        <v>58</v>
      </c>
      <c r="E44" s="47" t="s">
        <v>43</v>
      </c>
      <c r="F44" s="70">
        <v>81.32</v>
      </c>
      <c r="G44" s="61"/>
      <c r="H44" s="61"/>
      <c r="I44" s="62" t="s">
        <v>33</v>
      </c>
      <c r="J44" s="63">
        <f>IF(I44="Less(-)",-1,1)</f>
        <v>1</v>
      </c>
      <c r="K44" s="61" t="s">
        <v>34</v>
      </c>
      <c r="L44" s="61" t="s">
        <v>4</v>
      </c>
      <c r="M44" s="64"/>
      <c r="N44" s="65"/>
      <c r="O44" s="65"/>
      <c r="P44" s="66"/>
      <c r="Q44" s="65"/>
      <c r="R44" s="65"/>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7">
        <f>total_amount_ba($B$2,$D$2,D44,F44,J44,K44,M44)</f>
        <v>4716.56</v>
      </c>
      <c r="BB44" s="68">
        <f>BA44+SUM(N44:AZ44)</f>
        <v>4716.56</v>
      </c>
      <c r="BC44" s="69" t="str">
        <f>SpellNumber(L44,BB44)</f>
        <v>INR  Four Thousand Seven Hundred &amp; Sixteen  and Paise Fifty Six Only</v>
      </c>
      <c r="IA44" s="20">
        <v>6.04</v>
      </c>
      <c r="IB44" s="20" t="s">
        <v>53</v>
      </c>
      <c r="ID44" s="20">
        <v>58</v>
      </c>
      <c r="IE44" s="21" t="s">
        <v>43</v>
      </c>
      <c r="IF44" s="21"/>
      <c r="IG44" s="21"/>
      <c r="IH44" s="21"/>
      <c r="II44" s="21"/>
    </row>
    <row r="45" spans="1:243" s="20" customFormat="1" ht="31.5" customHeight="1">
      <c r="A45" s="48">
        <v>6.05</v>
      </c>
      <c r="B45" s="46" t="s">
        <v>96</v>
      </c>
      <c r="C45" s="32"/>
      <c r="D45" s="54"/>
      <c r="E45" s="54"/>
      <c r="F45" s="54"/>
      <c r="G45" s="54"/>
      <c r="H45" s="54"/>
      <c r="I45" s="54"/>
      <c r="J45" s="54"/>
      <c r="K45" s="54"/>
      <c r="L45" s="54"/>
      <c r="M45" s="54"/>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IA45" s="20">
        <v>6.05</v>
      </c>
      <c r="IB45" s="20" t="s">
        <v>96</v>
      </c>
      <c r="IE45" s="21"/>
      <c r="IF45" s="21"/>
      <c r="IG45" s="21"/>
      <c r="IH45" s="21"/>
      <c r="II45" s="21"/>
    </row>
    <row r="46" spans="1:243" s="20" customFormat="1" ht="31.5" customHeight="1">
      <c r="A46" s="48">
        <v>6.06</v>
      </c>
      <c r="B46" s="46" t="s">
        <v>63</v>
      </c>
      <c r="C46" s="32"/>
      <c r="D46" s="32">
        <v>1</v>
      </c>
      <c r="E46" s="47" t="s">
        <v>43</v>
      </c>
      <c r="F46" s="70">
        <v>167.82</v>
      </c>
      <c r="G46" s="61"/>
      <c r="H46" s="61"/>
      <c r="I46" s="62" t="s">
        <v>33</v>
      </c>
      <c r="J46" s="63">
        <f>IF(I46="Less(-)",-1,1)</f>
        <v>1</v>
      </c>
      <c r="K46" s="61" t="s">
        <v>34</v>
      </c>
      <c r="L46" s="61" t="s">
        <v>4</v>
      </c>
      <c r="M46" s="64"/>
      <c r="N46" s="65"/>
      <c r="O46" s="65"/>
      <c r="P46" s="66"/>
      <c r="Q46" s="65"/>
      <c r="R46" s="65"/>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7">
        <f>total_amount_ba($B$2,$D$2,D46,F46,J46,K46,M46)</f>
        <v>167.82</v>
      </c>
      <c r="BB46" s="68">
        <f>BA46+SUM(N46:AZ46)</f>
        <v>167.82</v>
      </c>
      <c r="BC46" s="69" t="str">
        <f>SpellNumber(L46,BB46)</f>
        <v>INR  One Hundred &amp; Sixty Seven  and Paise Eighty Two Only</v>
      </c>
      <c r="IA46" s="20">
        <v>6.06</v>
      </c>
      <c r="IB46" s="20" t="s">
        <v>63</v>
      </c>
      <c r="ID46" s="20">
        <v>1</v>
      </c>
      <c r="IE46" s="21" t="s">
        <v>43</v>
      </c>
      <c r="IF46" s="21"/>
      <c r="IG46" s="21"/>
      <c r="IH46" s="21"/>
      <c r="II46" s="21"/>
    </row>
    <row r="47" spans="1:243" s="20" customFormat="1" ht="30" customHeight="1">
      <c r="A47" s="48">
        <v>6.07</v>
      </c>
      <c r="B47" s="46" t="s">
        <v>64</v>
      </c>
      <c r="C47" s="32"/>
      <c r="D47" s="32">
        <v>58</v>
      </c>
      <c r="E47" s="47" t="s">
        <v>43</v>
      </c>
      <c r="F47" s="70">
        <v>108.59</v>
      </c>
      <c r="G47" s="61"/>
      <c r="H47" s="61"/>
      <c r="I47" s="62" t="s">
        <v>33</v>
      </c>
      <c r="J47" s="63">
        <f>IF(I47="Less(-)",-1,1)</f>
        <v>1</v>
      </c>
      <c r="K47" s="61" t="s">
        <v>34</v>
      </c>
      <c r="L47" s="61" t="s">
        <v>4</v>
      </c>
      <c r="M47" s="64"/>
      <c r="N47" s="65"/>
      <c r="O47" s="65"/>
      <c r="P47" s="66"/>
      <c r="Q47" s="65"/>
      <c r="R47" s="65"/>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7">
        <f>total_amount_ba($B$2,$D$2,D47,F47,J47,K47,M47)</f>
        <v>6298.22</v>
      </c>
      <c r="BB47" s="68">
        <f>BA47+SUM(N47:AZ47)</f>
        <v>6298.22</v>
      </c>
      <c r="BC47" s="69" t="str">
        <f>SpellNumber(L47,BB47)</f>
        <v>INR  Six Thousand Two Hundred &amp; Ninety Eight  and Paise Twenty Two Only</v>
      </c>
      <c r="IA47" s="20">
        <v>6.07</v>
      </c>
      <c r="IB47" s="20" t="s">
        <v>64</v>
      </c>
      <c r="ID47" s="20">
        <v>58</v>
      </c>
      <c r="IE47" s="21" t="s">
        <v>43</v>
      </c>
      <c r="IF47" s="21"/>
      <c r="IG47" s="21"/>
      <c r="IH47" s="21"/>
      <c r="II47" s="21"/>
    </row>
    <row r="48" spans="1:243" s="20" customFormat="1" ht="31.5">
      <c r="A48" s="48">
        <v>6.08</v>
      </c>
      <c r="B48" s="46" t="s">
        <v>97</v>
      </c>
      <c r="C48" s="32"/>
      <c r="D48" s="54"/>
      <c r="E48" s="54"/>
      <c r="F48" s="54"/>
      <c r="G48" s="54"/>
      <c r="H48" s="54"/>
      <c r="I48" s="54"/>
      <c r="J48" s="54"/>
      <c r="K48" s="54"/>
      <c r="L48" s="54"/>
      <c r="M48" s="54"/>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IA48" s="20">
        <v>6.08</v>
      </c>
      <c r="IB48" s="20" t="s">
        <v>97</v>
      </c>
      <c r="IE48" s="21"/>
      <c r="IF48" s="21"/>
      <c r="IG48" s="21"/>
      <c r="IH48" s="21"/>
      <c r="II48" s="21"/>
    </row>
    <row r="49" spans="1:243" s="20" customFormat="1" ht="28.5">
      <c r="A49" s="48">
        <v>6.09</v>
      </c>
      <c r="B49" s="46" t="s">
        <v>98</v>
      </c>
      <c r="C49" s="32"/>
      <c r="D49" s="32">
        <v>50</v>
      </c>
      <c r="E49" s="47" t="s">
        <v>43</v>
      </c>
      <c r="F49" s="70">
        <v>16.66</v>
      </c>
      <c r="G49" s="61"/>
      <c r="H49" s="61"/>
      <c r="I49" s="62" t="s">
        <v>33</v>
      </c>
      <c r="J49" s="63">
        <f>IF(I49="Less(-)",-1,1)</f>
        <v>1</v>
      </c>
      <c r="K49" s="61" t="s">
        <v>34</v>
      </c>
      <c r="L49" s="61" t="s">
        <v>4</v>
      </c>
      <c r="M49" s="64"/>
      <c r="N49" s="65"/>
      <c r="O49" s="65"/>
      <c r="P49" s="66"/>
      <c r="Q49" s="65"/>
      <c r="R49" s="65"/>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7">
        <f>total_amount_ba($B$2,$D$2,D49,F49,J49,K49,M49)</f>
        <v>833</v>
      </c>
      <c r="BB49" s="68">
        <f>BA49+SUM(N49:AZ49)</f>
        <v>833</v>
      </c>
      <c r="BC49" s="69" t="str">
        <f>SpellNumber(L49,BB49)</f>
        <v>INR  Eight Hundred &amp; Thirty Three  Only</v>
      </c>
      <c r="IA49" s="20">
        <v>6.09</v>
      </c>
      <c r="IB49" s="20" t="s">
        <v>98</v>
      </c>
      <c r="ID49" s="20">
        <v>50</v>
      </c>
      <c r="IE49" s="21" t="s">
        <v>43</v>
      </c>
      <c r="IF49" s="21"/>
      <c r="IG49" s="21"/>
      <c r="IH49" s="21"/>
      <c r="II49" s="21"/>
    </row>
    <row r="50" spans="1:243" s="20" customFormat="1" ht="78.75">
      <c r="A50" s="48">
        <v>6.1</v>
      </c>
      <c r="B50" s="46" t="s">
        <v>99</v>
      </c>
      <c r="C50" s="32"/>
      <c r="D50" s="54"/>
      <c r="E50" s="54"/>
      <c r="F50" s="54"/>
      <c r="G50" s="54"/>
      <c r="H50" s="54"/>
      <c r="I50" s="54"/>
      <c r="J50" s="54"/>
      <c r="K50" s="54"/>
      <c r="L50" s="54"/>
      <c r="M50" s="54"/>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IA50" s="20">
        <v>6.1</v>
      </c>
      <c r="IB50" s="20" t="s">
        <v>99</v>
      </c>
      <c r="IE50" s="21"/>
      <c r="IF50" s="21"/>
      <c r="IG50" s="21"/>
      <c r="IH50" s="21"/>
      <c r="II50" s="21"/>
    </row>
    <row r="51" spans="1:243" s="20" customFormat="1" ht="30.75" customHeight="1">
      <c r="A51" s="48">
        <v>6.11</v>
      </c>
      <c r="B51" s="46" t="s">
        <v>65</v>
      </c>
      <c r="C51" s="32"/>
      <c r="D51" s="32">
        <v>120</v>
      </c>
      <c r="E51" s="47" t="s">
        <v>43</v>
      </c>
      <c r="F51" s="70">
        <v>49.8</v>
      </c>
      <c r="G51" s="61"/>
      <c r="H51" s="61"/>
      <c r="I51" s="62" t="s">
        <v>33</v>
      </c>
      <c r="J51" s="63">
        <f>IF(I51="Less(-)",-1,1)</f>
        <v>1</v>
      </c>
      <c r="K51" s="61" t="s">
        <v>34</v>
      </c>
      <c r="L51" s="61" t="s">
        <v>4</v>
      </c>
      <c r="M51" s="64"/>
      <c r="N51" s="65"/>
      <c r="O51" s="65"/>
      <c r="P51" s="66"/>
      <c r="Q51" s="65"/>
      <c r="R51" s="65"/>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7">
        <f>total_amount_ba($B$2,$D$2,D51,F51,J51,K51,M51)</f>
        <v>5976</v>
      </c>
      <c r="BB51" s="68">
        <f>BA51+SUM(N51:AZ51)</f>
        <v>5976</v>
      </c>
      <c r="BC51" s="69" t="str">
        <f>SpellNumber(L51,BB51)</f>
        <v>INR  Five Thousand Nine Hundred &amp; Seventy Six  Only</v>
      </c>
      <c r="IA51" s="20">
        <v>6.11</v>
      </c>
      <c r="IB51" s="20" t="s">
        <v>65</v>
      </c>
      <c r="ID51" s="20">
        <v>120</v>
      </c>
      <c r="IE51" s="21" t="s">
        <v>43</v>
      </c>
      <c r="IF51" s="21"/>
      <c r="IG51" s="21"/>
      <c r="IH51" s="21"/>
      <c r="II51" s="21"/>
    </row>
    <row r="52" spans="1:243" s="20" customFormat="1" ht="94.5">
      <c r="A52" s="48">
        <v>6.12</v>
      </c>
      <c r="B52" s="46" t="s">
        <v>66</v>
      </c>
      <c r="C52" s="32"/>
      <c r="D52" s="32">
        <v>58</v>
      </c>
      <c r="E52" s="47" t="s">
        <v>43</v>
      </c>
      <c r="F52" s="70">
        <v>18.28</v>
      </c>
      <c r="G52" s="61"/>
      <c r="H52" s="61"/>
      <c r="I52" s="62" t="s">
        <v>33</v>
      </c>
      <c r="J52" s="63">
        <f>IF(I52="Less(-)",-1,1)</f>
        <v>1</v>
      </c>
      <c r="K52" s="61" t="s">
        <v>34</v>
      </c>
      <c r="L52" s="61" t="s">
        <v>4</v>
      </c>
      <c r="M52" s="64"/>
      <c r="N52" s="65"/>
      <c r="O52" s="65"/>
      <c r="P52" s="66"/>
      <c r="Q52" s="65"/>
      <c r="R52" s="65"/>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7">
        <f>total_amount_ba($B$2,$D$2,D52,F52,J52,K52,M52)</f>
        <v>1060.24</v>
      </c>
      <c r="BB52" s="68">
        <f>BA52+SUM(N52:AZ52)</f>
        <v>1060.24</v>
      </c>
      <c r="BC52" s="69" t="str">
        <f>SpellNumber(L52,BB52)</f>
        <v>INR  One Thousand  &amp;Sixty  and Paise Twenty Four Only</v>
      </c>
      <c r="IA52" s="20">
        <v>6.12</v>
      </c>
      <c r="IB52" s="20" t="s">
        <v>66</v>
      </c>
      <c r="ID52" s="20">
        <v>58</v>
      </c>
      <c r="IE52" s="21" t="s">
        <v>43</v>
      </c>
      <c r="IF52" s="21"/>
      <c r="IG52" s="21"/>
      <c r="IH52" s="21"/>
      <c r="II52" s="21"/>
    </row>
    <row r="53" spans="1:243" s="20" customFormat="1" ht="33" customHeight="1">
      <c r="A53" s="48">
        <v>6.13</v>
      </c>
      <c r="B53" s="46" t="s">
        <v>96</v>
      </c>
      <c r="C53" s="32"/>
      <c r="D53" s="54"/>
      <c r="E53" s="54"/>
      <c r="F53" s="54"/>
      <c r="G53" s="54"/>
      <c r="H53" s="54"/>
      <c r="I53" s="54"/>
      <c r="J53" s="54"/>
      <c r="K53" s="54"/>
      <c r="L53" s="54"/>
      <c r="M53" s="54"/>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IA53" s="20">
        <v>6.13</v>
      </c>
      <c r="IB53" s="20" t="s">
        <v>96</v>
      </c>
      <c r="IE53" s="21"/>
      <c r="IF53" s="21"/>
      <c r="IG53" s="21"/>
      <c r="IH53" s="21"/>
      <c r="II53" s="21"/>
    </row>
    <row r="54" spans="1:243" s="20" customFormat="1" ht="42.75">
      <c r="A54" s="48">
        <v>6.14</v>
      </c>
      <c r="B54" s="46" t="s">
        <v>67</v>
      </c>
      <c r="C54" s="32"/>
      <c r="D54" s="32">
        <v>49</v>
      </c>
      <c r="E54" s="47" t="s">
        <v>43</v>
      </c>
      <c r="F54" s="70">
        <v>75.89</v>
      </c>
      <c r="G54" s="61"/>
      <c r="H54" s="61"/>
      <c r="I54" s="62" t="s">
        <v>33</v>
      </c>
      <c r="J54" s="63">
        <f>IF(I54="Less(-)",-1,1)</f>
        <v>1</v>
      </c>
      <c r="K54" s="61" t="s">
        <v>34</v>
      </c>
      <c r="L54" s="61" t="s">
        <v>4</v>
      </c>
      <c r="M54" s="64"/>
      <c r="N54" s="65"/>
      <c r="O54" s="65"/>
      <c r="P54" s="66"/>
      <c r="Q54" s="65"/>
      <c r="R54" s="65"/>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7">
        <f>total_amount_ba($B$2,$D$2,D54,F54,J54,K54,M54)</f>
        <v>3718.61</v>
      </c>
      <c r="BB54" s="68">
        <f>BA54+SUM(N54:AZ54)</f>
        <v>3718.61</v>
      </c>
      <c r="BC54" s="69" t="str">
        <f>SpellNumber(L54,BB54)</f>
        <v>INR  Three Thousand Seven Hundred &amp; Eighteen  and Paise Sixty One Only</v>
      </c>
      <c r="IA54" s="20">
        <v>6.14</v>
      </c>
      <c r="IB54" s="20" t="s">
        <v>67</v>
      </c>
      <c r="ID54" s="20">
        <v>49</v>
      </c>
      <c r="IE54" s="21" t="s">
        <v>43</v>
      </c>
      <c r="IF54" s="21"/>
      <c r="IG54" s="21"/>
      <c r="IH54" s="21"/>
      <c r="II54" s="21"/>
    </row>
    <row r="55" spans="1:243" s="20" customFormat="1" ht="47.25">
      <c r="A55" s="48">
        <v>6.15</v>
      </c>
      <c r="B55" s="46" t="s">
        <v>100</v>
      </c>
      <c r="C55" s="32"/>
      <c r="D55" s="54"/>
      <c r="E55" s="54"/>
      <c r="F55" s="54"/>
      <c r="G55" s="54"/>
      <c r="H55" s="54"/>
      <c r="I55" s="54"/>
      <c r="J55" s="54"/>
      <c r="K55" s="54"/>
      <c r="L55" s="54"/>
      <c r="M55" s="54"/>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IA55" s="20">
        <v>6.15</v>
      </c>
      <c r="IB55" s="20" t="s">
        <v>100</v>
      </c>
      <c r="IE55" s="21"/>
      <c r="IF55" s="21"/>
      <c r="IG55" s="21"/>
      <c r="IH55" s="21"/>
      <c r="II55" s="21"/>
    </row>
    <row r="56" spans="1:243" s="20" customFormat="1" ht="33" customHeight="1">
      <c r="A56" s="48">
        <v>6.16</v>
      </c>
      <c r="B56" s="46" t="s">
        <v>68</v>
      </c>
      <c r="C56" s="32"/>
      <c r="D56" s="32">
        <v>15</v>
      </c>
      <c r="E56" s="47" t="s">
        <v>43</v>
      </c>
      <c r="F56" s="70">
        <v>95.22</v>
      </c>
      <c r="G56" s="61"/>
      <c r="H56" s="61"/>
      <c r="I56" s="62" t="s">
        <v>33</v>
      </c>
      <c r="J56" s="63">
        <f>IF(I56="Less(-)",-1,1)</f>
        <v>1</v>
      </c>
      <c r="K56" s="61" t="s">
        <v>34</v>
      </c>
      <c r="L56" s="61" t="s">
        <v>4</v>
      </c>
      <c r="M56" s="64"/>
      <c r="N56" s="65"/>
      <c r="O56" s="65"/>
      <c r="P56" s="66"/>
      <c r="Q56" s="65"/>
      <c r="R56" s="65"/>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7">
        <f>total_amount_ba($B$2,$D$2,D56,F56,J56,K56,M56)</f>
        <v>1428.3</v>
      </c>
      <c r="BB56" s="68">
        <f>BA56+SUM(N56:AZ56)</f>
        <v>1428.3</v>
      </c>
      <c r="BC56" s="69" t="str">
        <f>SpellNumber(L56,BB56)</f>
        <v>INR  One Thousand Four Hundred &amp; Twenty Eight  and Paise Thirty Only</v>
      </c>
      <c r="IA56" s="20">
        <v>6.16</v>
      </c>
      <c r="IB56" s="20" t="s">
        <v>68</v>
      </c>
      <c r="ID56" s="20">
        <v>15</v>
      </c>
      <c r="IE56" s="21" t="s">
        <v>43</v>
      </c>
      <c r="IF56" s="21"/>
      <c r="IG56" s="21"/>
      <c r="IH56" s="21"/>
      <c r="II56" s="21"/>
    </row>
    <row r="57" spans="1:243" s="20" customFormat="1" ht="15.75">
      <c r="A57" s="48">
        <v>7</v>
      </c>
      <c r="B57" s="46" t="s">
        <v>101</v>
      </c>
      <c r="C57" s="32"/>
      <c r="D57" s="54"/>
      <c r="E57" s="54"/>
      <c r="F57" s="54"/>
      <c r="G57" s="54"/>
      <c r="H57" s="54"/>
      <c r="I57" s="54"/>
      <c r="J57" s="54"/>
      <c r="K57" s="54"/>
      <c r="L57" s="54"/>
      <c r="M57" s="54"/>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IA57" s="20">
        <v>7</v>
      </c>
      <c r="IB57" s="20" t="s">
        <v>101</v>
      </c>
      <c r="IE57" s="21"/>
      <c r="IF57" s="21"/>
      <c r="IG57" s="21"/>
      <c r="IH57" s="21"/>
      <c r="II57" s="21"/>
    </row>
    <row r="58" spans="1:243" s="20" customFormat="1" ht="157.5">
      <c r="A58" s="48">
        <v>7.01</v>
      </c>
      <c r="B58" s="46" t="s">
        <v>102</v>
      </c>
      <c r="C58" s="32"/>
      <c r="D58" s="54"/>
      <c r="E58" s="54"/>
      <c r="F58" s="54"/>
      <c r="G58" s="54"/>
      <c r="H58" s="54"/>
      <c r="I58" s="54"/>
      <c r="J58" s="54"/>
      <c r="K58" s="54"/>
      <c r="L58" s="54"/>
      <c r="M58" s="54"/>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IA58" s="20">
        <v>7.01</v>
      </c>
      <c r="IB58" s="20" t="s">
        <v>102</v>
      </c>
      <c r="IE58" s="21"/>
      <c r="IF58" s="21"/>
      <c r="IG58" s="21"/>
      <c r="IH58" s="21"/>
      <c r="II58" s="21"/>
    </row>
    <row r="59" spans="1:243" s="20" customFormat="1" ht="42.75">
      <c r="A59" s="48">
        <v>7.02</v>
      </c>
      <c r="B59" s="46" t="s">
        <v>69</v>
      </c>
      <c r="C59" s="32"/>
      <c r="D59" s="32">
        <v>9</v>
      </c>
      <c r="E59" s="47" t="s">
        <v>43</v>
      </c>
      <c r="F59" s="70">
        <v>419.11</v>
      </c>
      <c r="G59" s="61"/>
      <c r="H59" s="61"/>
      <c r="I59" s="62" t="s">
        <v>33</v>
      </c>
      <c r="J59" s="63">
        <f>IF(I59="Less(-)",-1,1)</f>
        <v>1</v>
      </c>
      <c r="K59" s="61" t="s">
        <v>34</v>
      </c>
      <c r="L59" s="61" t="s">
        <v>4</v>
      </c>
      <c r="M59" s="64"/>
      <c r="N59" s="65"/>
      <c r="O59" s="65"/>
      <c r="P59" s="66"/>
      <c r="Q59" s="65"/>
      <c r="R59" s="65"/>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7">
        <f>total_amount_ba($B$2,$D$2,D59,F59,J59,K59,M59)</f>
        <v>3771.99</v>
      </c>
      <c r="BB59" s="68">
        <f>BA59+SUM(N59:AZ59)</f>
        <v>3771.99</v>
      </c>
      <c r="BC59" s="69" t="str">
        <f>SpellNumber(L59,BB59)</f>
        <v>INR  Three Thousand Seven Hundred &amp; Seventy One  and Paise Ninety Nine Only</v>
      </c>
      <c r="IA59" s="20">
        <v>7.02</v>
      </c>
      <c r="IB59" s="20" t="s">
        <v>69</v>
      </c>
      <c r="ID59" s="20">
        <v>9</v>
      </c>
      <c r="IE59" s="21" t="s">
        <v>43</v>
      </c>
      <c r="IF59" s="21"/>
      <c r="IG59" s="21"/>
      <c r="IH59" s="21"/>
      <c r="II59" s="21"/>
    </row>
    <row r="60" spans="1:243" s="20" customFormat="1" ht="63">
      <c r="A60" s="48">
        <v>7.03</v>
      </c>
      <c r="B60" s="46" t="s">
        <v>103</v>
      </c>
      <c r="C60" s="32"/>
      <c r="D60" s="32">
        <v>44</v>
      </c>
      <c r="E60" s="47" t="s">
        <v>43</v>
      </c>
      <c r="F60" s="70">
        <v>2.5</v>
      </c>
      <c r="G60" s="61"/>
      <c r="H60" s="61"/>
      <c r="I60" s="62" t="s">
        <v>33</v>
      </c>
      <c r="J60" s="63">
        <f>IF(I60="Less(-)",-1,1)</f>
        <v>1</v>
      </c>
      <c r="K60" s="61" t="s">
        <v>34</v>
      </c>
      <c r="L60" s="61" t="s">
        <v>4</v>
      </c>
      <c r="M60" s="64"/>
      <c r="N60" s="65"/>
      <c r="O60" s="65"/>
      <c r="P60" s="66"/>
      <c r="Q60" s="65"/>
      <c r="R60" s="65"/>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7">
        <f>total_amount_ba($B$2,$D$2,D60,F60,J60,K60,M60)</f>
        <v>110</v>
      </c>
      <c r="BB60" s="68">
        <f>BA60+SUM(N60:AZ60)</f>
        <v>110</v>
      </c>
      <c r="BC60" s="69" t="str">
        <f>SpellNumber(L60,BB60)</f>
        <v>INR  One Hundred &amp; Ten  Only</v>
      </c>
      <c r="IA60" s="20">
        <v>7.03</v>
      </c>
      <c r="IB60" s="20" t="s">
        <v>103</v>
      </c>
      <c r="ID60" s="20">
        <v>44</v>
      </c>
      <c r="IE60" s="21" t="s">
        <v>43</v>
      </c>
      <c r="IF60" s="21"/>
      <c r="IG60" s="21"/>
      <c r="IH60" s="21"/>
      <c r="II60" s="21"/>
    </row>
    <row r="61" spans="1:243" s="20" customFormat="1" ht="15.75">
      <c r="A61" s="48">
        <v>8</v>
      </c>
      <c r="B61" s="46" t="s">
        <v>104</v>
      </c>
      <c r="C61" s="32"/>
      <c r="D61" s="54"/>
      <c r="E61" s="54"/>
      <c r="F61" s="54"/>
      <c r="G61" s="54"/>
      <c r="H61" s="54"/>
      <c r="I61" s="54"/>
      <c r="J61" s="54"/>
      <c r="K61" s="54"/>
      <c r="L61" s="54"/>
      <c r="M61" s="54"/>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IA61" s="20">
        <v>8</v>
      </c>
      <c r="IB61" s="20" t="s">
        <v>104</v>
      </c>
      <c r="IE61" s="21"/>
      <c r="IF61" s="21"/>
      <c r="IG61" s="21"/>
      <c r="IH61" s="21"/>
      <c r="II61" s="21"/>
    </row>
    <row r="62" spans="1:243" s="20" customFormat="1" ht="78.75">
      <c r="A62" s="48">
        <v>8.01</v>
      </c>
      <c r="B62" s="46" t="s">
        <v>105</v>
      </c>
      <c r="C62" s="32"/>
      <c r="D62" s="54"/>
      <c r="E62" s="54"/>
      <c r="F62" s="54"/>
      <c r="G62" s="54"/>
      <c r="H62" s="54"/>
      <c r="I62" s="54"/>
      <c r="J62" s="54"/>
      <c r="K62" s="54"/>
      <c r="L62" s="54"/>
      <c r="M62" s="54"/>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IA62" s="20">
        <v>8.01</v>
      </c>
      <c r="IB62" s="20" t="s">
        <v>105</v>
      </c>
      <c r="IE62" s="21"/>
      <c r="IF62" s="21"/>
      <c r="IG62" s="21"/>
      <c r="IH62" s="21"/>
      <c r="II62" s="21"/>
    </row>
    <row r="63" spans="1:243" s="20" customFormat="1" ht="31.5">
      <c r="A63" s="48">
        <v>8.02</v>
      </c>
      <c r="B63" s="46" t="s">
        <v>54</v>
      </c>
      <c r="C63" s="32"/>
      <c r="D63" s="32">
        <v>0.5</v>
      </c>
      <c r="E63" s="47" t="s">
        <v>46</v>
      </c>
      <c r="F63" s="70">
        <v>1759.84</v>
      </c>
      <c r="G63" s="61"/>
      <c r="H63" s="61"/>
      <c r="I63" s="62" t="s">
        <v>33</v>
      </c>
      <c r="J63" s="63">
        <f>IF(I63="Less(-)",-1,1)</f>
        <v>1</v>
      </c>
      <c r="K63" s="61" t="s">
        <v>34</v>
      </c>
      <c r="L63" s="61" t="s">
        <v>4</v>
      </c>
      <c r="M63" s="64"/>
      <c r="N63" s="65"/>
      <c r="O63" s="65"/>
      <c r="P63" s="66"/>
      <c r="Q63" s="65"/>
      <c r="R63" s="65"/>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7">
        <f>total_amount_ba($B$2,$D$2,D63,F63,J63,K63,M63)</f>
        <v>879.92</v>
      </c>
      <c r="BB63" s="68">
        <f>BA63+SUM(N63:AZ63)</f>
        <v>879.92</v>
      </c>
      <c r="BC63" s="69" t="str">
        <f>SpellNumber(L63,BB63)</f>
        <v>INR  Eight Hundred &amp; Seventy Nine  and Paise Ninety Two Only</v>
      </c>
      <c r="IA63" s="20">
        <v>8.02</v>
      </c>
      <c r="IB63" s="20" t="s">
        <v>54</v>
      </c>
      <c r="ID63" s="20">
        <v>0.5</v>
      </c>
      <c r="IE63" s="21" t="s">
        <v>46</v>
      </c>
      <c r="IF63" s="21"/>
      <c r="IG63" s="21"/>
      <c r="IH63" s="21"/>
      <c r="II63" s="21"/>
    </row>
    <row r="64" spans="1:243" s="20" customFormat="1" ht="94.5">
      <c r="A64" s="48">
        <v>8.03</v>
      </c>
      <c r="B64" s="46" t="s">
        <v>106</v>
      </c>
      <c r="C64" s="32"/>
      <c r="D64" s="54"/>
      <c r="E64" s="54"/>
      <c r="F64" s="54"/>
      <c r="G64" s="54"/>
      <c r="H64" s="54"/>
      <c r="I64" s="54"/>
      <c r="J64" s="54"/>
      <c r="K64" s="54"/>
      <c r="L64" s="54"/>
      <c r="M64" s="54"/>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IA64" s="20">
        <v>8.03</v>
      </c>
      <c r="IB64" s="20" t="s">
        <v>106</v>
      </c>
      <c r="IE64" s="21"/>
      <c r="IF64" s="21"/>
      <c r="IG64" s="21"/>
      <c r="IH64" s="21"/>
      <c r="II64" s="21"/>
    </row>
    <row r="65" spans="1:243" s="20" customFormat="1" ht="32.25" customHeight="1">
      <c r="A65" s="48">
        <v>8.04</v>
      </c>
      <c r="B65" s="46" t="s">
        <v>49</v>
      </c>
      <c r="C65" s="32"/>
      <c r="D65" s="32">
        <v>1</v>
      </c>
      <c r="E65" s="47" t="s">
        <v>46</v>
      </c>
      <c r="F65" s="70">
        <v>1489.22</v>
      </c>
      <c r="G65" s="61"/>
      <c r="H65" s="61"/>
      <c r="I65" s="62" t="s">
        <v>33</v>
      </c>
      <c r="J65" s="63">
        <f>IF(I65="Less(-)",-1,1)</f>
        <v>1</v>
      </c>
      <c r="K65" s="61" t="s">
        <v>34</v>
      </c>
      <c r="L65" s="61" t="s">
        <v>4</v>
      </c>
      <c r="M65" s="64"/>
      <c r="N65" s="65"/>
      <c r="O65" s="65"/>
      <c r="P65" s="66"/>
      <c r="Q65" s="65"/>
      <c r="R65" s="65"/>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7">
        <f>total_amount_ba($B$2,$D$2,D65,F65,J65,K65,M65)</f>
        <v>1489.22</v>
      </c>
      <c r="BB65" s="68">
        <f>BA65+SUM(N65:AZ65)</f>
        <v>1489.22</v>
      </c>
      <c r="BC65" s="69" t="str">
        <f>SpellNumber(L65,BB65)</f>
        <v>INR  One Thousand Four Hundred &amp; Eighty Nine  and Paise Twenty Two Only</v>
      </c>
      <c r="IA65" s="20">
        <v>8.04</v>
      </c>
      <c r="IB65" s="20" t="s">
        <v>49</v>
      </c>
      <c r="ID65" s="20">
        <v>1</v>
      </c>
      <c r="IE65" s="21" t="s">
        <v>46</v>
      </c>
      <c r="IF65" s="21"/>
      <c r="IG65" s="21"/>
      <c r="IH65" s="21"/>
      <c r="II65" s="21"/>
    </row>
    <row r="66" spans="1:243" s="20" customFormat="1" ht="63">
      <c r="A66" s="48">
        <v>8.05</v>
      </c>
      <c r="B66" s="46" t="s">
        <v>107</v>
      </c>
      <c r="C66" s="32"/>
      <c r="D66" s="54"/>
      <c r="E66" s="54"/>
      <c r="F66" s="54"/>
      <c r="G66" s="54"/>
      <c r="H66" s="54"/>
      <c r="I66" s="54"/>
      <c r="J66" s="54"/>
      <c r="K66" s="54"/>
      <c r="L66" s="54"/>
      <c r="M66" s="54"/>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IA66" s="20">
        <v>8.05</v>
      </c>
      <c r="IB66" s="20" t="s">
        <v>107</v>
      </c>
      <c r="IE66" s="21"/>
      <c r="IF66" s="21"/>
      <c r="IG66" s="21"/>
      <c r="IH66" s="21"/>
      <c r="II66" s="21"/>
    </row>
    <row r="67" spans="1:243" s="20" customFormat="1" ht="28.5">
      <c r="A67" s="48">
        <v>8.06</v>
      </c>
      <c r="B67" s="46" t="s">
        <v>70</v>
      </c>
      <c r="C67" s="32"/>
      <c r="D67" s="32">
        <v>1</v>
      </c>
      <c r="E67" s="47" t="s">
        <v>47</v>
      </c>
      <c r="F67" s="70">
        <v>103.73</v>
      </c>
      <c r="G67" s="61"/>
      <c r="H67" s="61"/>
      <c r="I67" s="62" t="s">
        <v>33</v>
      </c>
      <c r="J67" s="63">
        <f>IF(I67="Less(-)",-1,1)</f>
        <v>1</v>
      </c>
      <c r="K67" s="61" t="s">
        <v>34</v>
      </c>
      <c r="L67" s="61" t="s">
        <v>4</v>
      </c>
      <c r="M67" s="64"/>
      <c r="N67" s="65"/>
      <c r="O67" s="65"/>
      <c r="P67" s="66"/>
      <c r="Q67" s="65"/>
      <c r="R67" s="65"/>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7">
        <f>total_amount_ba($B$2,$D$2,D67,F67,J67,K67,M67)</f>
        <v>103.73</v>
      </c>
      <c r="BB67" s="68">
        <f>BA67+SUM(N67:AZ67)</f>
        <v>103.73</v>
      </c>
      <c r="BC67" s="69" t="str">
        <f>SpellNumber(L67,BB67)</f>
        <v>INR  One Hundred &amp; Three  and Paise Seventy Three Only</v>
      </c>
      <c r="IA67" s="20">
        <v>8.06</v>
      </c>
      <c r="IB67" s="20" t="s">
        <v>70</v>
      </c>
      <c r="ID67" s="20">
        <v>1</v>
      </c>
      <c r="IE67" s="21" t="s">
        <v>47</v>
      </c>
      <c r="IF67" s="21"/>
      <c r="IG67" s="21"/>
      <c r="IH67" s="21"/>
      <c r="II67" s="21"/>
    </row>
    <row r="68" spans="1:243" s="20" customFormat="1" ht="78.75">
      <c r="A68" s="48">
        <v>8.08</v>
      </c>
      <c r="B68" s="46" t="s">
        <v>71</v>
      </c>
      <c r="C68" s="32"/>
      <c r="D68" s="32">
        <v>15</v>
      </c>
      <c r="E68" s="47" t="s">
        <v>43</v>
      </c>
      <c r="F68" s="70">
        <v>39.5</v>
      </c>
      <c r="G68" s="61"/>
      <c r="H68" s="61"/>
      <c r="I68" s="62" t="s">
        <v>33</v>
      </c>
      <c r="J68" s="63">
        <f>IF(I68="Less(-)",-1,1)</f>
        <v>1</v>
      </c>
      <c r="K68" s="61" t="s">
        <v>34</v>
      </c>
      <c r="L68" s="61" t="s">
        <v>4</v>
      </c>
      <c r="M68" s="64"/>
      <c r="N68" s="65"/>
      <c r="O68" s="65"/>
      <c r="P68" s="66"/>
      <c r="Q68" s="65"/>
      <c r="R68" s="65"/>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7">
        <f>total_amount_ba($B$2,$D$2,D68,F68,J68,K68,M68)</f>
        <v>592.5</v>
      </c>
      <c r="BB68" s="68">
        <f>BA68+SUM(N68:AZ68)</f>
        <v>592.5</v>
      </c>
      <c r="BC68" s="69" t="str">
        <f>SpellNumber(L68,BB68)</f>
        <v>INR  Five Hundred &amp; Ninety Two  and Paise Fifty Only</v>
      </c>
      <c r="IA68" s="20">
        <v>8.08</v>
      </c>
      <c r="IB68" s="20" t="s">
        <v>71</v>
      </c>
      <c r="ID68" s="20">
        <v>15</v>
      </c>
      <c r="IE68" s="21" t="s">
        <v>43</v>
      </c>
      <c r="IF68" s="21"/>
      <c r="IG68" s="21"/>
      <c r="IH68" s="21"/>
      <c r="II68" s="21"/>
    </row>
    <row r="69" spans="1:243" s="20" customFormat="1" ht="141.75">
      <c r="A69" s="48">
        <v>8.09</v>
      </c>
      <c r="B69" s="46" t="s">
        <v>72</v>
      </c>
      <c r="C69" s="32"/>
      <c r="D69" s="32">
        <v>1</v>
      </c>
      <c r="E69" s="47" t="s">
        <v>46</v>
      </c>
      <c r="F69" s="70">
        <v>192.33</v>
      </c>
      <c r="G69" s="61"/>
      <c r="H69" s="61"/>
      <c r="I69" s="62" t="s">
        <v>33</v>
      </c>
      <c r="J69" s="63">
        <f>IF(I69="Less(-)",-1,1)</f>
        <v>1</v>
      </c>
      <c r="K69" s="61" t="s">
        <v>34</v>
      </c>
      <c r="L69" s="61" t="s">
        <v>4</v>
      </c>
      <c r="M69" s="64"/>
      <c r="N69" s="65"/>
      <c r="O69" s="65"/>
      <c r="P69" s="66"/>
      <c r="Q69" s="65"/>
      <c r="R69" s="65"/>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7">
        <f>total_amount_ba($B$2,$D$2,D69,F69,J69,K69,M69)</f>
        <v>192.33</v>
      </c>
      <c r="BB69" s="68">
        <f>BA69+SUM(N69:AZ69)</f>
        <v>192.33</v>
      </c>
      <c r="BC69" s="69" t="str">
        <f>SpellNumber(L69,BB69)</f>
        <v>INR  One Hundred &amp; Ninety Two  and Paise Thirty Three Only</v>
      </c>
      <c r="IA69" s="20">
        <v>8.09</v>
      </c>
      <c r="IB69" s="20" t="s">
        <v>72</v>
      </c>
      <c r="ID69" s="20">
        <v>1</v>
      </c>
      <c r="IE69" s="21" t="s">
        <v>46</v>
      </c>
      <c r="IF69" s="21"/>
      <c r="IG69" s="21"/>
      <c r="IH69" s="21"/>
      <c r="II69" s="21"/>
    </row>
    <row r="70" spans="1:243" s="20" customFormat="1" ht="15.75">
      <c r="A70" s="48">
        <v>9</v>
      </c>
      <c r="B70" s="46" t="s">
        <v>108</v>
      </c>
      <c r="C70" s="32"/>
      <c r="D70" s="54"/>
      <c r="E70" s="54"/>
      <c r="F70" s="54"/>
      <c r="G70" s="54"/>
      <c r="H70" s="54"/>
      <c r="I70" s="54"/>
      <c r="J70" s="54"/>
      <c r="K70" s="54"/>
      <c r="L70" s="54"/>
      <c r="M70" s="54"/>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IA70" s="20">
        <v>9</v>
      </c>
      <c r="IB70" s="20" t="s">
        <v>108</v>
      </c>
      <c r="IE70" s="21"/>
      <c r="IF70" s="21"/>
      <c r="IG70" s="21"/>
      <c r="IH70" s="21"/>
      <c r="II70" s="21"/>
    </row>
    <row r="71" spans="1:243" s="20" customFormat="1" ht="110.25">
      <c r="A71" s="48">
        <v>9.01</v>
      </c>
      <c r="B71" s="46" t="s">
        <v>109</v>
      </c>
      <c r="C71" s="32"/>
      <c r="D71" s="54"/>
      <c r="E71" s="54"/>
      <c r="F71" s="54"/>
      <c r="G71" s="54"/>
      <c r="H71" s="54"/>
      <c r="I71" s="54"/>
      <c r="J71" s="54"/>
      <c r="K71" s="54"/>
      <c r="L71" s="54"/>
      <c r="M71" s="54"/>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IA71" s="20">
        <v>9.01</v>
      </c>
      <c r="IB71" s="20" t="s">
        <v>109</v>
      </c>
      <c r="IE71" s="21"/>
      <c r="IF71" s="21"/>
      <c r="IG71" s="21"/>
      <c r="IH71" s="21"/>
      <c r="II71" s="21"/>
    </row>
    <row r="72" spans="1:243" s="20" customFormat="1" ht="47.25">
      <c r="A72" s="48">
        <v>9.02</v>
      </c>
      <c r="B72" s="46" t="s">
        <v>110</v>
      </c>
      <c r="C72" s="32"/>
      <c r="D72" s="32">
        <v>1</v>
      </c>
      <c r="E72" s="47" t="s">
        <v>47</v>
      </c>
      <c r="F72" s="70">
        <v>2394.96</v>
      </c>
      <c r="G72" s="61"/>
      <c r="H72" s="61"/>
      <c r="I72" s="62" t="s">
        <v>33</v>
      </c>
      <c r="J72" s="63">
        <f>IF(I72="Less(-)",-1,1)</f>
        <v>1</v>
      </c>
      <c r="K72" s="61" t="s">
        <v>34</v>
      </c>
      <c r="L72" s="61" t="s">
        <v>4</v>
      </c>
      <c r="M72" s="64"/>
      <c r="N72" s="65"/>
      <c r="O72" s="65"/>
      <c r="P72" s="66"/>
      <c r="Q72" s="65"/>
      <c r="R72" s="65"/>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7">
        <f>total_amount_ba($B$2,$D$2,D72,F72,J72,K72,M72)</f>
        <v>2394.96</v>
      </c>
      <c r="BB72" s="68">
        <f>BA72+SUM(N72:AZ72)</f>
        <v>2394.96</v>
      </c>
      <c r="BC72" s="69" t="str">
        <f>SpellNumber(L72,BB72)</f>
        <v>INR  Two Thousand Three Hundred &amp; Ninety Four  and Paise Ninety Six Only</v>
      </c>
      <c r="IA72" s="20">
        <v>9.02</v>
      </c>
      <c r="IB72" s="20" t="s">
        <v>110</v>
      </c>
      <c r="ID72" s="20">
        <v>1</v>
      </c>
      <c r="IE72" s="21" t="s">
        <v>47</v>
      </c>
      <c r="IF72" s="21"/>
      <c r="IG72" s="21"/>
      <c r="IH72" s="21"/>
      <c r="II72" s="21"/>
    </row>
    <row r="73" spans="1:243" s="20" customFormat="1" ht="47.25">
      <c r="A73" s="48">
        <v>9.03</v>
      </c>
      <c r="B73" s="46" t="s">
        <v>111</v>
      </c>
      <c r="C73" s="32"/>
      <c r="D73" s="54"/>
      <c r="E73" s="54"/>
      <c r="F73" s="54"/>
      <c r="G73" s="54"/>
      <c r="H73" s="54"/>
      <c r="I73" s="54"/>
      <c r="J73" s="54"/>
      <c r="K73" s="54"/>
      <c r="L73" s="54"/>
      <c r="M73" s="54"/>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IA73" s="20">
        <v>9.03</v>
      </c>
      <c r="IB73" s="20" t="s">
        <v>111</v>
      </c>
      <c r="IE73" s="21"/>
      <c r="IF73" s="21"/>
      <c r="IG73" s="21"/>
      <c r="IH73" s="21"/>
      <c r="II73" s="21"/>
    </row>
    <row r="74" spans="1:243" s="20" customFormat="1" ht="15.75">
      <c r="A74" s="48">
        <v>9.04</v>
      </c>
      <c r="B74" s="46" t="s">
        <v>112</v>
      </c>
      <c r="C74" s="32"/>
      <c r="D74" s="54"/>
      <c r="E74" s="54"/>
      <c r="F74" s="54"/>
      <c r="G74" s="54"/>
      <c r="H74" s="54"/>
      <c r="I74" s="54"/>
      <c r="J74" s="54"/>
      <c r="K74" s="54"/>
      <c r="L74" s="54"/>
      <c r="M74" s="54"/>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IA74" s="20">
        <v>9.04</v>
      </c>
      <c r="IB74" s="20" t="s">
        <v>112</v>
      </c>
      <c r="IE74" s="21"/>
      <c r="IF74" s="21"/>
      <c r="IG74" s="21"/>
      <c r="IH74" s="21"/>
      <c r="II74" s="21"/>
    </row>
    <row r="75" spans="1:243" s="20" customFormat="1" ht="28.5">
      <c r="A75" s="48">
        <v>9.05</v>
      </c>
      <c r="B75" s="46" t="s">
        <v>113</v>
      </c>
      <c r="C75" s="32"/>
      <c r="D75" s="32">
        <v>2</v>
      </c>
      <c r="E75" s="47" t="s">
        <v>47</v>
      </c>
      <c r="F75" s="70">
        <v>91.49</v>
      </c>
      <c r="G75" s="61"/>
      <c r="H75" s="61"/>
      <c r="I75" s="62" t="s">
        <v>33</v>
      </c>
      <c r="J75" s="63">
        <f>IF(I75="Less(-)",-1,1)</f>
        <v>1</v>
      </c>
      <c r="K75" s="61" t="s">
        <v>34</v>
      </c>
      <c r="L75" s="61" t="s">
        <v>4</v>
      </c>
      <c r="M75" s="64"/>
      <c r="N75" s="65"/>
      <c r="O75" s="65"/>
      <c r="P75" s="66"/>
      <c r="Q75" s="65"/>
      <c r="R75" s="65"/>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7">
        <f>total_amount_ba($B$2,$D$2,D75,F75,J75,K75,M75)</f>
        <v>182.98</v>
      </c>
      <c r="BB75" s="68">
        <f>BA75+SUM(N75:AZ75)</f>
        <v>182.98</v>
      </c>
      <c r="BC75" s="69" t="str">
        <f>SpellNumber(L75,BB75)</f>
        <v>INR  One Hundred &amp; Eighty Two  and Paise Ninety Eight Only</v>
      </c>
      <c r="IA75" s="20">
        <v>9.05</v>
      </c>
      <c r="IB75" s="20" t="s">
        <v>113</v>
      </c>
      <c r="ID75" s="20">
        <v>2</v>
      </c>
      <c r="IE75" s="21" t="s">
        <v>47</v>
      </c>
      <c r="IF75" s="21"/>
      <c r="IG75" s="21"/>
      <c r="IH75" s="21"/>
      <c r="II75" s="21"/>
    </row>
    <row r="76" spans="1:243" s="20" customFormat="1" ht="94.5">
      <c r="A76" s="48">
        <v>9.06</v>
      </c>
      <c r="B76" s="46" t="s">
        <v>114</v>
      </c>
      <c r="C76" s="32"/>
      <c r="D76" s="32">
        <v>1</v>
      </c>
      <c r="E76" s="47" t="s">
        <v>47</v>
      </c>
      <c r="F76" s="70">
        <v>1237.31</v>
      </c>
      <c r="G76" s="61"/>
      <c r="H76" s="61"/>
      <c r="I76" s="62" t="s">
        <v>33</v>
      </c>
      <c r="J76" s="63">
        <f>IF(I76="Less(-)",-1,1)</f>
        <v>1</v>
      </c>
      <c r="K76" s="61" t="s">
        <v>34</v>
      </c>
      <c r="L76" s="61" t="s">
        <v>4</v>
      </c>
      <c r="M76" s="64"/>
      <c r="N76" s="65"/>
      <c r="O76" s="65"/>
      <c r="P76" s="66"/>
      <c r="Q76" s="65"/>
      <c r="R76" s="65"/>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7">
        <f>total_amount_ba($B$2,$D$2,D76,F76,J76,K76,M76)</f>
        <v>1237.31</v>
      </c>
      <c r="BB76" s="68">
        <f>BA76+SUM(N76:AZ76)</f>
        <v>1237.31</v>
      </c>
      <c r="BC76" s="69" t="str">
        <f>SpellNumber(L76,BB76)</f>
        <v>INR  One Thousand Two Hundred &amp; Thirty Seven  and Paise Thirty One Only</v>
      </c>
      <c r="IA76" s="20">
        <v>9.06</v>
      </c>
      <c r="IB76" s="20" t="s">
        <v>114</v>
      </c>
      <c r="ID76" s="20">
        <v>1</v>
      </c>
      <c r="IE76" s="21" t="s">
        <v>47</v>
      </c>
      <c r="IF76" s="21"/>
      <c r="IG76" s="21"/>
      <c r="IH76" s="21"/>
      <c r="II76" s="21"/>
    </row>
    <row r="77" spans="1:243" s="20" customFormat="1" ht="15.75">
      <c r="A77" s="48">
        <v>10</v>
      </c>
      <c r="B77" s="46" t="s">
        <v>115</v>
      </c>
      <c r="C77" s="32"/>
      <c r="D77" s="54"/>
      <c r="E77" s="54"/>
      <c r="F77" s="54"/>
      <c r="G77" s="54"/>
      <c r="H77" s="54"/>
      <c r="I77" s="54"/>
      <c r="J77" s="54"/>
      <c r="K77" s="54"/>
      <c r="L77" s="54"/>
      <c r="M77" s="54"/>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IA77" s="20">
        <v>10</v>
      </c>
      <c r="IB77" s="20" t="s">
        <v>115</v>
      </c>
      <c r="IE77" s="21"/>
      <c r="IF77" s="21"/>
      <c r="IG77" s="21"/>
      <c r="IH77" s="21"/>
      <c r="II77" s="21"/>
    </row>
    <row r="78" spans="1:243" s="20" customFormat="1" ht="110.25">
      <c r="A78" s="48">
        <v>10.01</v>
      </c>
      <c r="B78" s="46" t="s">
        <v>116</v>
      </c>
      <c r="C78" s="32"/>
      <c r="D78" s="54"/>
      <c r="E78" s="54"/>
      <c r="F78" s="54"/>
      <c r="G78" s="54"/>
      <c r="H78" s="54"/>
      <c r="I78" s="54"/>
      <c r="J78" s="54"/>
      <c r="K78" s="54"/>
      <c r="L78" s="54"/>
      <c r="M78" s="54"/>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IA78" s="20">
        <v>10.01</v>
      </c>
      <c r="IB78" s="20" t="s">
        <v>116</v>
      </c>
      <c r="IE78" s="21"/>
      <c r="IF78" s="21"/>
      <c r="IG78" s="21"/>
      <c r="IH78" s="21"/>
      <c r="II78" s="21"/>
    </row>
    <row r="79" spans="1:243" s="20" customFormat="1" ht="42.75">
      <c r="A79" s="48">
        <v>10.02</v>
      </c>
      <c r="B79" s="46" t="s">
        <v>117</v>
      </c>
      <c r="C79" s="32"/>
      <c r="D79" s="32">
        <v>5</v>
      </c>
      <c r="E79" s="47" t="s">
        <v>44</v>
      </c>
      <c r="F79" s="70">
        <v>425.43</v>
      </c>
      <c r="G79" s="61"/>
      <c r="H79" s="61"/>
      <c r="I79" s="62" t="s">
        <v>33</v>
      </c>
      <c r="J79" s="63">
        <f>IF(I79="Less(-)",-1,1)</f>
        <v>1</v>
      </c>
      <c r="K79" s="61" t="s">
        <v>34</v>
      </c>
      <c r="L79" s="61" t="s">
        <v>4</v>
      </c>
      <c r="M79" s="64"/>
      <c r="N79" s="65"/>
      <c r="O79" s="65"/>
      <c r="P79" s="66"/>
      <c r="Q79" s="65"/>
      <c r="R79" s="65"/>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7">
        <f>total_amount_ba($B$2,$D$2,D79,F79,J79,K79,M79)</f>
        <v>2127.15</v>
      </c>
      <c r="BB79" s="68">
        <f>BA79+SUM(N79:AZ79)</f>
        <v>2127.15</v>
      </c>
      <c r="BC79" s="69" t="str">
        <f>SpellNumber(L79,BB79)</f>
        <v>INR  Two Thousand One Hundred &amp; Twenty Seven  and Paise Fifteen Only</v>
      </c>
      <c r="IA79" s="20">
        <v>10.02</v>
      </c>
      <c r="IB79" s="20" t="s">
        <v>117</v>
      </c>
      <c r="ID79" s="20">
        <v>5</v>
      </c>
      <c r="IE79" s="21" t="s">
        <v>44</v>
      </c>
      <c r="IF79" s="21"/>
      <c r="IG79" s="21"/>
      <c r="IH79" s="21"/>
      <c r="II79" s="21"/>
    </row>
    <row r="80" spans="1:243" s="20" customFormat="1" ht="31.5">
      <c r="A80" s="48">
        <v>10.03</v>
      </c>
      <c r="B80" s="46" t="s">
        <v>118</v>
      </c>
      <c r="C80" s="32"/>
      <c r="D80" s="54"/>
      <c r="E80" s="54"/>
      <c r="F80" s="54"/>
      <c r="G80" s="54"/>
      <c r="H80" s="54"/>
      <c r="I80" s="54"/>
      <c r="J80" s="54"/>
      <c r="K80" s="54"/>
      <c r="L80" s="54"/>
      <c r="M80" s="54"/>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IA80" s="20">
        <v>10.03</v>
      </c>
      <c r="IB80" s="20" t="s">
        <v>118</v>
      </c>
      <c r="IE80" s="21"/>
      <c r="IF80" s="21"/>
      <c r="IG80" s="21"/>
      <c r="IH80" s="21"/>
      <c r="II80" s="21"/>
    </row>
    <row r="81" spans="1:243" s="20" customFormat="1" ht="15.75">
      <c r="A81" s="48">
        <v>10.04</v>
      </c>
      <c r="B81" s="46" t="s">
        <v>119</v>
      </c>
      <c r="C81" s="32"/>
      <c r="D81" s="54"/>
      <c r="E81" s="54"/>
      <c r="F81" s="54"/>
      <c r="G81" s="54"/>
      <c r="H81" s="54"/>
      <c r="I81" s="54"/>
      <c r="J81" s="54"/>
      <c r="K81" s="54"/>
      <c r="L81" s="54"/>
      <c r="M81" s="54"/>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IA81" s="20">
        <v>10.04</v>
      </c>
      <c r="IB81" s="20" t="s">
        <v>119</v>
      </c>
      <c r="IE81" s="21"/>
      <c r="IF81" s="21"/>
      <c r="IG81" s="21"/>
      <c r="IH81" s="21"/>
      <c r="II81" s="21"/>
    </row>
    <row r="82" spans="1:243" s="20" customFormat="1" ht="28.5">
      <c r="A82" s="48">
        <v>10.05</v>
      </c>
      <c r="B82" s="46" t="s">
        <v>120</v>
      </c>
      <c r="C82" s="32"/>
      <c r="D82" s="32">
        <v>2</v>
      </c>
      <c r="E82" s="47" t="s">
        <v>47</v>
      </c>
      <c r="F82" s="70">
        <v>74.7</v>
      </c>
      <c r="G82" s="61"/>
      <c r="H82" s="61"/>
      <c r="I82" s="62" t="s">
        <v>33</v>
      </c>
      <c r="J82" s="63">
        <f>IF(I82="Less(-)",-1,1)</f>
        <v>1</v>
      </c>
      <c r="K82" s="61" t="s">
        <v>34</v>
      </c>
      <c r="L82" s="61" t="s">
        <v>4</v>
      </c>
      <c r="M82" s="64"/>
      <c r="N82" s="65"/>
      <c r="O82" s="65"/>
      <c r="P82" s="66"/>
      <c r="Q82" s="65"/>
      <c r="R82" s="65"/>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7">
        <f>total_amount_ba($B$2,$D$2,D82,F82,J82,K82,M82)</f>
        <v>149.4</v>
      </c>
      <c r="BB82" s="68">
        <f>BA82+SUM(N82:AZ82)</f>
        <v>149.4</v>
      </c>
      <c r="BC82" s="69" t="str">
        <f>SpellNumber(L82,BB82)</f>
        <v>INR  One Hundred &amp; Forty Nine  and Paise Forty Only</v>
      </c>
      <c r="IA82" s="20">
        <v>10.05</v>
      </c>
      <c r="IB82" s="20" t="s">
        <v>120</v>
      </c>
      <c r="ID82" s="20">
        <v>2</v>
      </c>
      <c r="IE82" s="21" t="s">
        <v>47</v>
      </c>
      <c r="IF82" s="21"/>
      <c r="IG82" s="21"/>
      <c r="IH82" s="21"/>
      <c r="II82" s="21"/>
    </row>
    <row r="83" spans="1:243" s="20" customFormat="1" ht="63">
      <c r="A83" s="48">
        <v>10.06</v>
      </c>
      <c r="B83" s="46" t="s">
        <v>121</v>
      </c>
      <c r="C83" s="32"/>
      <c r="D83" s="54"/>
      <c r="E83" s="54"/>
      <c r="F83" s="54"/>
      <c r="G83" s="54"/>
      <c r="H83" s="54"/>
      <c r="I83" s="54"/>
      <c r="J83" s="54"/>
      <c r="K83" s="54"/>
      <c r="L83" s="54"/>
      <c r="M83" s="54"/>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IA83" s="20">
        <v>10.06</v>
      </c>
      <c r="IB83" s="20" t="s">
        <v>121</v>
      </c>
      <c r="IE83" s="21"/>
      <c r="IF83" s="21"/>
      <c r="IG83" s="21"/>
      <c r="IH83" s="21"/>
      <c r="II83" s="21"/>
    </row>
    <row r="84" spans="1:243" s="20" customFormat="1" ht="28.5">
      <c r="A84" s="48">
        <v>10.07</v>
      </c>
      <c r="B84" s="46" t="s">
        <v>120</v>
      </c>
      <c r="C84" s="32"/>
      <c r="D84" s="32">
        <v>2</v>
      </c>
      <c r="E84" s="47" t="s">
        <v>47</v>
      </c>
      <c r="F84" s="70">
        <v>229.99</v>
      </c>
      <c r="G84" s="61"/>
      <c r="H84" s="61"/>
      <c r="I84" s="62" t="s">
        <v>33</v>
      </c>
      <c r="J84" s="63">
        <f>IF(I84="Less(-)",-1,1)</f>
        <v>1</v>
      </c>
      <c r="K84" s="61" t="s">
        <v>34</v>
      </c>
      <c r="L84" s="61" t="s">
        <v>4</v>
      </c>
      <c r="M84" s="64"/>
      <c r="N84" s="65"/>
      <c r="O84" s="65"/>
      <c r="P84" s="66"/>
      <c r="Q84" s="65"/>
      <c r="R84" s="65"/>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7">
        <f>total_amount_ba($B$2,$D$2,D84,F84,J84,K84,M84)</f>
        <v>459.98</v>
      </c>
      <c r="BB84" s="68">
        <f>BA84+SUM(N84:AZ84)</f>
        <v>459.98</v>
      </c>
      <c r="BC84" s="69" t="str">
        <f>SpellNumber(L84,BB84)</f>
        <v>INR  Four Hundred &amp; Fifty Nine  and Paise Ninety Eight Only</v>
      </c>
      <c r="IA84" s="20">
        <v>10.07</v>
      </c>
      <c r="IB84" s="20" t="s">
        <v>120</v>
      </c>
      <c r="ID84" s="20">
        <v>2</v>
      </c>
      <c r="IE84" s="21" t="s">
        <v>47</v>
      </c>
      <c r="IF84" s="21"/>
      <c r="IG84" s="21"/>
      <c r="IH84" s="21"/>
      <c r="II84" s="21"/>
    </row>
    <row r="85" spans="1:243" s="20" customFormat="1" ht="63">
      <c r="A85" s="48">
        <v>10.08</v>
      </c>
      <c r="B85" s="46" t="s">
        <v>122</v>
      </c>
      <c r="C85" s="32"/>
      <c r="D85" s="54"/>
      <c r="E85" s="54"/>
      <c r="F85" s="54"/>
      <c r="G85" s="54"/>
      <c r="H85" s="54"/>
      <c r="I85" s="54"/>
      <c r="J85" s="54"/>
      <c r="K85" s="54"/>
      <c r="L85" s="54"/>
      <c r="M85" s="54"/>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IA85" s="20">
        <v>10.08</v>
      </c>
      <c r="IB85" s="20" t="s">
        <v>122</v>
      </c>
      <c r="IE85" s="21"/>
      <c r="IF85" s="21"/>
      <c r="IG85" s="21"/>
      <c r="IH85" s="21"/>
      <c r="II85" s="21"/>
    </row>
    <row r="86" spans="1:243" s="20" customFormat="1" ht="28.5">
      <c r="A86" s="48">
        <v>10.09</v>
      </c>
      <c r="B86" s="46" t="s">
        <v>120</v>
      </c>
      <c r="C86" s="32"/>
      <c r="D86" s="32">
        <v>1</v>
      </c>
      <c r="E86" s="47" t="s">
        <v>47</v>
      </c>
      <c r="F86" s="70">
        <v>621.13</v>
      </c>
      <c r="G86" s="61"/>
      <c r="H86" s="61"/>
      <c r="I86" s="62" t="s">
        <v>33</v>
      </c>
      <c r="J86" s="63">
        <f>IF(I86="Less(-)",-1,1)</f>
        <v>1</v>
      </c>
      <c r="K86" s="61" t="s">
        <v>34</v>
      </c>
      <c r="L86" s="61" t="s">
        <v>4</v>
      </c>
      <c r="M86" s="64"/>
      <c r="N86" s="65"/>
      <c r="O86" s="65"/>
      <c r="P86" s="66"/>
      <c r="Q86" s="65"/>
      <c r="R86" s="65"/>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7">
        <f>total_amount_ba($B$2,$D$2,D86,F86,J86,K86,M86)</f>
        <v>621.13</v>
      </c>
      <c r="BB86" s="68">
        <f>BA86+SUM(N86:AZ86)</f>
        <v>621.13</v>
      </c>
      <c r="BC86" s="69" t="str">
        <f>SpellNumber(L86,BB86)</f>
        <v>INR  Six Hundred &amp; Twenty One  and Paise Thirteen Only</v>
      </c>
      <c r="IA86" s="20">
        <v>10.09</v>
      </c>
      <c r="IB86" s="20" t="s">
        <v>120</v>
      </c>
      <c r="ID86" s="20">
        <v>1</v>
      </c>
      <c r="IE86" s="21" t="s">
        <v>47</v>
      </c>
      <c r="IF86" s="21"/>
      <c r="IG86" s="21"/>
      <c r="IH86" s="21"/>
      <c r="II86" s="21"/>
    </row>
    <row r="87" spans="1:243" s="20" customFormat="1" ht="63">
      <c r="A87" s="48">
        <v>10.1</v>
      </c>
      <c r="B87" s="46" t="s">
        <v>123</v>
      </c>
      <c r="C87" s="32"/>
      <c r="D87" s="54"/>
      <c r="E87" s="54"/>
      <c r="F87" s="54"/>
      <c r="G87" s="54"/>
      <c r="H87" s="54"/>
      <c r="I87" s="54"/>
      <c r="J87" s="54"/>
      <c r="K87" s="54"/>
      <c r="L87" s="54"/>
      <c r="M87" s="54"/>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IA87" s="20">
        <v>10.1</v>
      </c>
      <c r="IB87" s="20" t="s">
        <v>123</v>
      </c>
      <c r="IE87" s="21"/>
      <c r="IF87" s="21"/>
      <c r="IG87" s="21"/>
      <c r="IH87" s="21"/>
      <c r="II87" s="21"/>
    </row>
    <row r="88" spans="1:243" s="20" customFormat="1" ht="28.5">
      <c r="A88" s="48">
        <v>10.11</v>
      </c>
      <c r="B88" s="46" t="s">
        <v>120</v>
      </c>
      <c r="C88" s="32"/>
      <c r="D88" s="32">
        <v>1</v>
      </c>
      <c r="E88" s="47" t="s">
        <v>47</v>
      </c>
      <c r="F88" s="70">
        <v>521.48</v>
      </c>
      <c r="G88" s="61"/>
      <c r="H88" s="61"/>
      <c r="I88" s="62" t="s">
        <v>33</v>
      </c>
      <c r="J88" s="63">
        <f aca="true" t="shared" si="0" ref="J88:J109">IF(I88="Less(-)",-1,1)</f>
        <v>1</v>
      </c>
      <c r="K88" s="61" t="s">
        <v>34</v>
      </c>
      <c r="L88" s="61" t="s">
        <v>4</v>
      </c>
      <c r="M88" s="64"/>
      <c r="N88" s="65"/>
      <c r="O88" s="65"/>
      <c r="P88" s="66"/>
      <c r="Q88" s="65"/>
      <c r="R88" s="65"/>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7">
        <f aca="true" t="shared" si="1" ref="BA88:BA109">total_amount_ba($B$2,$D$2,D88,F88,J88,K88,M88)</f>
        <v>521.48</v>
      </c>
      <c r="BB88" s="68">
        <f aca="true" t="shared" si="2" ref="BB88:BB109">BA88+SUM(N88:AZ88)</f>
        <v>521.48</v>
      </c>
      <c r="BC88" s="69" t="str">
        <f aca="true" t="shared" si="3" ref="BC88:BC109">SpellNumber(L88,BB88)</f>
        <v>INR  Five Hundred &amp; Twenty One  and Paise Forty Eight Only</v>
      </c>
      <c r="IA88" s="20">
        <v>10.11</v>
      </c>
      <c r="IB88" s="20" t="s">
        <v>120</v>
      </c>
      <c r="ID88" s="20">
        <v>1</v>
      </c>
      <c r="IE88" s="21" t="s">
        <v>47</v>
      </c>
      <c r="IF88" s="21"/>
      <c r="IG88" s="21"/>
      <c r="IH88" s="21"/>
      <c r="II88" s="21"/>
    </row>
    <row r="89" spans="1:243" s="20" customFormat="1" ht="63">
      <c r="A89" s="48">
        <v>10.12</v>
      </c>
      <c r="B89" s="46" t="s">
        <v>124</v>
      </c>
      <c r="C89" s="32"/>
      <c r="D89" s="54"/>
      <c r="E89" s="54"/>
      <c r="F89" s="54"/>
      <c r="G89" s="54"/>
      <c r="H89" s="54"/>
      <c r="I89" s="54"/>
      <c r="J89" s="54"/>
      <c r="K89" s="54"/>
      <c r="L89" s="54"/>
      <c r="M89" s="54"/>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IA89" s="20">
        <v>10.12</v>
      </c>
      <c r="IB89" s="20" t="s">
        <v>124</v>
      </c>
      <c r="IE89" s="21"/>
      <c r="IF89" s="21"/>
      <c r="IG89" s="21"/>
      <c r="IH89" s="21"/>
      <c r="II89" s="21"/>
    </row>
    <row r="90" spans="1:243" s="20" customFormat="1" ht="42.75">
      <c r="A90" s="48">
        <v>10.13</v>
      </c>
      <c r="B90" s="46" t="s">
        <v>125</v>
      </c>
      <c r="C90" s="32"/>
      <c r="D90" s="32">
        <v>3</v>
      </c>
      <c r="E90" s="47" t="s">
        <v>47</v>
      </c>
      <c r="F90" s="70">
        <v>438.71</v>
      </c>
      <c r="G90" s="61"/>
      <c r="H90" s="61"/>
      <c r="I90" s="62" t="s">
        <v>33</v>
      </c>
      <c r="J90" s="63">
        <f t="shared" si="0"/>
        <v>1</v>
      </c>
      <c r="K90" s="61" t="s">
        <v>34</v>
      </c>
      <c r="L90" s="61" t="s">
        <v>4</v>
      </c>
      <c r="M90" s="64"/>
      <c r="N90" s="65"/>
      <c r="O90" s="65"/>
      <c r="P90" s="66"/>
      <c r="Q90" s="65"/>
      <c r="R90" s="65"/>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7">
        <f t="shared" si="1"/>
        <v>1316.13</v>
      </c>
      <c r="BB90" s="68">
        <f t="shared" si="2"/>
        <v>1316.13</v>
      </c>
      <c r="BC90" s="69" t="str">
        <f t="shared" si="3"/>
        <v>INR  One Thousand Three Hundred &amp; Sixteen  and Paise Thirteen Only</v>
      </c>
      <c r="IA90" s="20">
        <v>10.13</v>
      </c>
      <c r="IB90" s="20" t="s">
        <v>125</v>
      </c>
      <c r="ID90" s="20">
        <v>3</v>
      </c>
      <c r="IE90" s="21" t="s">
        <v>47</v>
      </c>
      <c r="IF90" s="21"/>
      <c r="IG90" s="21"/>
      <c r="IH90" s="21"/>
      <c r="II90" s="21"/>
    </row>
    <row r="91" spans="1:243" s="20" customFormat="1" ht="63">
      <c r="A91" s="48">
        <v>10.14</v>
      </c>
      <c r="B91" s="46" t="s">
        <v>126</v>
      </c>
      <c r="C91" s="32"/>
      <c r="D91" s="32">
        <v>4</v>
      </c>
      <c r="E91" s="47" t="s">
        <v>47</v>
      </c>
      <c r="F91" s="70">
        <v>54.1</v>
      </c>
      <c r="G91" s="61"/>
      <c r="H91" s="61"/>
      <c r="I91" s="62" t="s">
        <v>33</v>
      </c>
      <c r="J91" s="63">
        <f t="shared" si="0"/>
        <v>1</v>
      </c>
      <c r="K91" s="61" t="s">
        <v>34</v>
      </c>
      <c r="L91" s="61" t="s">
        <v>4</v>
      </c>
      <c r="M91" s="64"/>
      <c r="N91" s="65"/>
      <c r="O91" s="65"/>
      <c r="P91" s="66"/>
      <c r="Q91" s="65"/>
      <c r="R91" s="65"/>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7">
        <f t="shared" si="1"/>
        <v>216.4</v>
      </c>
      <c r="BB91" s="68">
        <f t="shared" si="2"/>
        <v>216.4</v>
      </c>
      <c r="BC91" s="69" t="str">
        <f t="shared" si="3"/>
        <v>INR  Two Hundred &amp; Sixteen  and Paise Forty Only</v>
      </c>
      <c r="IA91" s="20">
        <v>10.14</v>
      </c>
      <c r="IB91" s="20" t="s">
        <v>126</v>
      </c>
      <c r="ID91" s="20">
        <v>4</v>
      </c>
      <c r="IE91" s="21" t="s">
        <v>47</v>
      </c>
      <c r="IF91" s="21"/>
      <c r="IG91" s="21"/>
      <c r="IH91" s="21"/>
      <c r="II91" s="21"/>
    </row>
    <row r="92" spans="1:243" s="20" customFormat="1" ht="15.75">
      <c r="A92" s="48">
        <v>11</v>
      </c>
      <c r="B92" s="46" t="s">
        <v>127</v>
      </c>
      <c r="C92" s="32"/>
      <c r="D92" s="54"/>
      <c r="E92" s="54"/>
      <c r="F92" s="54"/>
      <c r="G92" s="54"/>
      <c r="H92" s="54"/>
      <c r="I92" s="54"/>
      <c r="J92" s="54"/>
      <c r="K92" s="54"/>
      <c r="L92" s="54"/>
      <c r="M92" s="54"/>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IA92" s="20">
        <v>11</v>
      </c>
      <c r="IB92" s="20" t="s">
        <v>127</v>
      </c>
      <c r="IE92" s="21"/>
      <c r="IF92" s="21"/>
      <c r="IG92" s="21"/>
      <c r="IH92" s="21"/>
      <c r="II92" s="21"/>
    </row>
    <row r="93" spans="1:243" s="20" customFormat="1" ht="362.25">
      <c r="A93" s="48">
        <v>11.01</v>
      </c>
      <c r="B93" s="46" t="s">
        <v>128</v>
      </c>
      <c r="C93" s="32"/>
      <c r="D93" s="54"/>
      <c r="E93" s="54"/>
      <c r="F93" s="54"/>
      <c r="G93" s="54"/>
      <c r="H93" s="54"/>
      <c r="I93" s="54"/>
      <c r="J93" s="54"/>
      <c r="K93" s="54"/>
      <c r="L93" s="54"/>
      <c r="M93" s="54"/>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IA93" s="20">
        <v>11.01</v>
      </c>
      <c r="IB93" s="20" t="s">
        <v>128</v>
      </c>
      <c r="IE93" s="21"/>
      <c r="IF93" s="21"/>
      <c r="IG93" s="21"/>
      <c r="IH93" s="21"/>
      <c r="II93" s="21"/>
    </row>
    <row r="94" spans="1:243" s="20" customFormat="1" ht="15.75">
      <c r="A94" s="48">
        <v>11.02</v>
      </c>
      <c r="B94" s="46" t="s">
        <v>129</v>
      </c>
      <c r="C94" s="32"/>
      <c r="D94" s="54"/>
      <c r="E94" s="54"/>
      <c r="F94" s="54"/>
      <c r="G94" s="54"/>
      <c r="H94" s="54"/>
      <c r="I94" s="54"/>
      <c r="J94" s="54"/>
      <c r="K94" s="54"/>
      <c r="L94" s="54"/>
      <c r="M94" s="54"/>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IA94" s="20">
        <v>11.02</v>
      </c>
      <c r="IB94" s="20" t="s">
        <v>129</v>
      </c>
      <c r="IE94" s="21"/>
      <c r="IF94" s="21"/>
      <c r="IG94" s="21"/>
      <c r="IH94" s="21"/>
      <c r="II94" s="21"/>
    </row>
    <row r="95" spans="1:243" s="20" customFormat="1" ht="78.75">
      <c r="A95" s="48">
        <v>11.03</v>
      </c>
      <c r="B95" s="46" t="s">
        <v>130</v>
      </c>
      <c r="C95" s="32"/>
      <c r="D95" s="32">
        <v>28</v>
      </c>
      <c r="E95" s="47" t="s">
        <v>55</v>
      </c>
      <c r="F95" s="70">
        <v>380.49</v>
      </c>
      <c r="G95" s="61"/>
      <c r="H95" s="61"/>
      <c r="I95" s="62" t="s">
        <v>33</v>
      </c>
      <c r="J95" s="63">
        <f t="shared" si="0"/>
        <v>1</v>
      </c>
      <c r="K95" s="61" t="s">
        <v>34</v>
      </c>
      <c r="L95" s="61" t="s">
        <v>4</v>
      </c>
      <c r="M95" s="64"/>
      <c r="N95" s="65"/>
      <c r="O95" s="65"/>
      <c r="P95" s="66"/>
      <c r="Q95" s="65"/>
      <c r="R95" s="65"/>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7">
        <f t="shared" si="1"/>
        <v>10653.72</v>
      </c>
      <c r="BB95" s="68">
        <f t="shared" si="2"/>
        <v>10653.72</v>
      </c>
      <c r="BC95" s="69" t="str">
        <f t="shared" si="3"/>
        <v>INR  Ten Thousand Six Hundred &amp; Fifty Three  and Paise Seventy Two Only</v>
      </c>
      <c r="IA95" s="20">
        <v>11.03</v>
      </c>
      <c r="IB95" s="20" t="s">
        <v>130</v>
      </c>
      <c r="ID95" s="20">
        <v>28</v>
      </c>
      <c r="IE95" s="21" t="s">
        <v>55</v>
      </c>
      <c r="IF95" s="21"/>
      <c r="IG95" s="21"/>
      <c r="IH95" s="21"/>
      <c r="II95" s="21"/>
    </row>
    <row r="96" spans="1:243" s="20" customFormat="1" ht="126">
      <c r="A96" s="48">
        <v>11.04</v>
      </c>
      <c r="B96" s="46" t="s">
        <v>131</v>
      </c>
      <c r="C96" s="32"/>
      <c r="D96" s="54"/>
      <c r="E96" s="54"/>
      <c r="F96" s="54"/>
      <c r="G96" s="54"/>
      <c r="H96" s="54"/>
      <c r="I96" s="54"/>
      <c r="J96" s="54"/>
      <c r="K96" s="54"/>
      <c r="L96" s="54"/>
      <c r="M96" s="54"/>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IA96" s="20">
        <v>11.04</v>
      </c>
      <c r="IB96" s="20" t="s">
        <v>131</v>
      </c>
      <c r="IE96" s="21"/>
      <c r="IF96" s="21"/>
      <c r="IG96" s="21"/>
      <c r="IH96" s="21"/>
      <c r="II96" s="21"/>
    </row>
    <row r="97" spans="1:243" s="20" customFormat="1" ht="78.75">
      <c r="A97" s="48">
        <v>11.05</v>
      </c>
      <c r="B97" s="46" t="s">
        <v>130</v>
      </c>
      <c r="C97" s="32"/>
      <c r="D97" s="32">
        <v>40</v>
      </c>
      <c r="E97" s="47" t="s">
        <v>55</v>
      </c>
      <c r="F97" s="70">
        <v>466.29</v>
      </c>
      <c r="G97" s="61"/>
      <c r="H97" s="61"/>
      <c r="I97" s="62" t="s">
        <v>33</v>
      </c>
      <c r="J97" s="63">
        <f t="shared" si="0"/>
        <v>1</v>
      </c>
      <c r="K97" s="61" t="s">
        <v>34</v>
      </c>
      <c r="L97" s="61" t="s">
        <v>4</v>
      </c>
      <c r="M97" s="64"/>
      <c r="N97" s="65"/>
      <c r="O97" s="65"/>
      <c r="P97" s="66"/>
      <c r="Q97" s="65"/>
      <c r="R97" s="65"/>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7">
        <f t="shared" si="1"/>
        <v>18651.6</v>
      </c>
      <c r="BB97" s="68">
        <f t="shared" si="2"/>
        <v>18651.6</v>
      </c>
      <c r="BC97" s="69" t="str">
        <f t="shared" si="3"/>
        <v>INR  Eighteen Thousand Six Hundred &amp; Fifty One  and Paise Sixty Only</v>
      </c>
      <c r="IA97" s="20">
        <v>11.05</v>
      </c>
      <c r="IB97" s="20" t="s">
        <v>130</v>
      </c>
      <c r="ID97" s="20">
        <v>40</v>
      </c>
      <c r="IE97" s="21" t="s">
        <v>55</v>
      </c>
      <c r="IF97" s="21"/>
      <c r="IG97" s="21"/>
      <c r="IH97" s="21"/>
      <c r="II97" s="21"/>
    </row>
    <row r="98" spans="1:243" s="20" customFormat="1" ht="110.25">
      <c r="A98" s="48">
        <v>11.06</v>
      </c>
      <c r="B98" s="46" t="s">
        <v>132</v>
      </c>
      <c r="C98" s="32"/>
      <c r="D98" s="54"/>
      <c r="E98" s="54"/>
      <c r="F98" s="54"/>
      <c r="G98" s="54"/>
      <c r="H98" s="54"/>
      <c r="I98" s="54"/>
      <c r="J98" s="54"/>
      <c r="K98" s="54"/>
      <c r="L98" s="54"/>
      <c r="M98" s="54"/>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IA98" s="20">
        <v>11.06</v>
      </c>
      <c r="IB98" s="20" t="s">
        <v>132</v>
      </c>
      <c r="IE98" s="21"/>
      <c r="IF98" s="21"/>
      <c r="IG98" s="21"/>
      <c r="IH98" s="21"/>
      <c r="II98" s="21"/>
    </row>
    <row r="99" spans="1:243" s="20" customFormat="1" ht="42.75">
      <c r="A99" s="48">
        <v>11.07</v>
      </c>
      <c r="B99" s="46" t="s">
        <v>133</v>
      </c>
      <c r="C99" s="32"/>
      <c r="D99" s="32">
        <v>12</v>
      </c>
      <c r="E99" s="47" t="s">
        <v>47</v>
      </c>
      <c r="F99" s="70">
        <v>288.65</v>
      </c>
      <c r="G99" s="61"/>
      <c r="H99" s="61"/>
      <c r="I99" s="62" t="s">
        <v>33</v>
      </c>
      <c r="J99" s="63">
        <f t="shared" si="0"/>
        <v>1</v>
      </c>
      <c r="K99" s="61" t="s">
        <v>34</v>
      </c>
      <c r="L99" s="61" t="s">
        <v>4</v>
      </c>
      <c r="M99" s="64"/>
      <c r="N99" s="65"/>
      <c r="O99" s="65"/>
      <c r="P99" s="66"/>
      <c r="Q99" s="65"/>
      <c r="R99" s="65"/>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7">
        <f t="shared" si="1"/>
        <v>3463.8</v>
      </c>
      <c r="BB99" s="68">
        <f t="shared" si="2"/>
        <v>3463.8</v>
      </c>
      <c r="BC99" s="69" t="str">
        <f t="shared" si="3"/>
        <v>INR  Three Thousand Four Hundred &amp; Sixty Three  and Paise Eighty Only</v>
      </c>
      <c r="IA99" s="20">
        <v>11.07</v>
      </c>
      <c r="IB99" s="20" t="s">
        <v>133</v>
      </c>
      <c r="ID99" s="20">
        <v>12</v>
      </c>
      <c r="IE99" s="21" t="s">
        <v>47</v>
      </c>
      <c r="IF99" s="21"/>
      <c r="IG99" s="21"/>
      <c r="IH99" s="21"/>
      <c r="II99" s="21"/>
    </row>
    <row r="100" spans="1:243" s="20" customFormat="1" ht="31.5">
      <c r="A100" s="48">
        <v>12</v>
      </c>
      <c r="B100" s="46" t="s">
        <v>134</v>
      </c>
      <c r="C100" s="32"/>
      <c r="D100" s="54"/>
      <c r="E100" s="54"/>
      <c r="F100" s="54"/>
      <c r="G100" s="54"/>
      <c r="H100" s="54"/>
      <c r="I100" s="54"/>
      <c r="J100" s="54"/>
      <c r="K100" s="54"/>
      <c r="L100" s="54"/>
      <c r="M100" s="54"/>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IA100" s="20">
        <v>12</v>
      </c>
      <c r="IB100" s="20" t="s">
        <v>134</v>
      </c>
      <c r="IE100" s="21"/>
      <c r="IF100" s="21"/>
      <c r="IG100" s="21"/>
      <c r="IH100" s="21"/>
      <c r="II100" s="21"/>
    </row>
    <row r="101" spans="1:243" s="20" customFormat="1" ht="94.5">
      <c r="A101" s="48">
        <v>12.01</v>
      </c>
      <c r="B101" s="46" t="s">
        <v>135</v>
      </c>
      <c r="C101" s="32"/>
      <c r="D101" s="54"/>
      <c r="E101" s="54"/>
      <c r="F101" s="54"/>
      <c r="G101" s="54"/>
      <c r="H101" s="54"/>
      <c r="I101" s="54"/>
      <c r="J101" s="54"/>
      <c r="K101" s="54"/>
      <c r="L101" s="54"/>
      <c r="M101" s="54"/>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IA101" s="20">
        <v>12.01</v>
      </c>
      <c r="IB101" s="20" t="s">
        <v>135</v>
      </c>
      <c r="IE101" s="21"/>
      <c r="IF101" s="21"/>
      <c r="IG101" s="21"/>
      <c r="IH101" s="21"/>
      <c r="II101" s="21"/>
    </row>
    <row r="102" spans="1:243" s="20" customFormat="1" ht="78.75">
      <c r="A102" s="48">
        <v>12.02</v>
      </c>
      <c r="B102" s="46" t="s">
        <v>136</v>
      </c>
      <c r="C102" s="32"/>
      <c r="D102" s="32">
        <v>5</v>
      </c>
      <c r="E102" s="47" t="s">
        <v>43</v>
      </c>
      <c r="F102" s="70">
        <v>103.24</v>
      </c>
      <c r="G102" s="61"/>
      <c r="H102" s="61"/>
      <c r="I102" s="62" t="s">
        <v>33</v>
      </c>
      <c r="J102" s="63">
        <f t="shared" si="0"/>
        <v>1</v>
      </c>
      <c r="K102" s="61" t="s">
        <v>34</v>
      </c>
      <c r="L102" s="61" t="s">
        <v>4</v>
      </c>
      <c r="M102" s="64"/>
      <c r="N102" s="65"/>
      <c r="O102" s="65"/>
      <c r="P102" s="66"/>
      <c r="Q102" s="65"/>
      <c r="R102" s="65"/>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7">
        <f t="shared" si="1"/>
        <v>516.2</v>
      </c>
      <c r="BB102" s="68">
        <f t="shared" si="2"/>
        <v>516.2</v>
      </c>
      <c r="BC102" s="69" t="str">
        <f t="shared" si="3"/>
        <v>INR  Five Hundred &amp; Sixteen  and Paise Twenty Only</v>
      </c>
      <c r="IA102" s="20">
        <v>12.02</v>
      </c>
      <c r="IB102" s="20" t="s">
        <v>136</v>
      </c>
      <c r="ID102" s="20">
        <v>5</v>
      </c>
      <c r="IE102" s="21" t="s">
        <v>43</v>
      </c>
      <c r="IF102" s="21"/>
      <c r="IG102" s="21"/>
      <c r="IH102" s="21"/>
      <c r="II102" s="21"/>
    </row>
    <row r="103" spans="1:243" s="20" customFormat="1" ht="110.25">
      <c r="A103" s="48">
        <v>12.03</v>
      </c>
      <c r="B103" s="46" t="s">
        <v>137</v>
      </c>
      <c r="C103" s="32"/>
      <c r="D103" s="54"/>
      <c r="E103" s="54"/>
      <c r="F103" s="54"/>
      <c r="G103" s="54"/>
      <c r="H103" s="54"/>
      <c r="I103" s="54"/>
      <c r="J103" s="54"/>
      <c r="K103" s="54"/>
      <c r="L103" s="54"/>
      <c r="M103" s="54"/>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IA103" s="20">
        <v>12.03</v>
      </c>
      <c r="IB103" s="20" t="s">
        <v>137</v>
      </c>
      <c r="IE103" s="21"/>
      <c r="IF103" s="21"/>
      <c r="IG103" s="21"/>
      <c r="IH103" s="21"/>
      <c r="II103" s="21"/>
    </row>
    <row r="104" spans="1:243" s="20" customFormat="1" ht="42.75">
      <c r="A104" s="48">
        <v>12.04</v>
      </c>
      <c r="B104" s="46" t="s">
        <v>138</v>
      </c>
      <c r="C104" s="32"/>
      <c r="D104" s="32">
        <v>5</v>
      </c>
      <c r="E104" s="47" t="s">
        <v>43</v>
      </c>
      <c r="F104" s="70">
        <v>447.61</v>
      </c>
      <c r="G104" s="61"/>
      <c r="H104" s="61"/>
      <c r="I104" s="62" t="s">
        <v>33</v>
      </c>
      <c r="J104" s="63">
        <f t="shared" si="0"/>
        <v>1</v>
      </c>
      <c r="K104" s="61" t="s">
        <v>34</v>
      </c>
      <c r="L104" s="61" t="s">
        <v>4</v>
      </c>
      <c r="M104" s="64"/>
      <c r="N104" s="65"/>
      <c r="O104" s="65"/>
      <c r="P104" s="66"/>
      <c r="Q104" s="65"/>
      <c r="R104" s="65"/>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7">
        <f t="shared" si="1"/>
        <v>2238.05</v>
      </c>
      <c r="BB104" s="68">
        <f t="shared" si="2"/>
        <v>2238.05</v>
      </c>
      <c r="BC104" s="69" t="str">
        <f t="shared" si="3"/>
        <v>INR  Two Thousand Two Hundred &amp; Thirty Eight  and Paise Five Only</v>
      </c>
      <c r="IA104" s="20">
        <v>12.04</v>
      </c>
      <c r="IB104" s="20" t="s">
        <v>138</v>
      </c>
      <c r="ID104" s="20">
        <v>5</v>
      </c>
      <c r="IE104" s="21" t="s">
        <v>43</v>
      </c>
      <c r="IF104" s="21"/>
      <c r="IG104" s="21"/>
      <c r="IH104" s="21"/>
      <c r="II104" s="21"/>
    </row>
    <row r="105" spans="1:243" s="20" customFormat="1" ht="15.75">
      <c r="A105" s="48">
        <v>13</v>
      </c>
      <c r="B105" s="46" t="s">
        <v>139</v>
      </c>
      <c r="C105" s="32"/>
      <c r="D105" s="54"/>
      <c r="E105" s="54"/>
      <c r="F105" s="54"/>
      <c r="G105" s="54"/>
      <c r="H105" s="54"/>
      <c r="I105" s="54"/>
      <c r="J105" s="54"/>
      <c r="K105" s="54"/>
      <c r="L105" s="54"/>
      <c r="M105" s="54"/>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IA105" s="20">
        <v>13</v>
      </c>
      <c r="IB105" s="20" t="s">
        <v>139</v>
      </c>
      <c r="IE105" s="21"/>
      <c r="IF105" s="21"/>
      <c r="IG105" s="21"/>
      <c r="IH105" s="21"/>
      <c r="II105" s="21"/>
    </row>
    <row r="106" spans="1:243" s="20" customFormat="1" ht="63">
      <c r="A106" s="48">
        <v>13.01</v>
      </c>
      <c r="B106" s="46" t="s">
        <v>140</v>
      </c>
      <c r="C106" s="32"/>
      <c r="D106" s="32">
        <v>3</v>
      </c>
      <c r="E106" s="47" t="s">
        <v>144</v>
      </c>
      <c r="F106" s="70">
        <v>51.62</v>
      </c>
      <c r="G106" s="61"/>
      <c r="H106" s="61"/>
      <c r="I106" s="62" t="s">
        <v>33</v>
      </c>
      <c r="J106" s="63">
        <f t="shared" si="0"/>
        <v>1</v>
      </c>
      <c r="K106" s="61" t="s">
        <v>34</v>
      </c>
      <c r="L106" s="61" t="s">
        <v>4</v>
      </c>
      <c r="M106" s="64"/>
      <c r="N106" s="65"/>
      <c r="O106" s="65"/>
      <c r="P106" s="66"/>
      <c r="Q106" s="65"/>
      <c r="R106" s="65"/>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7">
        <f t="shared" si="1"/>
        <v>154.86</v>
      </c>
      <c r="BB106" s="68">
        <f t="shared" si="2"/>
        <v>154.86</v>
      </c>
      <c r="BC106" s="69" t="str">
        <f t="shared" si="3"/>
        <v>INR  One Hundred &amp; Fifty Four  and Paise Eighty Six Only</v>
      </c>
      <c r="IA106" s="20">
        <v>13.01</v>
      </c>
      <c r="IB106" s="20" t="s">
        <v>140</v>
      </c>
      <c r="ID106" s="20">
        <v>3</v>
      </c>
      <c r="IE106" s="21" t="s">
        <v>144</v>
      </c>
      <c r="IF106" s="21"/>
      <c r="IG106" s="21"/>
      <c r="IH106" s="21"/>
      <c r="II106" s="21"/>
    </row>
    <row r="107" spans="1:243" s="20" customFormat="1" ht="31.5">
      <c r="A107" s="48">
        <v>13.02</v>
      </c>
      <c r="B107" s="46" t="s">
        <v>141</v>
      </c>
      <c r="C107" s="32"/>
      <c r="D107" s="32">
        <v>4</v>
      </c>
      <c r="E107" s="47" t="s">
        <v>144</v>
      </c>
      <c r="F107" s="70">
        <v>29.33</v>
      </c>
      <c r="G107" s="61"/>
      <c r="H107" s="61"/>
      <c r="I107" s="62" t="s">
        <v>33</v>
      </c>
      <c r="J107" s="63">
        <f t="shared" si="0"/>
        <v>1</v>
      </c>
      <c r="K107" s="61" t="s">
        <v>34</v>
      </c>
      <c r="L107" s="61" t="s">
        <v>4</v>
      </c>
      <c r="M107" s="64"/>
      <c r="N107" s="65"/>
      <c r="O107" s="65"/>
      <c r="P107" s="66"/>
      <c r="Q107" s="65"/>
      <c r="R107" s="65"/>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7">
        <f t="shared" si="1"/>
        <v>117.32</v>
      </c>
      <c r="BB107" s="68">
        <f t="shared" si="2"/>
        <v>117.32</v>
      </c>
      <c r="BC107" s="69" t="str">
        <f t="shared" si="3"/>
        <v>INR  One Hundred &amp; Seventeen  and Paise Thirty Two Only</v>
      </c>
      <c r="IA107" s="20">
        <v>13.02</v>
      </c>
      <c r="IB107" s="20" t="s">
        <v>141</v>
      </c>
      <c r="ID107" s="20">
        <v>4</v>
      </c>
      <c r="IE107" s="21" t="s">
        <v>144</v>
      </c>
      <c r="IF107" s="21"/>
      <c r="IG107" s="21"/>
      <c r="IH107" s="21"/>
      <c r="II107" s="21"/>
    </row>
    <row r="108" spans="1:243" s="20" customFormat="1" ht="63">
      <c r="A108" s="48">
        <v>13.03</v>
      </c>
      <c r="B108" s="46" t="s">
        <v>142</v>
      </c>
      <c r="C108" s="32"/>
      <c r="D108" s="32">
        <v>1</v>
      </c>
      <c r="E108" s="47" t="s">
        <v>144</v>
      </c>
      <c r="F108" s="70">
        <v>586.56</v>
      </c>
      <c r="G108" s="61"/>
      <c r="H108" s="61"/>
      <c r="I108" s="62" t="s">
        <v>33</v>
      </c>
      <c r="J108" s="63">
        <f t="shared" si="0"/>
        <v>1</v>
      </c>
      <c r="K108" s="61" t="s">
        <v>34</v>
      </c>
      <c r="L108" s="61" t="s">
        <v>4</v>
      </c>
      <c r="M108" s="64"/>
      <c r="N108" s="65"/>
      <c r="O108" s="65"/>
      <c r="P108" s="66"/>
      <c r="Q108" s="65"/>
      <c r="R108" s="65"/>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7">
        <f t="shared" si="1"/>
        <v>586.56</v>
      </c>
      <c r="BB108" s="68">
        <f t="shared" si="2"/>
        <v>586.56</v>
      </c>
      <c r="BC108" s="69" t="str">
        <f t="shared" si="3"/>
        <v>INR  Five Hundred &amp; Eighty Six  and Paise Fifty Six Only</v>
      </c>
      <c r="IA108" s="20">
        <v>13.03</v>
      </c>
      <c r="IB108" s="20" t="s">
        <v>142</v>
      </c>
      <c r="ID108" s="20">
        <v>1</v>
      </c>
      <c r="IE108" s="21" t="s">
        <v>144</v>
      </c>
      <c r="IF108" s="21"/>
      <c r="IG108" s="21"/>
      <c r="IH108" s="21"/>
      <c r="II108" s="21"/>
    </row>
    <row r="109" spans="1:243" s="20" customFormat="1" ht="110.25">
      <c r="A109" s="48">
        <v>13.04</v>
      </c>
      <c r="B109" s="46" t="s">
        <v>143</v>
      </c>
      <c r="C109" s="32"/>
      <c r="D109" s="32">
        <v>6</v>
      </c>
      <c r="E109" s="47" t="s">
        <v>144</v>
      </c>
      <c r="F109" s="70">
        <v>131.39</v>
      </c>
      <c r="G109" s="61"/>
      <c r="H109" s="61"/>
      <c r="I109" s="62" t="s">
        <v>33</v>
      </c>
      <c r="J109" s="63">
        <f t="shared" si="0"/>
        <v>1</v>
      </c>
      <c r="K109" s="61" t="s">
        <v>34</v>
      </c>
      <c r="L109" s="61" t="s">
        <v>4</v>
      </c>
      <c r="M109" s="64"/>
      <c r="N109" s="65"/>
      <c r="O109" s="65"/>
      <c r="P109" s="66"/>
      <c r="Q109" s="65"/>
      <c r="R109" s="65"/>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7">
        <f t="shared" si="1"/>
        <v>788.34</v>
      </c>
      <c r="BB109" s="68">
        <f t="shared" si="2"/>
        <v>788.34</v>
      </c>
      <c r="BC109" s="69" t="str">
        <f t="shared" si="3"/>
        <v>INR  Seven Hundred &amp; Eighty Eight  and Paise Thirty Four Only</v>
      </c>
      <c r="IA109" s="20">
        <v>13.04</v>
      </c>
      <c r="IB109" s="20" t="s">
        <v>143</v>
      </c>
      <c r="ID109" s="20">
        <v>6</v>
      </c>
      <c r="IE109" s="21" t="s">
        <v>144</v>
      </c>
      <c r="IF109" s="21"/>
      <c r="IG109" s="21"/>
      <c r="IH109" s="21"/>
      <c r="II109" s="21"/>
    </row>
    <row r="110" spans="1:55" ht="42.75">
      <c r="A110" s="75" t="s">
        <v>35</v>
      </c>
      <c r="B110" s="40"/>
      <c r="C110" s="41"/>
      <c r="D110" s="33"/>
      <c r="E110" s="33"/>
      <c r="F110" s="33"/>
      <c r="G110" s="33"/>
      <c r="H110" s="42"/>
      <c r="I110" s="42"/>
      <c r="J110" s="42"/>
      <c r="K110" s="42"/>
      <c r="L110" s="43"/>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59">
        <f>SUM(BA13:BA109)</f>
        <v>160580.49</v>
      </c>
      <c r="BB110" s="59">
        <f>SUM(BB13:BB109)</f>
        <v>160580.49</v>
      </c>
      <c r="BC110" s="60" t="str">
        <f>SpellNumber($E$2,BB110)</f>
        <v>INR  One Lakh Sixty Thousand Five Hundred &amp; Eighty  and Paise Forty Nine Only</v>
      </c>
    </row>
    <row r="111" spans="1:55" ht="46.5" customHeight="1">
      <c r="A111" s="76" t="s">
        <v>36</v>
      </c>
      <c r="B111" s="23"/>
      <c r="C111" s="24"/>
      <c r="D111" s="25"/>
      <c r="E111" s="34" t="s">
        <v>45</v>
      </c>
      <c r="F111" s="35"/>
      <c r="G111" s="26"/>
      <c r="H111" s="27"/>
      <c r="I111" s="27"/>
      <c r="J111" s="27"/>
      <c r="K111" s="28"/>
      <c r="L111" s="29"/>
      <c r="M111" s="30"/>
      <c r="N111" s="31"/>
      <c r="O111" s="20"/>
      <c r="P111" s="20"/>
      <c r="Q111" s="20"/>
      <c r="R111" s="20"/>
      <c r="S111" s="20"/>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44">
        <f>IF(ISBLANK(F111),0,IF(E111="Excess (+)",ROUND(BA110+(BA110*F111),2),IF(E111="Less (-)",ROUND(BA110+(BA110*F111*(-1)),2),IF(E111="At Par",BA110,0))))</f>
        <v>0</v>
      </c>
      <c r="BB111" s="45">
        <f>ROUND(BA111,0)</f>
        <v>0</v>
      </c>
      <c r="BC111" s="37" t="str">
        <f>SpellNumber($E$2,BB111)</f>
        <v>INR Zero Only</v>
      </c>
    </row>
    <row r="112" spans="1:55" ht="45.75" customHeight="1">
      <c r="A112" s="77" t="s">
        <v>37</v>
      </c>
      <c r="B112" s="22"/>
      <c r="C112" s="49" t="str">
        <f>SpellNumber($E$2,BB111)</f>
        <v>INR Zero Only</v>
      </c>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8" ht="15"/>
    <row r="2029" ht="15"/>
    <row r="2030" ht="15"/>
    <row r="2031" ht="15"/>
    <row r="2032" ht="15"/>
    <row r="2033" ht="15"/>
    <row r="2034" ht="15"/>
    <row r="2035" ht="15"/>
    <row r="2036" ht="15"/>
    <row r="2037" ht="15"/>
    <row r="2038" ht="15"/>
    <row r="2039" ht="15"/>
    <row r="2040" ht="15"/>
    <row r="2041" ht="15"/>
  </sheetData>
  <sheetProtection password="8F23" sheet="1"/>
  <mergeCells count="59">
    <mergeCell ref="D101:BC101"/>
    <mergeCell ref="D100:BC100"/>
    <mergeCell ref="D98:BC98"/>
    <mergeCell ref="D103:BC103"/>
    <mergeCell ref="D105:BC105"/>
    <mergeCell ref="D96:BC96"/>
    <mergeCell ref="D85:BC85"/>
    <mergeCell ref="D87:BC87"/>
    <mergeCell ref="D89:BC89"/>
    <mergeCell ref="D93:BC93"/>
    <mergeCell ref="D92:BC92"/>
    <mergeCell ref="D94:BC94"/>
    <mergeCell ref="D74:BC74"/>
    <mergeCell ref="D78:BC78"/>
    <mergeCell ref="D77:BC77"/>
    <mergeCell ref="D80:BC80"/>
    <mergeCell ref="D81:BC81"/>
    <mergeCell ref="D83:BC83"/>
    <mergeCell ref="D64:BC64"/>
    <mergeCell ref="D61:BC61"/>
    <mergeCell ref="D62:BC62"/>
    <mergeCell ref="D66:BC66"/>
    <mergeCell ref="D73:BC73"/>
    <mergeCell ref="D71:BC71"/>
    <mergeCell ref="D70:BC70"/>
    <mergeCell ref="D50:BC50"/>
    <mergeCell ref="D48:BC48"/>
    <mergeCell ref="D53:BC53"/>
    <mergeCell ref="D55:BC55"/>
    <mergeCell ref="D58:BC58"/>
    <mergeCell ref="D57:BC57"/>
    <mergeCell ref="D36:BC36"/>
    <mergeCell ref="D38:BC38"/>
    <mergeCell ref="D40:BC40"/>
    <mergeCell ref="D41:BC41"/>
    <mergeCell ref="D45:BC45"/>
    <mergeCell ref="D43:BC43"/>
    <mergeCell ref="D25:BC25"/>
    <mergeCell ref="D28:BC28"/>
    <mergeCell ref="D30:BC30"/>
    <mergeCell ref="D32:BC32"/>
    <mergeCell ref="D33:BC33"/>
    <mergeCell ref="D35:BC35"/>
    <mergeCell ref="D16:BC16"/>
    <mergeCell ref="D17:BC17"/>
    <mergeCell ref="D19:BC19"/>
    <mergeCell ref="D21:BC21"/>
    <mergeCell ref="D23:BC23"/>
    <mergeCell ref="D24:BC24"/>
    <mergeCell ref="C112:BC112"/>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1">
      <formula1>IF(E111="Select",-1,IF(E111="At Par",0,0))</formula1>
      <formula2>IF(E111="Select",-1,IF(E111="At Par",0,0.99))</formula2>
    </dataValidation>
    <dataValidation type="list" allowBlank="1" showErrorMessage="1" sqref="E11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1">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11">
      <formula1>0</formula1>
      <formula2>IF(#REF!&lt;&gt;"Select",99.9,0)</formula2>
    </dataValidation>
    <dataValidation allowBlank="1" showInputMessage="1" showErrorMessage="1" promptTitle="Units" prompt="Please enter Units in text" sqref="D15:E15 D18:E18 D20:E20 D22:E22 D26:E27 D29:E29 D31:E31 D34:E34 D37:E37 D39:E39 D44:E44 D42:E42 D49:E49 D46:E47 D51:E52 D54:E54 D56:E56 D63:E63 D59:E60 D65:E65 D67:E69 D72:E72 D75:E76 D79:E79 D82:E82 D84:E84 D86:E86 D88:E88 D90:E91 D99:E99 D106:E109 D102:E102 D104:E104 D95:E95 D97:E97">
      <formula1>0</formula1>
      <formula2>0</formula2>
    </dataValidation>
    <dataValidation type="decimal" allowBlank="1" showInputMessage="1" showErrorMessage="1" promptTitle="Quantity" prompt="Please enter the Quantity for this item. " errorTitle="Invalid Entry" error="Only Numeric Values are allowed. " sqref="F15 F18 F20 F22 F26:F27 F29 F31 F34 F37 F39 F44 F42 F49 F46:F47 F51:F52 F54 F56 F63 F59:F60 F65 F67:F69 F72 F75:F76 F79 F82 F84 F86 F88 F90:F91 F99 F106:F109 F102 F104 F95 F97">
      <formula1>0</formula1>
      <formula2>999999999999999</formula2>
    </dataValidation>
    <dataValidation type="list" allowBlank="1" showErrorMessage="1" sqref="D13:D14 K15 D16:D17 K18 D19 K20 D21 K22 D23:D25 K26:K27 D28 K29 D30 K31 D32:D33 K34 D35:D36 K37 D38 K39 D40:D41 D45 D43 K42 K44 D50 D48 K46:K47 K49 K51:K52 D53 K54 D55 D57:D58 K56 D64 K63 K59:K60 D61:D62 K65 D66 D73:D74 K67:K69 D70:D71 K72 D77:D78 K75:K76 K79 D80:D81 K82 D83 K84 D85 K86 D87 K88 D89 D92:D94 K90:K91 D100:D101 D98 D105 K99 K102 D103 K104 K106:K109 K95 K97 D9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2:H22 G26:H27 G29:H29 G31:H31 G34:H34 G37:H37 G39:H39 G44:H44 G42:H42 G49:H49 G46:H47 G51:H52 G54:H54 G56:H56 G63:H63 G59:H60 G65:H65 G67:H69 G72:H72 G75:H76 G79:H79 G82:H82 G84:H84 G86:H86 G88:H88 G90:H91 G99:H99 G106:H109 G102:H102 G104:H104 G95:H95 G97:H97">
      <formula1>0</formula1>
      <formula2>999999999999999</formula2>
    </dataValidation>
    <dataValidation allowBlank="1" showInputMessage="1" showErrorMessage="1" promptTitle="Addition / Deduction" prompt="Please Choose the correct One" sqref="J15 J18 J20 J22 J26:J27 J29 J31 J34 J37 J39 J44 J42 J49 J46:J47 J51:J52 J54 J56 J63 J59:J60 J65 J67:J69 J72 J75:J76 J79 J82 J84 J86 J88 J90:J91 J99 J106:J109 J102 J104 J95 J97">
      <formula1>0</formula1>
      <formula2>0</formula2>
    </dataValidation>
    <dataValidation type="list" showErrorMessage="1" sqref="I15 I18 I20 I22 I26:I27 I29 I31 I34 I37 I39 I44 I42 I49 I46:I47 I51:I52 I54 I56 I63 I59:I60 I65 I67:I69 I72 I75:I76 I79 I82 I84 I86 I88 I90:I91 I99 I106:I109 I102 I104 I95 I9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2:O22 N26:O27 N29:O29 N31:O31 N34:O34 N37:O37 N39:O39 N44:O44 N42:O42 N49:O49 N46:O47 N51:O52 N54:O54 N56:O56 N63:O63 N59:O60 N65:O65 N67:O69 N72:O72 N75:O76 N79:O79 N82:O82 N84:O84 N86:O86 N88:O88 N90:O91 N99:O99 N106:O109 N102:O102 N104:O104 N95:O95 N97:O9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2 R26:R27 R29 R31 R34 R37 R39 R44 R42 R49 R46:R47 R51:R52 R54 R56 R63 R59:R60 R65 R67:R69 R72 R75:R76 R79 R82 R84 R86 R88 R90:R91 R99 R106:R109 R102 R104 R95 R9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2 Q26:Q27 Q29 Q31 Q34 Q37 Q39 Q44 Q42 Q49 Q46:Q47 Q51:Q52 Q54 Q56 Q63 Q59:Q60 Q65 Q67:Q69 Q72 Q75:Q76 Q79 Q82 Q84 Q86 Q88 Q90:Q91 Q99 Q106:Q109 Q102 Q104 Q95 Q9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2 M26:M27 M29 M31 M34 M37 M39 M44 M42 M49 M46:M47 M51:M52 M54 M56 M63 M59:M60 M65 M67:M69 M72 M75:M76 M79 M82 M84 M86 M88 M90:M91 M99 M106:M109 M102 M104 M95 M97">
      <formula1>0</formula1>
      <formula2>999999999999999</formula2>
    </dataValidation>
    <dataValidation type="list" allowBlank="1" showInputMessage="1" showErrorMessage="1" sqref="L10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9 L108">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09">
      <formula1>0</formula1>
      <formula2>0</formula2>
    </dataValidation>
    <dataValidation type="decimal" allowBlank="1" showErrorMessage="1" errorTitle="Invalid Entry" error="Only Numeric Values are allowed. " sqref="A13:A109">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2" manualBreakCount="2">
    <brk id="39" max="54" man="1"/>
    <brk id="50"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57" t="s">
        <v>38</v>
      </c>
      <c r="F6" s="57"/>
      <c r="G6" s="57"/>
      <c r="H6" s="57"/>
      <c r="I6" s="57"/>
      <c r="J6" s="57"/>
      <c r="K6" s="57"/>
    </row>
    <row r="7" spans="5:11" ht="14.25">
      <c r="E7" s="58"/>
      <c r="F7" s="58"/>
      <c r="G7" s="58"/>
      <c r="H7" s="58"/>
      <c r="I7" s="58"/>
      <c r="J7" s="58"/>
      <c r="K7" s="58"/>
    </row>
    <row r="8" spans="5:11" ht="14.25">
      <c r="E8" s="58"/>
      <c r="F8" s="58"/>
      <c r="G8" s="58"/>
      <c r="H8" s="58"/>
      <c r="I8" s="58"/>
      <c r="J8" s="58"/>
      <c r="K8" s="58"/>
    </row>
    <row r="9" spans="5:11" ht="14.25">
      <c r="E9" s="58"/>
      <c r="F9" s="58"/>
      <c r="G9" s="58"/>
      <c r="H9" s="58"/>
      <c r="I9" s="58"/>
      <c r="J9" s="58"/>
      <c r="K9" s="58"/>
    </row>
    <row r="10" spans="5:11" ht="14.25">
      <c r="E10" s="58"/>
      <c r="F10" s="58"/>
      <c r="G10" s="58"/>
      <c r="H10" s="58"/>
      <c r="I10" s="58"/>
      <c r="J10" s="58"/>
      <c r="K10" s="58"/>
    </row>
    <row r="11" spans="5:11" ht="14.25">
      <c r="E11" s="58"/>
      <c r="F11" s="58"/>
      <c r="G11" s="58"/>
      <c r="H11" s="58"/>
      <c r="I11" s="58"/>
      <c r="J11" s="58"/>
      <c r="K11" s="58"/>
    </row>
    <row r="12" spans="5:11" ht="14.25">
      <c r="E12" s="58"/>
      <c r="F12" s="58"/>
      <c r="G12" s="58"/>
      <c r="H12" s="58"/>
      <c r="I12" s="58"/>
      <c r="J12" s="58"/>
      <c r="K12" s="58"/>
    </row>
    <row r="13" spans="5:11" ht="14.25">
      <c r="E13" s="58"/>
      <c r="F13" s="58"/>
      <c r="G13" s="58"/>
      <c r="H13" s="58"/>
      <c r="I13" s="58"/>
      <c r="J13" s="58"/>
      <c r="K13" s="58"/>
    </row>
    <row r="14" spans="5:11" ht="14.25">
      <c r="E14" s="58"/>
      <c r="F14" s="58"/>
      <c r="G14" s="58"/>
      <c r="H14" s="58"/>
      <c r="I14" s="58"/>
      <c r="J14" s="58"/>
      <c r="K14" s="5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2022-10-14T06:30:01Z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