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80" windowWidth="16380" windowHeight="8010" tabRatio="143"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nm._FilterDatabase" localSheetId="0" hidden="1">'BoQ1'!$A$11:$BC$49</definedName>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'BoQ1'!$A$1:$BC$49</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<sst xmlns="http://schemas.openxmlformats.org/spreadsheetml/2006/main" count="341" uniqueCount="129">
  <si>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</si>
  <si>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</si>
  <si>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</si>
  <si>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</si>
  <si>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</si>
  <si>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</si>
  <si>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</si>
  <si>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</si>
  <si>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</si>
  <si>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</si>
  <si>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</si>
  <si>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</si>
  <si>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</si>
  <si>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</si>
  <si>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</si>
  <si>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</si>
  <si>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</si>
  <si>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</si>
  <si>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</si>
  <si>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</si>
  <si>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</si>
  <si>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</si>
  <si>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</si>
  <si>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</si>
  <si>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</si>
  <si>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</si>
  <si>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</si>
  <si>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</si>
  <si>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</si>
  <si>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</si>
  <si>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</si>
  <si>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</si>
  <si>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</si>
  <si>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</si>
  <si>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</si>
  <si>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</si>
  <si>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</si>
  <si>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</si>
  <si>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</si>
  <si>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</si>
  <si>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</si>
  <si>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</si>
  <si>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item2</t>
  </si>
  <si>
    <t>item3</t>
  </si>
  <si>
    <t>Supplying, Conveying and fixing spls. Including ea</t>
  </si>
  <si>
    <t>item4</t>
  </si>
  <si>
    <t>Total in Figures</t>
  </si>
  <si>
    <t>Quoted Rate in Figures</t>
  </si>
  <si>
    <t>Quoted Rate in Words</t>
  </si>
  <si>
    <t>Please Enable Macros to View BoQ information</t>
  </si>
  <si>
    <t>Name of the Bidder/ Bidding Firm / Company :</t>
  </si>
  <si>
    <r>
      <t xml:space="preserve">Estimated Rate
 in
</t>
    </r>
    <r>
      <rPr>
        <b/>
        <sz val="11"/>
        <color indexed="10"/>
        <rFont val="Arial"/>
        <family val="2"/>
      </rPr>
      <t>Rs.      P</t>
    </r>
  </si>
  <si>
    <t>sqm</t>
  </si>
  <si>
    <t>FINISHING</t>
  </si>
  <si>
    <t>Select</t>
  </si>
  <si>
    <t>item no.1</t>
  </si>
  <si>
    <t>item no.2</t>
  </si>
  <si>
    <t>item no.3</t>
  </si>
  <si>
    <t>item no.5</t>
  </si>
  <si>
    <t>item no.8</t>
  </si>
  <si>
    <t>item no.10</t>
  </si>
  <si>
    <t>item no.18</t>
  </si>
  <si>
    <t>item no.25</t>
  </si>
  <si>
    <t>item no.26</t>
  </si>
  <si>
    <t>cum</t>
  </si>
  <si>
    <t>each</t>
  </si>
  <si>
    <r>
      <t xml:space="preserve">TOTAL AMOUNT  
           in
     </t>
    </r>
    <r>
      <rPr>
        <b/>
        <sz val="11"/>
        <color indexed="10"/>
        <rFont val="Arial"/>
        <family val="2"/>
      </rPr>
      <t xml:space="preserve"> Rs.      P</t>
    </r>
  </si>
  <si>
    <t>MASONRY WORK</t>
  </si>
  <si>
    <t>metre</t>
  </si>
  <si>
    <t>Tender Inviting Authority: Superintending Engineer, IWD, IIT, Kanpur</t>
  </si>
  <si>
    <t>REPAIRS TO BUILDING</t>
  </si>
  <si>
    <t>Repairs to plaster of thickness 12 mm to 20 mm in patches of area 2.5 sq.meters and under, including cutting the patch in proper shape, raking out joints and preparing and plastering the surface of the walls complete, including disposal of rubbish to the dumping ground, all complete as per direction of Engineer-in-Charge.</t>
  </si>
  <si>
    <t>With cement mortar 1:4 (1cement: 4 coarse sand)</t>
  </si>
  <si>
    <t>WATER SUPPLY</t>
  </si>
  <si>
    <t>40 mm dia nominal bore</t>
  </si>
  <si>
    <t>Making connection of G.I. distribution branch with G.I. main of following sizes by providing and fixing tee, including cutting and threading the pipe etc. complete :</t>
  </si>
  <si>
    <t>25 to 40 mm nominal bore</t>
  </si>
  <si>
    <t>Providing and fixing gun metal gate valve with C.I. wheel of approved quality (screwed end) :</t>
  </si>
  <si>
    <t>item no.4</t>
  </si>
  <si>
    <t>item no.6</t>
  </si>
  <si>
    <t>item no.7</t>
  </si>
  <si>
    <t>item no.9</t>
  </si>
  <si>
    <t>item no.11</t>
  </si>
  <si>
    <t>item no.12</t>
  </si>
  <si>
    <t>item no.13</t>
  </si>
  <si>
    <t>item no.14</t>
  </si>
  <si>
    <t>item no.15</t>
  </si>
  <si>
    <t>item no.16</t>
  </si>
  <si>
    <t>item no.17</t>
  </si>
  <si>
    <t>item no.19</t>
  </si>
  <si>
    <t>item no.20</t>
  </si>
  <si>
    <t>item no.21</t>
  </si>
  <si>
    <t>item no.22</t>
  </si>
  <si>
    <t>item no.23</t>
  </si>
  <si>
    <t>item no.24</t>
  </si>
  <si>
    <t>item no.27</t>
  </si>
  <si>
    <t>item no.28</t>
  </si>
  <si>
    <t>item no.29</t>
  </si>
  <si>
    <t>item no.30</t>
  </si>
  <si>
    <t>item no.31</t>
  </si>
  <si>
    <t>item no.32</t>
  </si>
  <si>
    <t>item no.33</t>
  </si>
  <si>
    <t>item no.34</t>
  </si>
  <si>
    <t>Brick work with common burnt clay F.P.S. (non modular) bricks of class designation 7.5 in superstructure above plinth level up to floor V level in all shapes and sizes in :</t>
  </si>
  <si>
    <t>Cement mortar 1:6 (1 cement : 6 coarse sand)</t>
  </si>
  <si>
    <t>32 mm dia nominal bore</t>
  </si>
  <si>
    <t>Cutting holes up to 30x30 cm in walls including making good the same:</t>
  </si>
  <si>
    <t>With common burnt clay F.P.S. (non modular) bricks</t>
  </si>
  <si>
    <t>WATER PROOFING</t>
  </si>
  <si>
    <t>15 mm cement plaster on the rough side of single or half brick wall of mix :</t>
  </si>
  <si>
    <t>1:6 (1 cement: 6 fine sand)</t>
  </si>
  <si>
    <t>Finishing walls with Acrylic Smooth exterior paint of required shade :</t>
  </si>
  <si>
    <t>Old work (Two or more coat applied @ 1.67 ltr/ 10 sqm) on existing cement paint surface</t>
  </si>
  <si>
    <t>Providing and fixing G.I. pipes complete with G.I. fittings and clamps, i/c cutting and making good the walls etc.   Internal work - Exposed on wall</t>
  </si>
  <si>
    <t>25 mm dia nominal bore</t>
  </si>
  <si>
    <t>50 mm dia nominal bore</t>
  </si>
  <si>
    <t>32 mm nominal bore.</t>
  </si>
  <si>
    <t>40 mm nominal bore</t>
  </si>
  <si>
    <t>Providing and fixing ball valve (brass) of approved quality, High or low pressure, with plastic floats complete :</t>
  </si>
  <si>
    <t>25 mm nominal bore</t>
  </si>
  <si>
    <t>Providing and fixing G.I. Union in G.I. pipe including cutting and threading the pipe and making long screws etc. complete (New work)  :</t>
  </si>
  <si>
    <t>32 mm nominal bore</t>
  </si>
  <si>
    <t>Providing and placing on terrace (at all floor levels) polyethylene water storage tank, IS : 12701 marked, with cover and suitable locking arrangement and making necessary holes for inlet, outlet and overflow pipes but without fittings and the base support for tank.</t>
  </si>
  <si>
    <t>Providing  and applying fibre reinforced elastomeric liquid water proofing membrane with resilient acrylic polymers having Sun Reflectivity Index (SRI) of 105 on top of concrete roof in three coats @10.76 litre/ 10 sqm. One coat of self-priming of elastomeric waterproofing liquid (dilution with water in the ratio of 3:1) and two coats of undiluted elastomeric waterproofing liquid (dry film thickness of complete application/system not less than 500 microns). The operation shall be carried out after scrapping and properly cleaning the surface to remove loose particles with wire brushes, complete in all respect as per the direction of Engineer-in-Charge.</t>
  </si>
  <si>
    <t>CONSERVATION OF HERITAGE BUILDINGS</t>
  </si>
  <si>
    <t>Providing and applying antifungal wash treatment using 3% solution of sodium pentachlorophenate, of reputed brand and manufacturer, on cleaned sand stone surface at desired locations as per direction of Engineer-in-charge (The rate is inclusive of all materials &amp; labours involved except scaffolding).</t>
  </si>
  <si>
    <t>per litre</t>
  </si>
  <si>
    <t>Name of Work: Rectifying of water Proofing at Terrace of Nano Science Building.</t>
  </si>
  <si>
    <t>Contract No:   29/C/D2/2022-23/01</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</si>
</sst>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color indexed="63"/>
      </bottom>
    </border>
    <border>
      <left style="thin"/>
      <right style="thin"/>
      <top style="thin"/>
      <bottom style="thin"/>
    </border>
    <border>
      <left style="thin"/>
      <right style="thin"/>
      <top style="thin"/>
      <bottom>
        <color indexed="63"/>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4"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6">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13"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2" fontId="7" fillId="0" borderId="11" xfId="56" applyNumberFormat="1" applyFont="1" applyFill="1" applyBorder="1" applyAlignment="1" applyProtection="1">
      <alignment horizontal="right" vertical="top"/>
      <protection locked="0"/>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6" applyNumberFormat="1" applyFont="1" applyFill="1" applyBorder="1" applyAlignment="1" applyProtection="1">
      <alignment vertical="top"/>
      <protection/>
    </xf>
    <xf numFmtId="0" fontId="16" fillId="0" borderId="11" xfId="59" applyNumberFormat="1" applyFont="1" applyFill="1" applyBorder="1" applyAlignment="1" applyProtection="1">
      <alignment vertical="center" wrapText="1"/>
      <protection locked="0"/>
    </xf>
    <xf numFmtId="0" fontId="15"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2" fontId="19" fillId="0" borderId="13" xfId="59" applyNumberFormat="1" applyFont="1" applyFill="1" applyBorder="1" applyAlignment="1">
      <alignment vertical="top"/>
      <protection/>
    </xf>
    <xf numFmtId="2" fontId="14" fillId="0" borderId="15" xfId="59" applyNumberFormat="1" applyFont="1" applyFill="1" applyBorder="1" applyAlignment="1">
      <alignment horizontal="right" vertical="top"/>
      <protection/>
    </xf>
    <xf numFmtId="0" fontId="58" fillId="0" borderId="16" xfId="0" applyFont="1" applyFill="1" applyBorder="1" applyAlignment="1">
      <alignment horizontal="right" vertical="top"/>
    </xf>
    <xf numFmtId="2" fontId="7" fillId="0" borderId="15" xfId="56" applyNumberFormat="1" applyFont="1" applyFill="1" applyBorder="1" applyAlignment="1" applyProtection="1">
      <alignment horizontal="right" vertical="top"/>
      <protection locked="0"/>
    </xf>
    <xf numFmtId="2" fontId="7" fillId="33" borderId="11" xfId="56" applyNumberFormat="1" applyFont="1" applyFill="1" applyBorder="1" applyAlignment="1" applyProtection="1">
      <alignment horizontal="right" vertical="top"/>
      <protection locked="0"/>
    </xf>
    <xf numFmtId="2" fontId="7" fillId="0" borderId="16" xfId="59"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7" fillId="33" borderId="11" xfId="59" applyNumberFormat="1" applyFont="1" applyFill="1" applyBorder="1" applyAlignment="1" applyProtection="1">
      <alignment vertical="center" wrapText="1"/>
      <protection locked="0"/>
    </xf>
    <xf numFmtId="10" fontId="18" fillId="33" borderId="11" xfId="66" applyNumberFormat="1" applyFont="1" applyFill="1" applyBorder="1" applyAlignment="1" applyProtection="1">
      <alignment horizontal="center" vertical="center"/>
      <protection locked="0"/>
    </xf>
    <xf numFmtId="2" fontId="7" fillId="0" borderId="11" xfId="56" applyNumberFormat="1" applyFont="1" applyFill="1" applyBorder="1" applyAlignment="1" applyProtection="1">
      <alignment horizontal="right" vertical="top" wrapText="1"/>
      <protection locked="0"/>
    </xf>
    <xf numFmtId="2" fontId="4" fillId="0" borderId="11" xfId="59" applyNumberFormat="1" applyFont="1" applyFill="1" applyBorder="1" applyAlignment="1">
      <alignment horizontal="right" vertical="top"/>
      <protection/>
    </xf>
    <xf numFmtId="2" fontId="4" fillId="0" borderId="11" xfId="56" applyNumberFormat="1" applyFont="1" applyFill="1" applyBorder="1" applyAlignment="1">
      <alignment horizontal="right" vertical="top"/>
      <protection/>
    </xf>
    <xf numFmtId="0" fontId="7" fillId="0" borderId="12" xfId="56" applyNumberFormat="1" applyFont="1" applyFill="1" applyBorder="1" applyAlignment="1">
      <alignment horizontal="center" vertical="top" wrapText="1"/>
      <protection/>
    </xf>
    <xf numFmtId="0" fontId="4" fillId="0" borderId="16" xfId="59" applyNumberFormat="1" applyFont="1" applyFill="1" applyBorder="1" applyAlignment="1">
      <alignment vertical="top" wrapText="1"/>
      <protection/>
    </xf>
    <xf numFmtId="0" fontId="7" fillId="0" borderId="17" xfId="56" applyNumberFormat="1" applyFont="1" applyFill="1" applyBorder="1" applyAlignment="1">
      <alignment horizontal="center" vertical="top" wrapText="1"/>
      <protection/>
    </xf>
    <xf numFmtId="0" fontId="7" fillId="0" borderId="15" xfId="56" applyNumberFormat="1" applyFont="1" applyFill="1" applyBorder="1" applyAlignment="1">
      <alignment horizontal="center" vertical="top" wrapText="1"/>
      <protection/>
    </xf>
    <xf numFmtId="2" fontId="7" fillId="0" borderId="12" xfId="56" applyNumberFormat="1" applyFont="1" applyFill="1" applyBorder="1" applyAlignment="1" applyProtection="1">
      <alignment horizontal="right" vertical="top" wrapText="1"/>
      <protection locked="0"/>
    </xf>
    <xf numFmtId="2" fontId="7" fillId="0" borderId="18" xfId="58" applyNumberFormat="1" applyFont="1" applyFill="1" applyBorder="1" applyAlignment="1">
      <alignment horizontal="right" vertical="top"/>
      <protection/>
    </xf>
    <xf numFmtId="0" fontId="14" fillId="0" borderId="19" xfId="59" applyNumberFormat="1" applyFont="1" applyFill="1" applyBorder="1" applyAlignment="1">
      <alignment vertical="top"/>
      <protection/>
    </xf>
    <xf numFmtId="0" fontId="4" fillId="0" borderId="19" xfId="59" applyNumberFormat="1" applyFont="1" applyFill="1" applyBorder="1" applyAlignment="1">
      <alignment vertical="top"/>
      <protection/>
    </xf>
    <xf numFmtId="2" fontId="14" fillId="0" borderId="20" xfId="59" applyNumberFormat="1" applyFont="1" applyFill="1" applyBorder="1" applyAlignment="1">
      <alignment vertical="top"/>
      <protection/>
    </xf>
    <xf numFmtId="2" fontId="14" fillId="0" borderId="21" xfId="59" applyNumberFormat="1" applyFont="1" applyFill="1" applyBorder="1" applyAlignment="1">
      <alignment vertical="top"/>
      <protection/>
    </xf>
    <xf numFmtId="0" fontId="4" fillId="0" borderId="16" xfId="0" applyFont="1" applyFill="1" applyBorder="1" applyAlignment="1">
      <alignment horizontal="center" vertical="top"/>
    </xf>
    <xf numFmtId="0" fontId="4" fillId="0" borderId="16" xfId="0" applyFont="1" applyFill="1" applyBorder="1" applyAlignment="1">
      <alignment vertical="top" wrapText="1"/>
    </xf>
    <xf numFmtId="0" fontId="4" fillId="0" borderId="16" xfId="0" applyFont="1" applyFill="1" applyBorder="1" applyAlignment="1">
      <alignment vertical="top"/>
    </xf>
    <xf numFmtId="49" fontId="4" fillId="0" borderId="16" xfId="0" applyNumberFormat="1" applyFont="1" applyFill="1" applyBorder="1" applyAlignment="1">
      <alignment horizontal="center" vertical="top"/>
    </xf>
    <xf numFmtId="2" fontId="4" fillId="0" borderId="16" xfId="0" applyNumberFormat="1" applyFont="1" applyFill="1" applyBorder="1" applyAlignment="1">
      <alignment horizontal="center" vertical="top"/>
    </xf>
    <xf numFmtId="0" fontId="4" fillId="0" borderId="16" xfId="0" applyFont="1" applyFill="1" applyBorder="1" applyAlignment="1">
      <alignment vertical="top" wrapText="1"/>
    </xf>
    <xf numFmtId="0" fontId="11" fillId="0" borderId="13" xfId="56"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19" xfId="56" applyNumberFormat="1" applyFont="1" applyFill="1" applyBorder="1" applyAlignment="1" applyProtection="1">
      <alignment horizontal="center" wrapText="1"/>
      <protection locked="0"/>
    </xf>
    <xf numFmtId="0" fontId="7" fillId="34" borderId="13" xfId="59" applyNumberFormat="1" applyFont="1" applyFill="1" applyBorder="1" applyAlignment="1" applyProtection="1">
      <alignment horizontal="left" vertical="top"/>
      <protection locked="0"/>
    </xf>
    <xf numFmtId="0" fontId="7" fillId="0" borderId="22" xfId="56" applyNumberFormat="1" applyFont="1" applyFill="1" applyBorder="1" applyAlignment="1" applyProtection="1">
      <alignment horizontal="center" vertical="top"/>
      <protection/>
    </xf>
    <xf numFmtId="0" fontId="7" fillId="0" borderId="23" xfId="56" applyNumberFormat="1" applyFont="1" applyFill="1" applyBorder="1" applyAlignment="1" applyProtection="1">
      <alignment horizontal="center" vertical="top"/>
      <protection/>
    </xf>
    <xf numFmtId="0" fontId="7" fillId="0" borderId="24" xfId="56" applyNumberFormat="1" applyFont="1" applyFill="1" applyBorder="1" applyAlignment="1" applyProtection="1">
      <alignment horizontal="center" vertical="top"/>
      <protection/>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2514600</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0">
    <tabColor indexed="56"/>
  </sheetPr>
  <dimension ref="A1:II49"/>
  <sheetViews>
    <sheetView showGridLines="0" zoomScale="85" zoomScaleNormal="85" zoomScalePageLayoutView="0" workbookViewId="0" topLeftCell="A1">
      <selection activeCell="BA52" sqref="BA52"/>
    </sheetView>
  </sheetViews>
  <sheetFormatPr defaultColWidth="9.140625" defaultRowHeight="15"/>
  <cols>
    <col min="1" max="1" width="9.57421875" style="1" customWidth="1"/>
    <col min="2" max="2" width="40.7109375" style="1" customWidth="1"/>
    <col min="3" max="3" width="15.14062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27" customHeight="1">
      <c r="A1" s="67" t="str">
        <f>B2&amp;" BoQ"</f>
        <v>Percentage BoQ</v>
      </c>
      <c r="B1" s="67"/>
      <c r="C1" s="67"/>
      <c r="D1" s="67"/>
      <c r="E1" s="67"/>
      <c r="F1" s="67"/>
      <c r="G1" s="67"/>
      <c r="H1" s="67"/>
      <c r="I1" s="67"/>
      <c r="J1" s="67"/>
      <c r="K1" s="67"/>
      <c r="L1" s="67"/>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C3" s="4" t="s">
        <v>6</v>
      </c>
      <c r="IE3" s="6"/>
      <c r="IF3" s="6"/>
      <c r="IG3" s="6"/>
      <c r="IH3" s="6"/>
      <c r="II3" s="6"/>
    </row>
    <row r="4" spans="1:243" s="9" customFormat="1" ht="30.75" customHeight="1">
      <c r="A4" s="68" t="s">
        <v>69</v>
      </c>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IE4" s="10"/>
      <c r="IF4" s="10"/>
      <c r="IG4" s="10"/>
      <c r="IH4" s="10"/>
      <c r="II4" s="10"/>
    </row>
    <row r="5" spans="1:243" s="9" customFormat="1" ht="38.25" customHeight="1">
      <c r="A5" s="68" t="s">
        <v>127</v>
      </c>
      <c r="B5" s="68"/>
      <c r="C5" s="68"/>
      <c r="D5" s="68"/>
      <c r="E5" s="68"/>
      <c r="F5" s="68"/>
      <c r="G5" s="68"/>
      <c r="H5" s="68"/>
      <c r="I5" s="68"/>
      <c r="J5" s="68"/>
      <c r="K5" s="68"/>
      <c r="L5" s="68"/>
      <c r="M5" s="68"/>
      <c r="N5" s="68"/>
      <c r="O5" s="68"/>
      <c r="P5" s="68"/>
      <c r="Q5" s="68"/>
      <c r="R5" s="68"/>
      <c r="S5" s="68"/>
      <c r="T5" s="68"/>
      <c r="U5" s="68"/>
      <c r="V5" s="68"/>
      <c r="W5" s="68"/>
      <c r="X5" s="68"/>
      <c r="Y5" s="68"/>
      <c r="Z5" s="68"/>
      <c r="AA5" s="68"/>
      <c r="AB5" s="68"/>
      <c r="AC5" s="68"/>
      <c r="AD5" s="68"/>
      <c r="AE5" s="68"/>
      <c r="AF5" s="68"/>
      <c r="AG5" s="68"/>
      <c r="AH5" s="68"/>
      <c r="AI5" s="68"/>
      <c r="AJ5" s="68"/>
      <c r="AK5" s="68"/>
      <c r="AL5" s="68"/>
      <c r="AM5" s="68"/>
      <c r="AN5" s="68"/>
      <c r="AO5" s="68"/>
      <c r="AP5" s="68"/>
      <c r="AQ5" s="68"/>
      <c r="AR5" s="68"/>
      <c r="AS5" s="68"/>
      <c r="AT5" s="68"/>
      <c r="AU5" s="68"/>
      <c r="AV5" s="68"/>
      <c r="AW5" s="68"/>
      <c r="AX5" s="68"/>
      <c r="AY5" s="68"/>
      <c r="AZ5" s="68"/>
      <c r="BA5" s="68"/>
      <c r="BB5" s="68"/>
      <c r="BC5" s="68"/>
      <c r="IE5" s="10"/>
      <c r="IF5" s="10"/>
      <c r="IG5" s="10"/>
      <c r="IH5" s="10"/>
      <c r="II5" s="10"/>
    </row>
    <row r="6" spans="1:243" s="9" customFormat="1" ht="30.75" customHeight="1">
      <c r="A6" s="68" t="s">
        <v>128</v>
      </c>
      <c r="B6" s="68"/>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68"/>
      <c r="AE6" s="68"/>
      <c r="AF6" s="68"/>
      <c r="AG6" s="68"/>
      <c r="AH6" s="68"/>
      <c r="AI6" s="68"/>
      <c r="AJ6" s="68"/>
      <c r="AK6" s="68"/>
      <c r="AL6" s="68"/>
      <c r="AM6" s="68"/>
      <c r="AN6" s="68"/>
      <c r="AO6" s="68"/>
      <c r="AP6" s="68"/>
      <c r="AQ6" s="68"/>
      <c r="AR6" s="68"/>
      <c r="AS6" s="68"/>
      <c r="AT6" s="68"/>
      <c r="AU6" s="68"/>
      <c r="AV6" s="68"/>
      <c r="AW6" s="68"/>
      <c r="AX6" s="68"/>
      <c r="AY6" s="68"/>
      <c r="AZ6" s="68"/>
      <c r="BA6" s="68"/>
      <c r="BB6" s="68"/>
      <c r="BC6" s="68"/>
      <c r="IE6" s="10"/>
      <c r="IF6" s="10"/>
      <c r="IG6" s="10"/>
      <c r="IH6" s="10"/>
      <c r="II6" s="10"/>
    </row>
    <row r="7" spans="1:243" s="9" customFormat="1" ht="29.25" customHeight="1" hidden="1">
      <c r="A7" s="69" t="s">
        <v>7</v>
      </c>
      <c r="B7" s="69"/>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69"/>
      <c r="AQ7" s="69"/>
      <c r="AR7" s="69"/>
      <c r="AS7" s="69"/>
      <c r="AT7" s="69"/>
      <c r="AU7" s="69"/>
      <c r="AV7" s="69"/>
      <c r="AW7" s="69"/>
      <c r="AX7" s="69"/>
      <c r="AY7" s="69"/>
      <c r="AZ7" s="69"/>
      <c r="BA7" s="69"/>
      <c r="BB7" s="69"/>
      <c r="BC7" s="69"/>
      <c r="IE7" s="10"/>
      <c r="IF7" s="10"/>
      <c r="IG7" s="10"/>
      <c r="IH7" s="10"/>
      <c r="II7" s="10"/>
    </row>
    <row r="8" spans="1:243" s="12" customFormat="1" ht="58.5" customHeight="1">
      <c r="A8" s="11" t="s">
        <v>50</v>
      </c>
      <c r="B8" s="70"/>
      <c r="C8" s="70"/>
      <c r="D8" s="70"/>
      <c r="E8" s="70"/>
      <c r="F8" s="70"/>
      <c r="G8" s="70"/>
      <c r="H8" s="70"/>
      <c r="I8" s="70"/>
      <c r="J8" s="70"/>
      <c r="K8" s="70"/>
      <c r="L8" s="70"/>
      <c r="M8" s="70"/>
      <c r="N8" s="70"/>
      <c r="O8" s="70"/>
      <c r="P8" s="70"/>
      <c r="Q8" s="70"/>
      <c r="R8" s="70"/>
      <c r="S8" s="70"/>
      <c r="T8" s="70"/>
      <c r="U8" s="70"/>
      <c r="V8" s="70"/>
      <c r="W8" s="70"/>
      <c r="X8" s="70"/>
      <c r="Y8" s="70"/>
      <c r="Z8" s="70"/>
      <c r="AA8" s="70"/>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IE8" s="13"/>
      <c r="IF8" s="13"/>
      <c r="IG8" s="13"/>
      <c r="IH8" s="13"/>
      <c r="II8" s="13"/>
    </row>
    <row r="9" spans="1:243" s="14" customFormat="1" ht="61.5" customHeight="1">
      <c r="A9" s="65" t="s">
        <v>8</v>
      </c>
      <c r="B9" s="65"/>
      <c r="C9" s="65"/>
      <c r="D9" s="65"/>
      <c r="E9" s="65"/>
      <c r="F9" s="65"/>
      <c r="G9" s="65"/>
      <c r="H9" s="65"/>
      <c r="I9" s="65"/>
      <c r="J9" s="65"/>
      <c r="K9" s="65"/>
      <c r="L9" s="65"/>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5"/>
      <c r="AU9" s="65"/>
      <c r="AV9" s="65"/>
      <c r="AW9" s="65"/>
      <c r="AX9" s="65"/>
      <c r="AY9" s="65"/>
      <c r="AZ9" s="65"/>
      <c r="BA9" s="65"/>
      <c r="BB9" s="65"/>
      <c r="BC9" s="65"/>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7.5" customHeight="1">
      <c r="A11" s="16" t="s">
        <v>15</v>
      </c>
      <c r="B11" s="16" t="s">
        <v>16</v>
      </c>
      <c r="C11" s="16" t="s">
        <v>17</v>
      </c>
      <c r="D11" s="16" t="s">
        <v>18</v>
      </c>
      <c r="E11" s="16" t="s">
        <v>19</v>
      </c>
      <c r="F11" s="16" t="s">
        <v>51</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66</v>
      </c>
      <c r="BB11" s="20" t="s">
        <v>32</v>
      </c>
      <c r="BC11" s="20" t="s">
        <v>33</v>
      </c>
      <c r="IE11" s="18"/>
      <c r="IF11" s="18"/>
      <c r="IG11" s="18"/>
      <c r="IH11" s="18"/>
      <c r="II11" s="18"/>
    </row>
    <row r="12" spans="1:243" s="17" customFormat="1" ht="15">
      <c r="A12" s="16">
        <v>1</v>
      </c>
      <c r="B12" s="16">
        <v>2</v>
      </c>
      <c r="C12" s="49">
        <v>3</v>
      </c>
      <c r="D12" s="51">
        <v>4</v>
      </c>
      <c r="E12" s="51">
        <v>5</v>
      </c>
      <c r="F12" s="51">
        <v>6</v>
      </c>
      <c r="G12" s="51">
        <v>7</v>
      </c>
      <c r="H12" s="51">
        <v>8</v>
      </c>
      <c r="I12" s="51">
        <v>9</v>
      </c>
      <c r="J12" s="51">
        <v>10</v>
      </c>
      <c r="K12" s="51">
        <v>11</v>
      </c>
      <c r="L12" s="51">
        <v>12</v>
      </c>
      <c r="M12" s="51">
        <v>13</v>
      </c>
      <c r="N12" s="51">
        <v>14</v>
      </c>
      <c r="O12" s="51">
        <v>15</v>
      </c>
      <c r="P12" s="51">
        <v>16</v>
      </c>
      <c r="Q12" s="51">
        <v>17</v>
      </c>
      <c r="R12" s="51">
        <v>18</v>
      </c>
      <c r="S12" s="51">
        <v>19</v>
      </c>
      <c r="T12" s="51">
        <v>20</v>
      </c>
      <c r="U12" s="51">
        <v>21</v>
      </c>
      <c r="V12" s="51">
        <v>22</v>
      </c>
      <c r="W12" s="51">
        <v>23</v>
      </c>
      <c r="X12" s="51">
        <v>24</v>
      </c>
      <c r="Y12" s="51">
        <v>25</v>
      </c>
      <c r="Z12" s="51">
        <v>26</v>
      </c>
      <c r="AA12" s="51">
        <v>27</v>
      </c>
      <c r="AB12" s="51">
        <v>28</v>
      </c>
      <c r="AC12" s="51">
        <v>29</v>
      </c>
      <c r="AD12" s="51">
        <v>30</v>
      </c>
      <c r="AE12" s="51">
        <v>31</v>
      </c>
      <c r="AF12" s="51">
        <v>32</v>
      </c>
      <c r="AG12" s="51">
        <v>33</v>
      </c>
      <c r="AH12" s="51">
        <v>34</v>
      </c>
      <c r="AI12" s="51">
        <v>35</v>
      </c>
      <c r="AJ12" s="51">
        <v>36</v>
      </c>
      <c r="AK12" s="51">
        <v>37</v>
      </c>
      <c r="AL12" s="51">
        <v>38</v>
      </c>
      <c r="AM12" s="51">
        <v>39</v>
      </c>
      <c r="AN12" s="51">
        <v>40</v>
      </c>
      <c r="AO12" s="51">
        <v>41</v>
      </c>
      <c r="AP12" s="51">
        <v>42</v>
      </c>
      <c r="AQ12" s="51">
        <v>43</v>
      </c>
      <c r="AR12" s="51">
        <v>44</v>
      </c>
      <c r="AS12" s="51">
        <v>45</v>
      </c>
      <c r="AT12" s="51">
        <v>46</v>
      </c>
      <c r="AU12" s="51">
        <v>47</v>
      </c>
      <c r="AV12" s="51">
        <v>48</v>
      </c>
      <c r="AW12" s="51">
        <v>49</v>
      </c>
      <c r="AX12" s="51">
        <v>50</v>
      </c>
      <c r="AY12" s="51">
        <v>51</v>
      </c>
      <c r="AZ12" s="51">
        <v>52</v>
      </c>
      <c r="BA12" s="51">
        <v>7</v>
      </c>
      <c r="BB12" s="52">
        <v>54</v>
      </c>
      <c r="BC12" s="16">
        <v>8</v>
      </c>
      <c r="IE12" s="18"/>
      <c r="IF12" s="18"/>
      <c r="IG12" s="18"/>
      <c r="IH12" s="18"/>
      <c r="II12" s="18"/>
    </row>
    <row r="13" spans="1:243" s="22" customFormat="1" ht="16.5" customHeight="1">
      <c r="A13" s="59">
        <v>1</v>
      </c>
      <c r="B13" s="64" t="s">
        <v>67</v>
      </c>
      <c r="C13" s="39" t="s">
        <v>55</v>
      </c>
      <c r="D13" s="71"/>
      <c r="E13" s="72"/>
      <c r="F13" s="72"/>
      <c r="G13" s="72"/>
      <c r="H13" s="72"/>
      <c r="I13" s="72"/>
      <c r="J13" s="72"/>
      <c r="K13" s="72"/>
      <c r="L13" s="72"/>
      <c r="M13" s="72"/>
      <c r="N13" s="72"/>
      <c r="O13" s="72"/>
      <c r="P13" s="72"/>
      <c r="Q13" s="72"/>
      <c r="R13" s="72"/>
      <c r="S13" s="72"/>
      <c r="T13" s="72"/>
      <c r="U13" s="72"/>
      <c r="V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3"/>
      <c r="IA13" s="22">
        <v>1</v>
      </c>
      <c r="IB13" s="22" t="s">
        <v>67</v>
      </c>
      <c r="IC13" s="22" t="s">
        <v>55</v>
      </c>
      <c r="IE13" s="23"/>
      <c r="IF13" s="23" t="s">
        <v>34</v>
      </c>
      <c r="IG13" s="23" t="s">
        <v>35</v>
      </c>
      <c r="IH13" s="23">
        <v>10</v>
      </c>
      <c r="II13" s="23" t="s">
        <v>36</v>
      </c>
    </row>
    <row r="14" spans="1:243" s="22" customFormat="1" ht="57.75" customHeight="1">
      <c r="A14" s="59">
        <v>1.01</v>
      </c>
      <c r="B14" s="64" t="s">
        <v>103</v>
      </c>
      <c r="C14" s="39" t="s">
        <v>56</v>
      </c>
      <c r="D14" s="71"/>
      <c r="E14" s="72"/>
      <c r="F14" s="72"/>
      <c r="G14" s="72"/>
      <c r="H14" s="72"/>
      <c r="I14" s="72"/>
      <c r="J14" s="72"/>
      <c r="K14" s="72"/>
      <c r="L14" s="72"/>
      <c r="M14" s="72"/>
      <c r="N14" s="72"/>
      <c r="O14" s="72"/>
      <c r="P14" s="72"/>
      <c r="Q14" s="72"/>
      <c r="R14" s="72"/>
      <c r="S14" s="72"/>
      <c r="T14" s="72"/>
      <c r="U14" s="72"/>
      <c r="V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3"/>
      <c r="IA14" s="22">
        <v>1.01</v>
      </c>
      <c r="IB14" s="22" t="s">
        <v>103</v>
      </c>
      <c r="IC14" s="22" t="s">
        <v>56</v>
      </c>
      <c r="IE14" s="23"/>
      <c r="IF14" s="23" t="s">
        <v>40</v>
      </c>
      <c r="IG14" s="23" t="s">
        <v>35</v>
      </c>
      <c r="IH14" s="23">
        <v>123.223</v>
      </c>
      <c r="II14" s="23" t="s">
        <v>37</v>
      </c>
    </row>
    <row r="15" spans="1:243" s="22" customFormat="1" ht="28.5">
      <c r="A15" s="59">
        <v>1.02</v>
      </c>
      <c r="B15" s="60" t="s">
        <v>104</v>
      </c>
      <c r="C15" s="39" t="s">
        <v>57</v>
      </c>
      <c r="D15" s="61">
        <v>1</v>
      </c>
      <c r="E15" s="62" t="s">
        <v>64</v>
      </c>
      <c r="F15" s="63">
        <v>7267.29</v>
      </c>
      <c r="G15" s="40"/>
      <c r="H15" s="24"/>
      <c r="I15" s="47" t="s">
        <v>38</v>
      </c>
      <c r="J15" s="48">
        <f aca="true" t="shared" si="0" ref="J14:J45">IF(I15="Less(-)",-1,1)</f>
        <v>1</v>
      </c>
      <c r="K15" s="24" t="s">
        <v>39</v>
      </c>
      <c r="L15" s="24" t="s">
        <v>4</v>
      </c>
      <c r="M15" s="41"/>
      <c r="N15" s="24"/>
      <c r="O15" s="24"/>
      <c r="P15" s="46"/>
      <c r="Q15" s="24"/>
      <c r="R15" s="24"/>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53"/>
      <c r="BA15" s="42">
        <f aca="true" t="shared" si="1" ref="BA14:BA45">ROUND(total_amount_ba($B$2,$D$2,D15,F15,J15,K15,M15),0)</f>
        <v>7267</v>
      </c>
      <c r="BB15" s="54">
        <f aca="true" t="shared" si="2" ref="BB14:BB45">BA15+SUM(N15:AZ15)</f>
        <v>7267</v>
      </c>
      <c r="BC15" s="50" t="str">
        <f aca="true" t="shared" si="3" ref="BC14:BC45">SpellNumber(L15,BB15)</f>
        <v>INR  Seven Thousand Two Hundred &amp; Sixty Seven  Only</v>
      </c>
      <c r="IA15" s="22">
        <v>1.02</v>
      </c>
      <c r="IB15" s="22" t="s">
        <v>104</v>
      </c>
      <c r="IC15" s="22" t="s">
        <v>57</v>
      </c>
      <c r="ID15" s="22">
        <v>1</v>
      </c>
      <c r="IE15" s="23" t="s">
        <v>64</v>
      </c>
      <c r="IF15" s="23" t="s">
        <v>41</v>
      </c>
      <c r="IG15" s="23" t="s">
        <v>42</v>
      </c>
      <c r="IH15" s="23">
        <v>213</v>
      </c>
      <c r="II15" s="23" t="s">
        <v>37</v>
      </c>
    </row>
    <row r="16" spans="1:243" s="22" customFormat="1" ht="15.75">
      <c r="A16" s="59">
        <v>2</v>
      </c>
      <c r="B16" s="60" t="s">
        <v>53</v>
      </c>
      <c r="C16" s="39" t="s">
        <v>78</v>
      </c>
      <c r="D16" s="71"/>
      <c r="E16" s="72"/>
      <c r="F16" s="72"/>
      <c r="G16" s="72"/>
      <c r="H16" s="72"/>
      <c r="I16" s="72"/>
      <c r="J16" s="72"/>
      <c r="K16" s="72"/>
      <c r="L16" s="72"/>
      <c r="M16" s="72"/>
      <c r="N16" s="72"/>
      <c r="O16" s="72"/>
      <c r="P16" s="72"/>
      <c r="Q16" s="72"/>
      <c r="R16" s="72"/>
      <c r="S16" s="72"/>
      <c r="T16" s="72"/>
      <c r="U16" s="72"/>
      <c r="V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3"/>
      <c r="IA16" s="22">
        <v>2</v>
      </c>
      <c r="IB16" s="22" t="s">
        <v>53</v>
      </c>
      <c r="IC16" s="22" t="s">
        <v>78</v>
      </c>
      <c r="IE16" s="23"/>
      <c r="IF16" s="23"/>
      <c r="IG16" s="23"/>
      <c r="IH16" s="23"/>
      <c r="II16" s="23"/>
    </row>
    <row r="17" spans="1:243" s="22" customFormat="1" ht="42.75">
      <c r="A17" s="59">
        <v>2.01</v>
      </c>
      <c r="B17" s="60" t="s">
        <v>109</v>
      </c>
      <c r="C17" s="39" t="s">
        <v>58</v>
      </c>
      <c r="D17" s="71"/>
      <c r="E17" s="72"/>
      <c r="F17" s="72"/>
      <c r="G17" s="72"/>
      <c r="H17" s="72"/>
      <c r="I17" s="72"/>
      <c r="J17" s="72"/>
      <c r="K17" s="72"/>
      <c r="L17" s="72"/>
      <c r="M17" s="72"/>
      <c r="N17" s="72"/>
      <c r="O17" s="72"/>
      <c r="P17" s="72"/>
      <c r="Q17" s="72"/>
      <c r="R17" s="72"/>
      <c r="S17" s="72"/>
      <c r="T17" s="72"/>
      <c r="U17" s="72"/>
      <c r="V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3"/>
      <c r="IA17" s="22">
        <v>2.01</v>
      </c>
      <c r="IB17" s="22" t="s">
        <v>109</v>
      </c>
      <c r="IC17" s="22" t="s">
        <v>58</v>
      </c>
      <c r="IE17" s="23"/>
      <c r="IF17" s="23"/>
      <c r="IG17" s="23"/>
      <c r="IH17" s="23"/>
      <c r="II17" s="23"/>
    </row>
    <row r="18" spans="1:243" s="22" customFormat="1" ht="28.5">
      <c r="A18" s="59">
        <v>2.02</v>
      </c>
      <c r="B18" s="60" t="s">
        <v>110</v>
      </c>
      <c r="C18" s="39" t="s">
        <v>79</v>
      </c>
      <c r="D18" s="61">
        <v>10</v>
      </c>
      <c r="E18" s="62" t="s">
        <v>52</v>
      </c>
      <c r="F18" s="63">
        <v>284.34</v>
      </c>
      <c r="G18" s="40"/>
      <c r="H18" s="24"/>
      <c r="I18" s="47" t="s">
        <v>38</v>
      </c>
      <c r="J18" s="48">
        <f t="shared" si="0"/>
        <v>1</v>
      </c>
      <c r="K18" s="24" t="s">
        <v>39</v>
      </c>
      <c r="L18" s="24" t="s">
        <v>4</v>
      </c>
      <c r="M18" s="41"/>
      <c r="N18" s="24"/>
      <c r="O18" s="24"/>
      <c r="P18" s="46"/>
      <c r="Q18" s="24"/>
      <c r="R18" s="24"/>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53"/>
      <c r="BA18" s="42">
        <f t="shared" si="1"/>
        <v>2843</v>
      </c>
      <c r="BB18" s="54">
        <f t="shared" si="2"/>
        <v>2843</v>
      </c>
      <c r="BC18" s="50" t="str">
        <f t="shared" si="3"/>
        <v>INR  Two Thousand Eight Hundred &amp; Forty Three  Only</v>
      </c>
      <c r="IA18" s="22">
        <v>2.02</v>
      </c>
      <c r="IB18" s="22" t="s">
        <v>110</v>
      </c>
      <c r="IC18" s="22" t="s">
        <v>79</v>
      </c>
      <c r="ID18" s="22">
        <v>10</v>
      </c>
      <c r="IE18" s="23" t="s">
        <v>52</v>
      </c>
      <c r="IF18" s="23"/>
      <c r="IG18" s="23"/>
      <c r="IH18" s="23"/>
      <c r="II18" s="23"/>
    </row>
    <row r="19" spans="1:243" s="22" customFormat="1" ht="28.5">
      <c r="A19" s="59">
        <v>2.03</v>
      </c>
      <c r="B19" s="60" t="s">
        <v>111</v>
      </c>
      <c r="C19" s="39" t="s">
        <v>80</v>
      </c>
      <c r="D19" s="71"/>
      <c r="E19" s="72"/>
      <c r="F19" s="72"/>
      <c r="G19" s="72"/>
      <c r="H19" s="72"/>
      <c r="I19" s="72"/>
      <c r="J19" s="72"/>
      <c r="K19" s="72"/>
      <c r="L19" s="72"/>
      <c r="M19" s="72"/>
      <c r="N19" s="72"/>
      <c r="O19" s="72"/>
      <c r="P19" s="72"/>
      <c r="Q19" s="72"/>
      <c r="R19" s="72"/>
      <c r="S19" s="72"/>
      <c r="T19" s="72"/>
      <c r="U19" s="72"/>
      <c r="V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3"/>
      <c r="IA19" s="22">
        <v>2.03</v>
      </c>
      <c r="IB19" s="22" t="s">
        <v>111</v>
      </c>
      <c r="IC19" s="22" t="s">
        <v>80</v>
      </c>
      <c r="IE19" s="23"/>
      <c r="IF19" s="23"/>
      <c r="IG19" s="23"/>
      <c r="IH19" s="23"/>
      <c r="II19" s="23"/>
    </row>
    <row r="20" spans="1:243" s="22" customFormat="1" ht="30.75" customHeight="1">
      <c r="A20" s="59">
        <v>2.04</v>
      </c>
      <c r="B20" s="60" t="s">
        <v>112</v>
      </c>
      <c r="C20" s="39" t="s">
        <v>59</v>
      </c>
      <c r="D20" s="61">
        <v>280</v>
      </c>
      <c r="E20" s="62" t="s">
        <v>52</v>
      </c>
      <c r="F20" s="63">
        <v>97.85</v>
      </c>
      <c r="G20" s="40"/>
      <c r="H20" s="24"/>
      <c r="I20" s="47" t="s">
        <v>38</v>
      </c>
      <c r="J20" s="48">
        <f t="shared" si="0"/>
        <v>1</v>
      </c>
      <c r="K20" s="24" t="s">
        <v>39</v>
      </c>
      <c r="L20" s="24" t="s">
        <v>4</v>
      </c>
      <c r="M20" s="41"/>
      <c r="N20" s="24"/>
      <c r="O20" s="24"/>
      <c r="P20" s="46"/>
      <c r="Q20" s="24"/>
      <c r="R20" s="24"/>
      <c r="S20" s="46"/>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53"/>
      <c r="BA20" s="42">
        <f t="shared" si="1"/>
        <v>27398</v>
      </c>
      <c r="BB20" s="54">
        <f t="shared" si="2"/>
        <v>27398</v>
      </c>
      <c r="BC20" s="50" t="str">
        <f t="shared" si="3"/>
        <v>INR  Twenty Seven Thousand Three Hundred &amp; Ninety Eight  Only</v>
      </c>
      <c r="IA20" s="22">
        <v>2.04</v>
      </c>
      <c r="IB20" s="22" t="s">
        <v>112</v>
      </c>
      <c r="IC20" s="22" t="s">
        <v>59</v>
      </c>
      <c r="ID20" s="22">
        <v>280</v>
      </c>
      <c r="IE20" s="23" t="s">
        <v>52</v>
      </c>
      <c r="IF20" s="23" t="s">
        <v>34</v>
      </c>
      <c r="IG20" s="23" t="s">
        <v>43</v>
      </c>
      <c r="IH20" s="23">
        <v>10</v>
      </c>
      <c r="II20" s="23" t="s">
        <v>37</v>
      </c>
    </row>
    <row r="21" spans="1:243" s="22" customFormat="1" ht="15.75">
      <c r="A21" s="59">
        <v>3</v>
      </c>
      <c r="B21" s="60" t="s">
        <v>70</v>
      </c>
      <c r="C21" s="39" t="s">
        <v>81</v>
      </c>
      <c r="D21" s="71"/>
      <c r="E21" s="72"/>
      <c r="F21" s="72"/>
      <c r="G21" s="72"/>
      <c r="H21" s="72"/>
      <c r="I21" s="72"/>
      <c r="J21" s="72"/>
      <c r="K21" s="72"/>
      <c r="L21" s="72"/>
      <c r="M21" s="72"/>
      <c r="N21" s="72"/>
      <c r="O21" s="72"/>
      <c r="P21" s="72"/>
      <c r="Q21" s="72"/>
      <c r="R21" s="72"/>
      <c r="S21" s="72"/>
      <c r="T21" s="72"/>
      <c r="U21" s="72"/>
      <c r="V21" s="72"/>
      <c r="W21" s="72"/>
      <c r="X21" s="72"/>
      <c r="Y21" s="72"/>
      <c r="Z21" s="72"/>
      <c r="AA21" s="72"/>
      <c r="AB21" s="72"/>
      <c r="AC21" s="72"/>
      <c r="AD21" s="72"/>
      <c r="AE21" s="72"/>
      <c r="AF21" s="72"/>
      <c r="AG21" s="72"/>
      <c r="AH21" s="72"/>
      <c r="AI21" s="72"/>
      <c r="AJ21" s="72"/>
      <c r="AK21" s="72"/>
      <c r="AL21" s="72"/>
      <c r="AM21" s="72"/>
      <c r="AN21" s="72"/>
      <c r="AO21" s="72"/>
      <c r="AP21" s="72"/>
      <c r="AQ21" s="72"/>
      <c r="AR21" s="72"/>
      <c r="AS21" s="72"/>
      <c r="AT21" s="72"/>
      <c r="AU21" s="72"/>
      <c r="AV21" s="72"/>
      <c r="AW21" s="72"/>
      <c r="AX21" s="72"/>
      <c r="AY21" s="72"/>
      <c r="AZ21" s="72"/>
      <c r="BA21" s="72"/>
      <c r="BB21" s="72"/>
      <c r="BC21" s="73"/>
      <c r="IA21" s="22">
        <v>3</v>
      </c>
      <c r="IB21" s="22" t="s">
        <v>70</v>
      </c>
      <c r="IC21" s="22" t="s">
        <v>81</v>
      </c>
      <c r="IE21" s="23"/>
      <c r="IF21" s="23"/>
      <c r="IG21" s="23"/>
      <c r="IH21" s="23"/>
      <c r="II21" s="23"/>
    </row>
    <row r="22" spans="1:243" s="22" customFormat="1" ht="142.5">
      <c r="A22" s="59">
        <v>3.01</v>
      </c>
      <c r="B22" s="60" t="s">
        <v>71</v>
      </c>
      <c r="C22" s="39" t="s">
        <v>60</v>
      </c>
      <c r="D22" s="71"/>
      <c r="E22" s="72"/>
      <c r="F22" s="72"/>
      <c r="G22" s="72"/>
      <c r="H22" s="72"/>
      <c r="I22" s="72"/>
      <c r="J22" s="72"/>
      <c r="K22" s="72"/>
      <c r="L22" s="72"/>
      <c r="M22" s="72"/>
      <c r="N22" s="72"/>
      <c r="O22" s="72"/>
      <c r="P22" s="72"/>
      <c r="Q22" s="72"/>
      <c r="R22" s="72"/>
      <c r="S22" s="72"/>
      <c r="T22" s="72"/>
      <c r="U22" s="72"/>
      <c r="V22" s="72"/>
      <c r="W22" s="72"/>
      <c r="X22" s="72"/>
      <c r="Y22" s="72"/>
      <c r="Z22" s="72"/>
      <c r="AA22" s="72"/>
      <c r="AB22" s="72"/>
      <c r="AC22" s="72"/>
      <c r="AD22" s="72"/>
      <c r="AE22" s="72"/>
      <c r="AF22" s="72"/>
      <c r="AG22" s="72"/>
      <c r="AH22" s="72"/>
      <c r="AI22" s="72"/>
      <c r="AJ22" s="72"/>
      <c r="AK22" s="72"/>
      <c r="AL22" s="72"/>
      <c r="AM22" s="72"/>
      <c r="AN22" s="72"/>
      <c r="AO22" s="72"/>
      <c r="AP22" s="72"/>
      <c r="AQ22" s="72"/>
      <c r="AR22" s="72"/>
      <c r="AS22" s="72"/>
      <c r="AT22" s="72"/>
      <c r="AU22" s="72"/>
      <c r="AV22" s="72"/>
      <c r="AW22" s="72"/>
      <c r="AX22" s="72"/>
      <c r="AY22" s="72"/>
      <c r="AZ22" s="72"/>
      <c r="BA22" s="72"/>
      <c r="BB22" s="72"/>
      <c r="BC22" s="73"/>
      <c r="IA22" s="22">
        <v>3.01</v>
      </c>
      <c r="IB22" s="22" t="s">
        <v>71</v>
      </c>
      <c r="IC22" s="22" t="s">
        <v>60</v>
      </c>
      <c r="IE22" s="23"/>
      <c r="IF22" s="23" t="s">
        <v>40</v>
      </c>
      <c r="IG22" s="23" t="s">
        <v>35</v>
      </c>
      <c r="IH22" s="23">
        <v>123.223</v>
      </c>
      <c r="II22" s="23" t="s">
        <v>37</v>
      </c>
    </row>
    <row r="23" spans="1:243" s="22" customFormat="1" ht="28.5">
      <c r="A23" s="59">
        <v>3.02</v>
      </c>
      <c r="B23" s="60" t="s">
        <v>72</v>
      </c>
      <c r="C23" s="39" t="s">
        <v>82</v>
      </c>
      <c r="D23" s="61">
        <v>10</v>
      </c>
      <c r="E23" s="62" t="s">
        <v>52</v>
      </c>
      <c r="F23" s="63">
        <v>419.11</v>
      </c>
      <c r="G23" s="40"/>
      <c r="H23" s="24"/>
      <c r="I23" s="47" t="s">
        <v>38</v>
      </c>
      <c r="J23" s="48">
        <f t="shared" si="0"/>
        <v>1</v>
      </c>
      <c r="K23" s="24" t="s">
        <v>39</v>
      </c>
      <c r="L23" s="24" t="s">
        <v>4</v>
      </c>
      <c r="M23" s="41"/>
      <c r="N23" s="24"/>
      <c r="O23" s="24"/>
      <c r="P23" s="46"/>
      <c r="Q23" s="24"/>
      <c r="R23" s="24"/>
      <c r="S23" s="46"/>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53"/>
      <c r="BA23" s="42">
        <f t="shared" si="1"/>
        <v>4191</v>
      </c>
      <c r="BB23" s="54">
        <f t="shared" si="2"/>
        <v>4191</v>
      </c>
      <c r="BC23" s="50" t="str">
        <f t="shared" si="3"/>
        <v>INR  Four Thousand One Hundred &amp; Ninety One  Only</v>
      </c>
      <c r="IA23" s="22">
        <v>3.02</v>
      </c>
      <c r="IB23" s="22" t="s">
        <v>72</v>
      </c>
      <c r="IC23" s="22" t="s">
        <v>82</v>
      </c>
      <c r="ID23" s="22">
        <v>10</v>
      </c>
      <c r="IE23" s="23" t="s">
        <v>52</v>
      </c>
      <c r="IF23" s="23" t="s">
        <v>44</v>
      </c>
      <c r="IG23" s="23" t="s">
        <v>45</v>
      </c>
      <c r="IH23" s="23">
        <v>10</v>
      </c>
      <c r="II23" s="23" t="s">
        <v>37</v>
      </c>
    </row>
    <row r="24" spans="1:243" s="22" customFormat="1" ht="15.75">
      <c r="A24" s="59">
        <v>4</v>
      </c>
      <c r="B24" s="60" t="s">
        <v>73</v>
      </c>
      <c r="C24" s="39" t="s">
        <v>83</v>
      </c>
      <c r="D24" s="71"/>
      <c r="E24" s="72"/>
      <c r="F24" s="72"/>
      <c r="G24" s="72"/>
      <c r="H24" s="72"/>
      <c r="I24" s="72"/>
      <c r="J24" s="72"/>
      <c r="K24" s="72"/>
      <c r="L24" s="72"/>
      <c r="M24" s="72"/>
      <c r="N24" s="72"/>
      <c r="O24" s="72"/>
      <c r="P24" s="72"/>
      <c r="Q24" s="72"/>
      <c r="R24" s="72"/>
      <c r="S24" s="72"/>
      <c r="T24" s="72"/>
      <c r="U24" s="72"/>
      <c r="V24" s="72"/>
      <c r="W24" s="72"/>
      <c r="X24" s="72"/>
      <c r="Y24" s="72"/>
      <c r="Z24" s="72"/>
      <c r="AA24" s="72"/>
      <c r="AB24" s="72"/>
      <c r="AC24" s="72"/>
      <c r="AD24" s="72"/>
      <c r="AE24" s="72"/>
      <c r="AF24" s="72"/>
      <c r="AG24" s="72"/>
      <c r="AH24" s="72"/>
      <c r="AI24" s="72"/>
      <c r="AJ24" s="72"/>
      <c r="AK24" s="72"/>
      <c r="AL24" s="72"/>
      <c r="AM24" s="72"/>
      <c r="AN24" s="72"/>
      <c r="AO24" s="72"/>
      <c r="AP24" s="72"/>
      <c r="AQ24" s="72"/>
      <c r="AR24" s="72"/>
      <c r="AS24" s="72"/>
      <c r="AT24" s="72"/>
      <c r="AU24" s="72"/>
      <c r="AV24" s="72"/>
      <c r="AW24" s="72"/>
      <c r="AX24" s="72"/>
      <c r="AY24" s="72"/>
      <c r="AZ24" s="72"/>
      <c r="BA24" s="72"/>
      <c r="BB24" s="72"/>
      <c r="BC24" s="73"/>
      <c r="IA24" s="22">
        <v>4</v>
      </c>
      <c r="IB24" s="22" t="s">
        <v>73</v>
      </c>
      <c r="IC24" s="22" t="s">
        <v>83</v>
      </c>
      <c r="IE24" s="23"/>
      <c r="IF24" s="23"/>
      <c r="IG24" s="23"/>
      <c r="IH24" s="23"/>
      <c r="II24" s="23"/>
    </row>
    <row r="25" spans="1:243" s="22" customFormat="1" ht="71.25">
      <c r="A25" s="59">
        <v>4.01</v>
      </c>
      <c r="B25" s="60" t="s">
        <v>113</v>
      </c>
      <c r="C25" s="39" t="s">
        <v>84</v>
      </c>
      <c r="D25" s="71"/>
      <c r="E25" s="72"/>
      <c r="F25" s="72"/>
      <c r="G25" s="72"/>
      <c r="H25" s="72"/>
      <c r="I25" s="72"/>
      <c r="J25" s="72"/>
      <c r="K25" s="72"/>
      <c r="L25" s="72"/>
      <c r="M25" s="72"/>
      <c r="N25" s="72"/>
      <c r="O25" s="72"/>
      <c r="P25" s="72"/>
      <c r="Q25" s="72"/>
      <c r="R25" s="72"/>
      <c r="S25" s="72"/>
      <c r="T25" s="72"/>
      <c r="U25" s="72"/>
      <c r="V25" s="72"/>
      <c r="W25" s="72"/>
      <c r="X25" s="72"/>
      <c r="Y25" s="72"/>
      <c r="Z25" s="72"/>
      <c r="AA25" s="72"/>
      <c r="AB25" s="72"/>
      <c r="AC25" s="72"/>
      <c r="AD25" s="72"/>
      <c r="AE25" s="72"/>
      <c r="AF25" s="72"/>
      <c r="AG25" s="72"/>
      <c r="AH25" s="72"/>
      <c r="AI25" s="72"/>
      <c r="AJ25" s="72"/>
      <c r="AK25" s="72"/>
      <c r="AL25" s="72"/>
      <c r="AM25" s="72"/>
      <c r="AN25" s="72"/>
      <c r="AO25" s="72"/>
      <c r="AP25" s="72"/>
      <c r="AQ25" s="72"/>
      <c r="AR25" s="72"/>
      <c r="AS25" s="72"/>
      <c r="AT25" s="72"/>
      <c r="AU25" s="72"/>
      <c r="AV25" s="72"/>
      <c r="AW25" s="72"/>
      <c r="AX25" s="72"/>
      <c r="AY25" s="72"/>
      <c r="AZ25" s="72"/>
      <c r="BA25" s="72"/>
      <c r="BB25" s="72"/>
      <c r="BC25" s="73"/>
      <c r="IA25" s="22">
        <v>4.01</v>
      </c>
      <c r="IB25" s="22" t="s">
        <v>113</v>
      </c>
      <c r="IC25" s="22" t="s">
        <v>84</v>
      </c>
      <c r="IE25" s="23"/>
      <c r="IF25" s="23" t="s">
        <v>41</v>
      </c>
      <c r="IG25" s="23" t="s">
        <v>42</v>
      </c>
      <c r="IH25" s="23">
        <v>213</v>
      </c>
      <c r="II25" s="23" t="s">
        <v>37</v>
      </c>
    </row>
    <row r="26" spans="1:243" s="22" customFormat="1" ht="28.5">
      <c r="A26" s="59">
        <v>4.02</v>
      </c>
      <c r="B26" s="60" t="s">
        <v>114</v>
      </c>
      <c r="C26" s="39" t="s">
        <v>85</v>
      </c>
      <c r="D26" s="61">
        <v>5</v>
      </c>
      <c r="E26" s="62" t="s">
        <v>68</v>
      </c>
      <c r="F26" s="63">
        <v>430.68</v>
      </c>
      <c r="G26" s="40"/>
      <c r="H26" s="24"/>
      <c r="I26" s="47" t="s">
        <v>38</v>
      </c>
      <c r="J26" s="48">
        <f t="shared" si="0"/>
        <v>1</v>
      </c>
      <c r="K26" s="24" t="s">
        <v>39</v>
      </c>
      <c r="L26" s="24" t="s">
        <v>4</v>
      </c>
      <c r="M26" s="41"/>
      <c r="N26" s="24"/>
      <c r="O26" s="24"/>
      <c r="P26" s="46"/>
      <c r="Q26" s="24"/>
      <c r="R26" s="24"/>
      <c r="S26" s="46"/>
      <c r="T26" s="46"/>
      <c r="U26" s="46"/>
      <c r="V26" s="46"/>
      <c r="W26" s="46"/>
      <c r="X26" s="46"/>
      <c r="Y26" s="46"/>
      <c r="Z26" s="46"/>
      <c r="AA26" s="46"/>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46"/>
      <c r="AZ26" s="53"/>
      <c r="BA26" s="42">
        <f t="shared" si="1"/>
        <v>2153</v>
      </c>
      <c r="BB26" s="54">
        <f t="shared" si="2"/>
        <v>2153</v>
      </c>
      <c r="BC26" s="50" t="str">
        <f t="shared" si="3"/>
        <v>INR  Two Thousand One Hundred &amp; Fifty Three  Only</v>
      </c>
      <c r="IA26" s="22">
        <v>4.02</v>
      </c>
      <c r="IB26" s="22" t="s">
        <v>114</v>
      </c>
      <c r="IC26" s="22" t="s">
        <v>85</v>
      </c>
      <c r="ID26" s="22">
        <v>5</v>
      </c>
      <c r="IE26" s="23" t="s">
        <v>68</v>
      </c>
      <c r="IF26" s="23"/>
      <c r="IG26" s="23"/>
      <c r="IH26" s="23"/>
      <c r="II26" s="23"/>
    </row>
    <row r="27" spans="1:243" s="22" customFormat="1" ht="28.5">
      <c r="A27" s="59">
        <v>4.03</v>
      </c>
      <c r="B27" s="60" t="s">
        <v>105</v>
      </c>
      <c r="C27" s="39" t="s">
        <v>86</v>
      </c>
      <c r="D27" s="61">
        <v>5</v>
      </c>
      <c r="E27" s="62" t="s">
        <v>68</v>
      </c>
      <c r="F27" s="63">
        <v>494.16</v>
      </c>
      <c r="G27" s="40"/>
      <c r="H27" s="24"/>
      <c r="I27" s="47" t="s">
        <v>38</v>
      </c>
      <c r="J27" s="48">
        <f t="shared" si="0"/>
        <v>1</v>
      </c>
      <c r="K27" s="24" t="s">
        <v>39</v>
      </c>
      <c r="L27" s="24" t="s">
        <v>4</v>
      </c>
      <c r="M27" s="41"/>
      <c r="N27" s="24"/>
      <c r="O27" s="24"/>
      <c r="P27" s="46"/>
      <c r="Q27" s="24"/>
      <c r="R27" s="24"/>
      <c r="S27" s="46"/>
      <c r="T27" s="46"/>
      <c r="U27" s="46"/>
      <c r="V27" s="46"/>
      <c r="W27" s="46"/>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53"/>
      <c r="BA27" s="42">
        <f t="shared" si="1"/>
        <v>2471</v>
      </c>
      <c r="BB27" s="54">
        <f t="shared" si="2"/>
        <v>2471</v>
      </c>
      <c r="BC27" s="50" t="str">
        <f t="shared" si="3"/>
        <v>INR  Two Thousand Four Hundred &amp; Seventy One  Only</v>
      </c>
      <c r="IA27" s="22">
        <v>4.03</v>
      </c>
      <c r="IB27" s="22" t="s">
        <v>105</v>
      </c>
      <c r="IC27" s="22" t="s">
        <v>86</v>
      </c>
      <c r="ID27" s="22">
        <v>5</v>
      </c>
      <c r="IE27" s="23" t="s">
        <v>68</v>
      </c>
      <c r="IF27" s="23"/>
      <c r="IG27" s="23"/>
      <c r="IH27" s="23"/>
      <c r="II27" s="23"/>
    </row>
    <row r="28" spans="1:243" s="22" customFormat="1" ht="28.5">
      <c r="A28" s="59">
        <v>4.04</v>
      </c>
      <c r="B28" s="60" t="s">
        <v>74</v>
      </c>
      <c r="C28" s="39" t="s">
        <v>87</v>
      </c>
      <c r="D28" s="61">
        <v>5</v>
      </c>
      <c r="E28" s="62" t="s">
        <v>68</v>
      </c>
      <c r="F28" s="63">
        <v>635.81</v>
      </c>
      <c r="G28" s="40"/>
      <c r="H28" s="24"/>
      <c r="I28" s="47" t="s">
        <v>38</v>
      </c>
      <c r="J28" s="48">
        <f t="shared" si="0"/>
        <v>1</v>
      </c>
      <c r="K28" s="24" t="s">
        <v>39</v>
      </c>
      <c r="L28" s="24" t="s">
        <v>4</v>
      </c>
      <c r="M28" s="41"/>
      <c r="N28" s="24"/>
      <c r="O28" s="24"/>
      <c r="P28" s="46"/>
      <c r="Q28" s="24"/>
      <c r="R28" s="24"/>
      <c r="S28" s="46"/>
      <c r="T28" s="46"/>
      <c r="U28" s="46"/>
      <c r="V28" s="46"/>
      <c r="W28" s="46"/>
      <c r="X28" s="46"/>
      <c r="Y28" s="46"/>
      <c r="Z28" s="46"/>
      <c r="AA28" s="46"/>
      <c r="AB28" s="46"/>
      <c r="AC28" s="46"/>
      <c r="AD28" s="46"/>
      <c r="AE28" s="46"/>
      <c r="AF28" s="46"/>
      <c r="AG28" s="46"/>
      <c r="AH28" s="46"/>
      <c r="AI28" s="46"/>
      <c r="AJ28" s="46"/>
      <c r="AK28" s="46"/>
      <c r="AL28" s="46"/>
      <c r="AM28" s="46"/>
      <c r="AN28" s="46"/>
      <c r="AO28" s="46"/>
      <c r="AP28" s="46"/>
      <c r="AQ28" s="46"/>
      <c r="AR28" s="46"/>
      <c r="AS28" s="46"/>
      <c r="AT28" s="46"/>
      <c r="AU28" s="46"/>
      <c r="AV28" s="46"/>
      <c r="AW28" s="46"/>
      <c r="AX28" s="46"/>
      <c r="AY28" s="46"/>
      <c r="AZ28" s="53"/>
      <c r="BA28" s="42">
        <f t="shared" si="1"/>
        <v>3179</v>
      </c>
      <c r="BB28" s="54">
        <f t="shared" si="2"/>
        <v>3179</v>
      </c>
      <c r="BC28" s="50" t="str">
        <f t="shared" si="3"/>
        <v>INR  Three Thousand One Hundred &amp; Seventy Nine  Only</v>
      </c>
      <c r="IA28" s="22">
        <v>4.04</v>
      </c>
      <c r="IB28" s="22" t="s">
        <v>74</v>
      </c>
      <c r="IC28" s="22" t="s">
        <v>87</v>
      </c>
      <c r="ID28" s="22">
        <v>5</v>
      </c>
      <c r="IE28" s="23" t="s">
        <v>68</v>
      </c>
      <c r="IF28" s="23"/>
      <c r="IG28" s="23"/>
      <c r="IH28" s="23"/>
      <c r="II28" s="23"/>
    </row>
    <row r="29" spans="1:243" s="22" customFormat="1" ht="28.5">
      <c r="A29" s="59">
        <v>4.05</v>
      </c>
      <c r="B29" s="60" t="s">
        <v>115</v>
      </c>
      <c r="C29" s="39" t="s">
        <v>88</v>
      </c>
      <c r="D29" s="61">
        <v>5</v>
      </c>
      <c r="E29" s="62" t="s">
        <v>68</v>
      </c>
      <c r="F29" s="63">
        <v>783.16</v>
      </c>
      <c r="G29" s="40"/>
      <c r="H29" s="24"/>
      <c r="I29" s="47" t="s">
        <v>38</v>
      </c>
      <c r="J29" s="48">
        <f t="shared" si="0"/>
        <v>1</v>
      </c>
      <c r="K29" s="24" t="s">
        <v>39</v>
      </c>
      <c r="L29" s="24" t="s">
        <v>4</v>
      </c>
      <c r="M29" s="41"/>
      <c r="N29" s="24"/>
      <c r="O29" s="24"/>
      <c r="P29" s="46"/>
      <c r="Q29" s="24"/>
      <c r="R29" s="24"/>
      <c r="S29" s="46"/>
      <c r="T29" s="46"/>
      <c r="U29" s="46"/>
      <c r="V29" s="46"/>
      <c r="W29" s="46"/>
      <c r="X29" s="46"/>
      <c r="Y29" s="46"/>
      <c r="Z29" s="46"/>
      <c r="AA29" s="46"/>
      <c r="AB29" s="46"/>
      <c r="AC29" s="46"/>
      <c r="AD29" s="46"/>
      <c r="AE29" s="46"/>
      <c r="AF29" s="46"/>
      <c r="AG29" s="46"/>
      <c r="AH29" s="46"/>
      <c r="AI29" s="46"/>
      <c r="AJ29" s="46"/>
      <c r="AK29" s="46"/>
      <c r="AL29" s="46"/>
      <c r="AM29" s="46"/>
      <c r="AN29" s="46"/>
      <c r="AO29" s="46"/>
      <c r="AP29" s="46"/>
      <c r="AQ29" s="46"/>
      <c r="AR29" s="46"/>
      <c r="AS29" s="46"/>
      <c r="AT29" s="46"/>
      <c r="AU29" s="46"/>
      <c r="AV29" s="46"/>
      <c r="AW29" s="46"/>
      <c r="AX29" s="46"/>
      <c r="AY29" s="46"/>
      <c r="AZ29" s="53"/>
      <c r="BA29" s="42">
        <f t="shared" si="1"/>
        <v>3916</v>
      </c>
      <c r="BB29" s="54">
        <f t="shared" si="2"/>
        <v>3916</v>
      </c>
      <c r="BC29" s="50" t="str">
        <f t="shared" si="3"/>
        <v>INR  Three Thousand Nine Hundred &amp; Sixteen  Only</v>
      </c>
      <c r="IA29" s="22">
        <v>4.05</v>
      </c>
      <c r="IB29" s="22" t="s">
        <v>115</v>
      </c>
      <c r="IC29" s="22" t="s">
        <v>88</v>
      </c>
      <c r="ID29" s="22">
        <v>5</v>
      </c>
      <c r="IE29" s="23" t="s">
        <v>68</v>
      </c>
      <c r="IF29" s="23"/>
      <c r="IG29" s="23"/>
      <c r="IH29" s="23"/>
      <c r="II29" s="23"/>
    </row>
    <row r="30" spans="1:243" s="22" customFormat="1" ht="61.5" customHeight="1">
      <c r="A30" s="59">
        <v>4.06</v>
      </c>
      <c r="B30" s="60" t="s">
        <v>75</v>
      </c>
      <c r="C30" s="39" t="s">
        <v>61</v>
      </c>
      <c r="D30" s="71"/>
      <c r="E30" s="72"/>
      <c r="F30" s="72"/>
      <c r="G30" s="72"/>
      <c r="H30" s="72"/>
      <c r="I30" s="72"/>
      <c r="J30" s="72"/>
      <c r="K30" s="72"/>
      <c r="L30" s="72"/>
      <c r="M30" s="72"/>
      <c r="N30" s="72"/>
      <c r="O30" s="72"/>
      <c r="P30" s="72"/>
      <c r="Q30" s="72"/>
      <c r="R30" s="72"/>
      <c r="S30" s="72"/>
      <c r="T30" s="72"/>
      <c r="U30" s="72"/>
      <c r="V30" s="72"/>
      <c r="W30" s="72"/>
      <c r="X30" s="72"/>
      <c r="Y30" s="72"/>
      <c r="Z30" s="72"/>
      <c r="AA30" s="72"/>
      <c r="AB30" s="72"/>
      <c r="AC30" s="72"/>
      <c r="AD30" s="72"/>
      <c r="AE30" s="72"/>
      <c r="AF30" s="72"/>
      <c r="AG30" s="72"/>
      <c r="AH30" s="72"/>
      <c r="AI30" s="72"/>
      <c r="AJ30" s="72"/>
      <c r="AK30" s="72"/>
      <c r="AL30" s="72"/>
      <c r="AM30" s="72"/>
      <c r="AN30" s="72"/>
      <c r="AO30" s="72"/>
      <c r="AP30" s="72"/>
      <c r="AQ30" s="72"/>
      <c r="AR30" s="72"/>
      <c r="AS30" s="72"/>
      <c r="AT30" s="72"/>
      <c r="AU30" s="72"/>
      <c r="AV30" s="72"/>
      <c r="AW30" s="72"/>
      <c r="AX30" s="72"/>
      <c r="AY30" s="72"/>
      <c r="AZ30" s="72"/>
      <c r="BA30" s="72"/>
      <c r="BB30" s="72"/>
      <c r="BC30" s="73"/>
      <c r="IA30" s="22">
        <v>4.06</v>
      </c>
      <c r="IB30" s="22" t="s">
        <v>75</v>
      </c>
      <c r="IC30" s="22" t="s">
        <v>61</v>
      </c>
      <c r="IE30" s="23"/>
      <c r="IF30" s="23"/>
      <c r="IG30" s="23"/>
      <c r="IH30" s="23"/>
      <c r="II30" s="23"/>
    </row>
    <row r="31" spans="1:243" s="22" customFormat="1" ht="28.5">
      <c r="A31" s="59">
        <v>4.07</v>
      </c>
      <c r="B31" s="60" t="s">
        <v>76</v>
      </c>
      <c r="C31" s="39" t="s">
        <v>89</v>
      </c>
      <c r="D31" s="61">
        <v>1</v>
      </c>
      <c r="E31" s="62" t="s">
        <v>65</v>
      </c>
      <c r="F31" s="63">
        <v>663.83</v>
      </c>
      <c r="G31" s="40"/>
      <c r="H31" s="24"/>
      <c r="I31" s="47" t="s">
        <v>38</v>
      </c>
      <c r="J31" s="48">
        <f t="shared" si="0"/>
        <v>1</v>
      </c>
      <c r="K31" s="24" t="s">
        <v>39</v>
      </c>
      <c r="L31" s="24" t="s">
        <v>4</v>
      </c>
      <c r="M31" s="41"/>
      <c r="N31" s="24"/>
      <c r="O31" s="24"/>
      <c r="P31" s="46"/>
      <c r="Q31" s="24"/>
      <c r="R31" s="24"/>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46"/>
      <c r="AS31" s="46"/>
      <c r="AT31" s="46"/>
      <c r="AU31" s="46"/>
      <c r="AV31" s="46"/>
      <c r="AW31" s="46"/>
      <c r="AX31" s="46"/>
      <c r="AY31" s="46"/>
      <c r="AZ31" s="53"/>
      <c r="BA31" s="42">
        <f t="shared" si="1"/>
        <v>664</v>
      </c>
      <c r="BB31" s="54">
        <f t="shared" si="2"/>
        <v>664</v>
      </c>
      <c r="BC31" s="50" t="str">
        <f t="shared" si="3"/>
        <v>INR  Six Hundred &amp; Sixty Four  Only</v>
      </c>
      <c r="IA31" s="22">
        <v>4.07</v>
      </c>
      <c r="IB31" s="22" t="s">
        <v>76</v>
      </c>
      <c r="IC31" s="22" t="s">
        <v>89</v>
      </c>
      <c r="ID31" s="22">
        <v>1</v>
      </c>
      <c r="IE31" s="23" t="s">
        <v>65</v>
      </c>
      <c r="IF31" s="23"/>
      <c r="IG31" s="23"/>
      <c r="IH31" s="23"/>
      <c r="II31" s="23"/>
    </row>
    <row r="32" spans="1:243" s="22" customFormat="1" ht="42.75">
      <c r="A32" s="59">
        <v>4.08</v>
      </c>
      <c r="B32" s="60" t="s">
        <v>77</v>
      </c>
      <c r="C32" s="39" t="s">
        <v>90</v>
      </c>
      <c r="D32" s="71"/>
      <c r="E32" s="72"/>
      <c r="F32" s="72"/>
      <c r="G32" s="72"/>
      <c r="H32" s="72"/>
      <c r="I32" s="72"/>
      <c r="J32" s="72"/>
      <c r="K32" s="72"/>
      <c r="L32" s="72"/>
      <c r="M32" s="72"/>
      <c r="N32" s="72"/>
      <c r="O32" s="72"/>
      <c r="P32" s="72"/>
      <c r="Q32" s="72"/>
      <c r="R32" s="72"/>
      <c r="S32" s="72"/>
      <c r="T32" s="72"/>
      <c r="U32" s="72"/>
      <c r="V32" s="72"/>
      <c r="W32" s="72"/>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c r="BA32" s="72"/>
      <c r="BB32" s="72"/>
      <c r="BC32" s="73"/>
      <c r="IA32" s="22">
        <v>4.08</v>
      </c>
      <c r="IB32" s="22" t="s">
        <v>77</v>
      </c>
      <c r="IC32" s="22" t="s">
        <v>90</v>
      </c>
      <c r="IE32" s="23"/>
      <c r="IF32" s="23"/>
      <c r="IG32" s="23"/>
      <c r="IH32" s="23"/>
      <c r="II32" s="23"/>
    </row>
    <row r="33" spans="1:243" s="22" customFormat="1" ht="24.75" customHeight="1">
      <c r="A33" s="59">
        <v>4.09</v>
      </c>
      <c r="B33" s="60" t="s">
        <v>116</v>
      </c>
      <c r="C33" s="39" t="s">
        <v>91</v>
      </c>
      <c r="D33" s="61">
        <v>2</v>
      </c>
      <c r="E33" s="62" t="s">
        <v>65</v>
      </c>
      <c r="F33" s="63">
        <v>517.22</v>
      </c>
      <c r="G33" s="40"/>
      <c r="H33" s="24"/>
      <c r="I33" s="47" t="s">
        <v>38</v>
      </c>
      <c r="J33" s="48">
        <f t="shared" si="0"/>
        <v>1</v>
      </c>
      <c r="K33" s="24" t="s">
        <v>39</v>
      </c>
      <c r="L33" s="24" t="s">
        <v>4</v>
      </c>
      <c r="M33" s="41"/>
      <c r="N33" s="24"/>
      <c r="O33" s="24"/>
      <c r="P33" s="46"/>
      <c r="Q33" s="24"/>
      <c r="R33" s="24"/>
      <c r="S33" s="46"/>
      <c r="T33" s="46"/>
      <c r="U33" s="46"/>
      <c r="V33" s="46"/>
      <c r="W33" s="46"/>
      <c r="X33" s="46"/>
      <c r="Y33" s="46"/>
      <c r="Z33" s="46"/>
      <c r="AA33" s="46"/>
      <c r="AB33" s="46"/>
      <c r="AC33" s="46"/>
      <c r="AD33" s="46"/>
      <c r="AE33" s="46"/>
      <c r="AF33" s="46"/>
      <c r="AG33" s="46"/>
      <c r="AH33" s="46"/>
      <c r="AI33" s="46"/>
      <c r="AJ33" s="46"/>
      <c r="AK33" s="46"/>
      <c r="AL33" s="46"/>
      <c r="AM33" s="46"/>
      <c r="AN33" s="46"/>
      <c r="AO33" s="46"/>
      <c r="AP33" s="46"/>
      <c r="AQ33" s="46"/>
      <c r="AR33" s="46"/>
      <c r="AS33" s="46"/>
      <c r="AT33" s="46"/>
      <c r="AU33" s="46"/>
      <c r="AV33" s="46"/>
      <c r="AW33" s="46"/>
      <c r="AX33" s="46"/>
      <c r="AY33" s="46"/>
      <c r="AZ33" s="53"/>
      <c r="BA33" s="42">
        <f t="shared" si="1"/>
        <v>1034</v>
      </c>
      <c r="BB33" s="54">
        <f t="shared" si="2"/>
        <v>1034</v>
      </c>
      <c r="BC33" s="50" t="str">
        <f t="shared" si="3"/>
        <v>INR  One Thousand  &amp;Thirty Four  Only</v>
      </c>
      <c r="IA33" s="22">
        <v>4.09</v>
      </c>
      <c r="IB33" s="22" t="s">
        <v>116</v>
      </c>
      <c r="IC33" s="22" t="s">
        <v>91</v>
      </c>
      <c r="ID33" s="22">
        <v>2</v>
      </c>
      <c r="IE33" s="23" t="s">
        <v>65</v>
      </c>
      <c r="IF33" s="23"/>
      <c r="IG33" s="23"/>
      <c r="IH33" s="23"/>
      <c r="II33" s="23"/>
    </row>
    <row r="34" spans="1:243" s="22" customFormat="1" ht="31.5" customHeight="1">
      <c r="A34" s="59">
        <v>4.1</v>
      </c>
      <c r="B34" s="60" t="s">
        <v>117</v>
      </c>
      <c r="C34" s="39" t="s">
        <v>92</v>
      </c>
      <c r="D34" s="61">
        <v>2</v>
      </c>
      <c r="E34" s="62" t="s">
        <v>65</v>
      </c>
      <c r="F34" s="63">
        <v>620.16</v>
      </c>
      <c r="G34" s="40"/>
      <c r="H34" s="24"/>
      <c r="I34" s="47" t="s">
        <v>38</v>
      </c>
      <c r="J34" s="48">
        <f t="shared" si="0"/>
        <v>1</v>
      </c>
      <c r="K34" s="24" t="s">
        <v>39</v>
      </c>
      <c r="L34" s="24" t="s">
        <v>4</v>
      </c>
      <c r="M34" s="41"/>
      <c r="N34" s="24"/>
      <c r="O34" s="24"/>
      <c r="P34" s="46"/>
      <c r="Q34" s="24"/>
      <c r="R34" s="24"/>
      <c r="S34" s="46"/>
      <c r="T34" s="46"/>
      <c r="U34" s="46"/>
      <c r="V34" s="46"/>
      <c r="W34" s="46"/>
      <c r="X34" s="46"/>
      <c r="Y34" s="46"/>
      <c r="Z34" s="46"/>
      <c r="AA34" s="46"/>
      <c r="AB34" s="46"/>
      <c r="AC34" s="46"/>
      <c r="AD34" s="46"/>
      <c r="AE34" s="46"/>
      <c r="AF34" s="46"/>
      <c r="AG34" s="46"/>
      <c r="AH34" s="46"/>
      <c r="AI34" s="46"/>
      <c r="AJ34" s="46"/>
      <c r="AK34" s="46"/>
      <c r="AL34" s="46"/>
      <c r="AM34" s="46"/>
      <c r="AN34" s="46"/>
      <c r="AO34" s="46"/>
      <c r="AP34" s="46"/>
      <c r="AQ34" s="46"/>
      <c r="AR34" s="46"/>
      <c r="AS34" s="46"/>
      <c r="AT34" s="46"/>
      <c r="AU34" s="46"/>
      <c r="AV34" s="46"/>
      <c r="AW34" s="46"/>
      <c r="AX34" s="46"/>
      <c r="AY34" s="46"/>
      <c r="AZ34" s="53"/>
      <c r="BA34" s="42">
        <f t="shared" si="1"/>
        <v>1240</v>
      </c>
      <c r="BB34" s="54">
        <f t="shared" si="2"/>
        <v>1240</v>
      </c>
      <c r="BC34" s="50" t="str">
        <f t="shared" si="3"/>
        <v>INR  One Thousand Two Hundred &amp; Forty  Only</v>
      </c>
      <c r="IA34" s="22">
        <v>4.1</v>
      </c>
      <c r="IB34" s="22" t="s">
        <v>117</v>
      </c>
      <c r="IC34" s="22" t="s">
        <v>92</v>
      </c>
      <c r="ID34" s="22">
        <v>2</v>
      </c>
      <c r="IE34" s="23" t="s">
        <v>65</v>
      </c>
      <c r="IF34" s="23"/>
      <c r="IG34" s="23"/>
      <c r="IH34" s="23"/>
      <c r="II34" s="23"/>
    </row>
    <row r="35" spans="1:243" s="22" customFormat="1" ht="57">
      <c r="A35" s="59">
        <v>4.11</v>
      </c>
      <c r="B35" s="60" t="s">
        <v>118</v>
      </c>
      <c r="C35" s="39" t="s">
        <v>93</v>
      </c>
      <c r="D35" s="71"/>
      <c r="E35" s="72"/>
      <c r="F35" s="72"/>
      <c r="G35" s="72"/>
      <c r="H35" s="72"/>
      <c r="I35" s="72"/>
      <c r="J35" s="72"/>
      <c r="K35" s="72"/>
      <c r="L35" s="72"/>
      <c r="M35" s="72"/>
      <c r="N35" s="72"/>
      <c r="O35" s="72"/>
      <c r="P35" s="72"/>
      <c r="Q35" s="72"/>
      <c r="R35" s="72"/>
      <c r="S35" s="72"/>
      <c r="T35" s="72"/>
      <c r="U35" s="72"/>
      <c r="V35" s="72"/>
      <c r="W35" s="72"/>
      <c r="X35" s="72"/>
      <c r="Y35" s="72"/>
      <c r="Z35" s="72"/>
      <c r="AA35" s="72"/>
      <c r="AB35" s="72"/>
      <c r="AC35" s="72"/>
      <c r="AD35" s="72"/>
      <c r="AE35" s="72"/>
      <c r="AF35" s="72"/>
      <c r="AG35" s="72"/>
      <c r="AH35" s="72"/>
      <c r="AI35" s="72"/>
      <c r="AJ35" s="72"/>
      <c r="AK35" s="72"/>
      <c r="AL35" s="72"/>
      <c r="AM35" s="72"/>
      <c r="AN35" s="72"/>
      <c r="AO35" s="72"/>
      <c r="AP35" s="72"/>
      <c r="AQ35" s="72"/>
      <c r="AR35" s="72"/>
      <c r="AS35" s="72"/>
      <c r="AT35" s="72"/>
      <c r="AU35" s="72"/>
      <c r="AV35" s="72"/>
      <c r="AW35" s="72"/>
      <c r="AX35" s="72"/>
      <c r="AY35" s="72"/>
      <c r="AZ35" s="72"/>
      <c r="BA35" s="72"/>
      <c r="BB35" s="72"/>
      <c r="BC35" s="73"/>
      <c r="IA35" s="22">
        <v>4.11</v>
      </c>
      <c r="IB35" s="22" t="s">
        <v>118</v>
      </c>
      <c r="IC35" s="22" t="s">
        <v>93</v>
      </c>
      <c r="IE35" s="23"/>
      <c r="IF35" s="23"/>
      <c r="IG35" s="23"/>
      <c r="IH35" s="23"/>
      <c r="II35" s="23"/>
    </row>
    <row r="36" spans="1:243" s="22" customFormat="1" ht="30.75" customHeight="1">
      <c r="A36" s="59">
        <v>4.12</v>
      </c>
      <c r="B36" s="60" t="s">
        <v>119</v>
      </c>
      <c r="C36" s="39" t="s">
        <v>94</v>
      </c>
      <c r="D36" s="61">
        <v>1</v>
      </c>
      <c r="E36" s="62" t="s">
        <v>65</v>
      </c>
      <c r="F36" s="63">
        <v>349.97</v>
      </c>
      <c r="G36" s="40"/>
      <c r="H36" s="24"/>
      <c r="I36" s="47" t="s">
        <v>38</v>
      </c>
      <c r="J36" s="48">
        <f t="shared" si="0"/>
        <v>1</v>
      </c>
      <c r="K36" s="24" t="s">
        <v>39</v>
      </c>
      <c r="L36" s="24" t="s">
        <v>4</v>
      </c>
      <c r="M36" s="41"/>
      <c r="N36" s="24"/>
      <c r="O36" s="24"/>
      <c r="P36" s="46"/>
      <c r="Q36" s="24"/>
      <c r="R36" s="24"/>
      <c r="S36" s="46"/>
      <c r="T36" s="46"/>
      <c r="U36" s="46"/>
      <c r="V36" s="46"/>
      <c r="W36" s="46"/>
      <c r="X36" s="46"/>
      <c r="Y36" s="46"/>
      <c r="Z36" s="46"/>
      <c r="AA36" s="46"/>
      <c r="AB36" s="46"/>
      <c r="AC36" s="46"/>
      <c r="AD36" s="46"/>
      <c r="AE36" s="46"/>
      <c r="AF36" s="46"/>
      <c r="AG36" s="46"/>
      <c r="AH36" s="46"/>
      <c r="AI36" s="46"/>
      <c r="AJ36" s="46"/>
      <c r="AK36" s="46"/>
      <c r="AL36" s="46"/>
      <c r="AM36" s="46"/>
      <c r="AN36" s="46"/>
      <c r="AO36" s="46"/>
      <c r="AP36" s="46"/>
      <c r="AQ36" s="46"/>
      <c r="AR36" s="46"/>
      <c r="AS36" s="46"/>
      <c r="AT36" s="46"/>
      <c r="AU36" s="46"/>
      <c r="AV36" s="46"/>
      <c r="AW36" s="46"/>
      <c r="AX36" s="46"/>
      <c r="AY36" s="46"/>
      <c r="AZ36" s="53"/>
      <c r="BA36" s="42">
        <f t="shared" si="1"/>
        <v>350</v>
      </c>
      <c r="BB36" s="54">
        <f t="shared" si="2"/>
        <v>350</v>
      </c>
      <c r="BC36" s="50" t="str">
        <f t="shared" si="3"/>
        <v>INR  Three Hundred &amp; Fifty  Only</v>
      </c>
      <c r="IA36" s="22">
        <v>4.12</v>
      </c>
      <c r="IB36" s="22" t="s">
        <v>119</v>
      </c>
      <c r="IC36" s="22" t="s">
        <v>94</v>
      </c>
      <c r="ID36" s="22">
        <v>1</v>
      </c>
      <c r="IE36" s="23" t="s">
        <v>65</v>
      </c>
      <c r="IF36" s="23"/>
      <c r="IG36" s="23"/>
      <c r="IH36" s="23"/>
      <c r="II36" s="23"/>
    </row>
    <row r="37" spans="1:243" s="22" customFormat="1" ht="57">
      <c r="A37" s="59">
        <v>4.13</v>
      </c>
      <c r="B37" s="60" t="s">
        <v>120</v>
      </c>
      <c r="C37" s="39" t="s">
        <v>62</v>
      </c>
      <c r="D37" s="71"/>
      <c r="E37" s="72"/>
      <c r="F37" s="72"/>
      <c r="G37" s="72"/>
      <c r="H37" s="72"/>
      <c r="I37" s="72"/>
      <c r="J37" s="72"/>
      <c r="K37" s="72"/>
      <c r="L37" s="72"/>
      <c r="M37" s="72"/>
      <c r="N37" s="72"/>
      <c r="O37" s="72"/>
      <c r="P37" s="72"/>
      <c r="Q37" s="72"/>
      <c r="R37" s="72"/>
      <c r="S37" s="72"/>
      <c r="T37" s="72"/>
      <c r="U37" s="72"/>
      <c r="V37" s="72"/>
      <c r="W37" s="72"/>
      <c r="X37" s="72"/>
      <c r="Y37" s="72"/>
      <c r="Z37" s="72"/>
      <c r="AA37" s="72"/>
      <c r="AB37" s="72"/>
      <c r="AC37" s="72"/>
      <c r="AD37" s="72"/>
      <c r="AE37" s="72"/>
      <c r="AF37" s="72"/>
      <c r="AG37" s="72"/>
      <c r="AH37" s="72"/>
      <c r="AI37" s="72"/>
      <c r="AJ37" s="72"/>
      <c r="AK37" s="72"/>
      <c r="AL37" s="72"/>
      <c r="AM37" s="72"/>
      <c r="AN37" s="72"/>
      <c r="AO37" s="72"/>
      <c r="AP37" s="72"/>
      <c r="AQ37" s="72"/>
      <c r="AR37" s="72"/>
      <c r="AS37" s="72"/>
      <c r="AT37" s="72"/>
      <c r="AU37" s="72"/>
      <c r="AV37" s="72"/>
      <c r="AW37" s="72"/>
      <c r="AX37" s="72"/>
      <c r="AY37" s="72"/>
      <c r="AZ37" s="72"/>
      <c r="BA37" s="72"/>
      <c r="BB37" s="72"/>
      <c r="BC37" s="73"/>
      <c r="IA37" s="22">
        <v>4.13</v>
      </c>
      <c r="IB37" s="22" t="s">
        <v>120</v>
      </c>
      <c r="IC37" s="22" t="s">
        <v>62</v>
      </c>
      <c r="IE37" s="23"/>
      <c r="IF37" s="23"/>
      <c r="IG37" s="23"/>
      <c r="IH37" s="23"/>
      <c r="II37" s="23"/>
    </row>
    <row r="38" spans="1:243" s="22" customFormat="1" ht="28.5">
      <c r="A38" s="63">
        <v>4.14</v>
      </c>
      <c r="B38" s="60" t="s">
        <v>121</v>
      </c>
      <c r="C38" s="39" t="s">
        <v>63</v>
      </c>
      <c r="D38" s="61">
        <v>2</v>
      </c>
      <c r="E38" s="62" t="s">
        <v>65</v>
      </c>
      <c r="F38" s="63">
        <v>359</v>
      </c>
      <c r="G38" s="40"/>
      <c r="H38" s="24"/>
      <c r="I38" s="47" t="s">
        <v>38</v>
      </c>
      <c r="J38" s="48">
        <f t="shared" si="0"/>
        <v>1</v>
      </c>
      <c r="K38" s="24" t="s">
        <v>39</v>
      </c>
      <c r="L38" s="24" t="s">
        <v>4</v>
      </c>
      <c r="M38" s="41"/>
      <c r="N38" s="24"/>
      <c r="O38" s="24"/>
      <c r="P38" s="46"/>
      <c r="Q38" s="24"/>
      <c r="R38" s="24"/>
      <c r="S38" s="46"/>
      <c r="T38" s="46"/>
      <c r="U38" s="46"/>
      <c r="V38" s="46"/>
      <c r="W38" s="46"/>
      <c r="X38" s="46"/>
      <c r="Y38" s="46"/>
      <c r="Z38" s="46"/>
      <c r="AA38" s="46"/>
      <c r="AB38" s="46"/>
      <c r="AC38" s="46"/>
      <c r="AD38" s="46"/>
      <c r="AE38" s="46"/>
      <c r="AF38" s="46"/>
      <c r="AG38" s="46"/>
      <c r="AH38" s="46"/>
      <c r="AI38" s="46"/>
      <c r="AJ38" s="46"/>
      <c r="AK38" s="46"/>
      <c r="AL38" s="46"/>
      <c r="AM38" s="46"/>
      <c r="AN38" s="46"/>
      <c r="AO38" s="46"/>
      <c r="AP38" s="46"/>
      <c r="AQ38" s="46"/>
      <c r="AR38" s="46"/>
      <c r="AS38" s="46"/>
      <c r="AT38" s="46"/>
      <c r="AU38" s="46"/>
      <c r="AV38" s="46"/>
      <c r="AW38" s="46"/>
      <c r="AX38" s="46"/>
      <c r="AY38" s="46"/>
      <c r="AZ38" s="53"/>
      <c r="BA38" s="42">
        <f t="shared" si="1"/>
        <v>718</v>
      </c>
      <c r="BB38" s="54">
        <f t="shared" si="2"/>
        <v>718</v>
      </c>
      <c r="BC38" s="50" t="str">
        <f t="shared" si="3"/>
        <v>INR  Seven Hundred &amp; Eighteen  Only</v>
      </c>
      <c r="IA38" s="22">
        <v>4.14</v>
      </c>
      <c r="IB38" s="22" t="s">
        <v>121</v>
      </c>
      <c r="IC38" s="22" t="s">
        <v>63</v>
      </c>
      <c r="ID38" s="22">
        <v>2</v>
      </c>
      <c r="IE38" s="23" t="s">
        <v>65</v>
      </c>
      <c r="IF38" s="23"/>
      <c r="IG38" s="23"/>
      <c r="IH38" s="23"/>
      <c r="II38" s="23"/>
    </row>
    <row r="39" spans="1:243" s="22" customFormat="1" ht="28.5">
      <c r="A39" s="59">
        <v>4.15</v>
      </c>
      <c r="B39" s="60" t="s">
        <v>117</v>
      </c>
      <c r="C39" s="39" t="s">
        <v>95</v>
      </c>
      <c r="D39" s="61">
        <v>2</v>
      </c>
      <c r="E39" s="62" t="s">
        <v>65</v>
      </c>
      <c r="F39" s="63">
        <v>458.74</v>
      </c>
      <c r="G39" s="40"/>
      <c r="H39" s="24"/>
      <c r="I39" s="47" t="s">
        <v>38</v>
      </c>
      <c r="J39" s="48">
        <f t="shared" si="0"/>
        <v>1</v>
      </c>
      <c r="K39" s="24" t="s">
        <v>39</v>
      </c>
      <c r="L39" s="24" t="s">
        <v>4</v>
      </c>
      <c r="M39" s="41"/>
      <c r="N39" s="24"/>
      <c r="O39" s="24"/>
      <c r="P39" s="46"/>
      <c r="Q39" s="24"/>
      <c r="R39" s="24"/>
      <c r="S39" s="46"/>
      <c r="T39" s="46"/>
      <c r="U39" s="46"/>
      <c r="V39" s="46"/>
      <c r="W39" s="46"/>
      <c r="X39" s="46"/>
      <c r="Y39" s="46"/>
      <c r="Z39" s="46"/>
      <c r="AA39" s="46"/>
      <c r="AB39" s="46"/>
      <c r="AC39" s="46"/>
      <c r="AD39" s="46"/>
      <c r="AE39" s="46"/>
      <c r="AF39" s="46"/>
      <c r="AG39" s="46"/>
      <c r="AH39" s="46"/>
      <c r="AI39" s="46"/>
      <c r="AJ39" s="46"/>
      <c r="AK39" s="46"/>
      <c r="AL39" s="46"/>
      <c r="AM39" s="46"/>
      <c r="AN39" s="46"/>
      <c r="AO39" s="46"/>
      <c r="AP39" s="46"/>
      <c r="AQ39" s="46"/>
      <c r="AR39" s="46"/>
      <c r="AS39" s="46"/>
      <c r="AT39" s="46"/>
      <c r="AU39" s="46"/>
      <c r="AV39" s="46"/>
      <c r="AW39" s="46"/>
      <c r="AX39" s="46"/>
      <c r="AY39" s="46"/>
      <c r="AZ39" s="53"/>
      <c r="BA39" s="42">
        <f t="shared" si="1"/>
        <v>917</v>
      </c>
      <c r="BB39" s="54">
        <f t="shared" si="2"/>
        <v>917</v>
      </c>
      <c r="BC39" s="50" t="str">
        <f t="shared" si="3"/>
        <v>INR  Nine Hundred &amp; Seventeen  Only</v>
      </c>
      <c r="IA39" s="22">
        <v>4.15</v>
      </c>
      <c r="IB39" s="22" t="s">
        <v>117</v>
      </c>
      <c r="IC39" s="22" t="s">
        <v>95</v>
      </c>
      <c r="ID39" s="22">
        <v>2</v>
      </c>
      <c r="IE39" s="23" t="s">
        <v>65</v>
      </c>
      <c r="IF39" s="23"/>
      <c r="IG39" s="23"/>
      <c r="IH39" s="23"/>
      <c r="II39" s="23"/>
    </row>
    <row r="40" spans="1:243" s="22" customFormat="1" ht="114">
      <c r="A40" s="59">
        <v>4.16</v>
      </c>
      <c r="B40" s="60" t="s">
        <v>122</v>
      </c>
      <c r="C40" s="39" t="s">
        <v>96</v>
      </c>
      <c r="D40" s="61">
        <v>1000</v>
      </c>
      <c r="E40" s="62" t="s">
        <v>126</v>
      </c>
      <c r="F40" s="63">
        <v>8.5</v>
      </c>
      <c r="G40" s="40"/>
      <c r="H40" s="24"/>
      <c r="I40" s="47" t="s">
        <v>38</v>
      </c>
      <c r="J40" s="48">
        <f t="shared" si="0"/>
        <v>1</v>
      </c>
      <c r="K40" s="24" t="s">
        <v>39</v>
      </c>
      <c r="L40" s="24" t="s">
        <v>4</v>
      </c>
      <c r="M40" s="41"/>
      <c r="N40" s="24"/>
      <c r="O40" s="24"/>
      <c r="P40" s="46"/>
      <c r="Q40" s="24"/>
      <c r="R40" s="24"/>
      <c r="S40" s="46"/>
      <c r="T40" s="46"/>
      <c r="U40" s="46"/>
      <c r="V40" s="46"/>
      <c r="W40" s="46"/>
      <c r="X40" s="46"/>
      <c r="Y40" s="46"/>
      <c r="Z40" s="46"/>
      <c r="AA40" s="46"/>
      <c r="AB40" s="46"/>
      <c r="AC40" s="46"/>
      <c r="AD40" s="46"/>
      <c r="AE40" s="46"/>
      <c r="AF40" s="46"/>
      <c r="AG40" s="46"/>
      <c r="AH40" s="46"/>
      <c r="AI40" s="46"/>
      <c r="AJ40" s="46"/>
      <c r="AK40" s="46"/>
      <c r="AL40" s="46"/>
      <c r="AM40" s="46"/>
      <c r="AN40" s="46"/>
      <c r="AO40" s="46"/>
      <c r="AP40" s="46"/>
      <c r="AQ40" s="46"/>
      <c r="AR40" s="46"/>
      <c r="AS40" s="46"/>
      <c r="AT40" s="46"/>
      <c r="AU40" s="46"/>
      <c r="AV40" s="46"/>
      <c r="AW40" s="46"/>
      <c r="AX40" s="46"/>
      <c r="AY40" s="46"/>
      <c r="AZ40" s="53"/>
      <c r="BA40" s="42">
        <f t="shared" si="1"/>
        <v>8500</v>
      </c>
      <c r="BB40" s="54">
        <f t="shared" si="2"/>
        <v>8500</v>
      </c>
      <c r="BC40" s="50" t="str">
        <f t="shared" si="3"/>
        <v>INR  Eight Thousand Five Hundred    Only</v>
      </c>
      <c r="IA40" s="22">
        <v>4.16</v>
      </c>
      <c r="IB40" s="22" t="s">
        <v>122</v>
      </c>
      <c r="IC40" s="22" t="s">
        <v>96</v>
      </c>
      <c r="ID40" s="22">
        <v>1000</v>
      </c>
      <c r="IE40" s="23" t="s">
        <v>126</v>
      </c>
      <c r="IF40" s="23"/>
      <c r="IG40" s="23"/>
      <c r="IH40" s="23"/>
      <c r="II40" s="23"/>
    </row>
    <row r="41" spans="1:243" s="22" customFormat="1" ht="36.75" customHeight="1">
      <c r="A41" s="59">
        <v>4.17</v>
      </c>
      <c r="B41" s="60" t="s">
        <v>106</v>
      </c>
      <c r="C41" s="39" t="s">
        <v>97</v>
      </c>
      <c r="D41" s="71"/>
      <c r="E41" s="72"/>
      <c r="F41" s="72"/>
      <c r="G41" s="72"/>
      <c r="H41" s="72"/>
      <c r="I41" s="72"/>
      <c r="J41" s="72"/>
      <c r="K41" s="72"/>
      <c r="L41" s="72"/>
      <c r="M41" s="72"/>
      <c r="N41" s="72"/>
      <c r="O41" s="72"/>
      <c r="P41" s="72"/>
      <c r="Q41" s="72"/>
      <c r="R41" s="72"/>
      <c r="S41" s="72"/>
      <c r="T41" s="72"/>
      <c r="U41" s="72"/>
      <c r="V41" s="72"/>
      <c r="W41" s="72"/>
      <c r="X41" s="72"/>
      <c r="Y41" s="72"/>
      <c r="Z41" s="72"/>
      <c r="AA41" s="72"/>
      <c r="AB41" s="72"/>
      <c r="AC41" s="72"/>
      <c r="AD41" s="72"/>
      <c r="AE41" s="72"/>
      <c r="AF41" s="72"/>
      <c r="AG41" s="72"/>
      <c r="AH41" s="72"/>
      <c r="AI41" s="72"/>
      <c r="AJ41" s="72"/>
      <c r="AK41" s="72"/>
      <c r="AL41" s="72"/>
      <c r="AM41" s="72"/>
      <c r="AN41" s="72"/>
      <c r="AO41" s="72"/>
      <c r="AP41" s="72"/>
      <c r="AQ41" s="72"/>
      <c r="AR41" s="72"/>
      <c r="AS41" s="72"/>
      <c r="AT41" s="72"/>
      <c r="AU41" s="72"/>
      <c r="AV41" s="72"/>
      <c r="AW41" s="72"/>
      <c r="AX41" s="72"/>
      <c r="AY41" s="72"/>
      <c r="AZ41" s="72"/>
      <c r="BA41" s="72"/>
      <c r="BB41" s="72"/>
      <c r="BC41" s="73"/>
      <c r="IA41" s="22">
        <v>4.17</v>
      </c>
      <c r="IB41" s="22" t="s">
        <v>106</v>
      </c>
      <c r="IC41" s="22" t="s">
        <v>97</v>
      </c>
      <c r="IE41" s="23"/>
      <c r="IF41" s="23"/>
      <c r="IG41" s="23"/>
      <c r="IH41" s="23"/>
      <c r="II41" s="23"/>
    </row>
    <row r="42" spans="1:243" s="22" customFormat="1" ht="28.5">
      <c r="A42" s="59">
        <v>4.18</v>
      </c>
      <c r="B42" s="60" t="s">
        <v>107</v>
      </c>
      <c r="C42" s="39" t="s">
        <v>98</v>
      </c>
      <c r="D42" s="61">
        <v>4</v>
      </c>
      <c r="E42" s="62" t="s">
        <v>65</v>
      </c>
      <c r="F42" s="63">
        <v>317.75</v>
      </c>
      <c r="G42" s="40"/>
      <c r="H42" s="24"/>
      <c r="I42" s="47" t="s">
        <v>38</v>
      </c>
      <c r="J42" s="48">
        <f t="shared" si="0"/>
        <v>1</v>
      </c>
      <c r="K42" s="24" t="s">
        <v>39</v>
      </c>
      <c r="L42" s="24" t="s">
        <v>4</v>
      </c>
      <c r="M42" s="41"/>
      <c r="N42" s="24"/>
      <c r="O42" s="24"/>
      <c r="P42" s="46"/>
      <c r="Q42" s="24"/>
      <c r="R42" s="24"/>
      <c r="S42" s="46"/>
      <c r="T42" s="46"/>
      <c r="U42" s="46"/>
      <c r="V42" s="46"/>
      <c r="W42" s="46"/>
      <c r="X42" s="46"/>
      <c r="Y42" s="46"/>
      <c r="Z42" s="46"/>
      <c r="AA42" s="46"/>
      <c r="AB42" s="46"/>
      <c r="AC42" s="46"/>
      <c r="AD42" s="46"/>
      <c r="AE42" s="46"/>
      <c r="AF42" s="46"/>
      <c r="AG42" s="46"/>
      <c r="AH42" s="46"/>
      <c r="AI42" s="46"/>
      <c r="AJ42" s="46"/>
      <c r="AK42" s="46"/>
      <c r="AL42" s="46"/>
      <c r="AM42" s="46"/>
      <c r="AN42" s="46"/>
      <c r="AO42" s="46"/>
      <c r="AP42" s="46"/>
      <c r="AQ42" s="46"/>
      <c r="AR42" s="46"/>
      <c r="AS42" s="46"/>
      <c r="AT42" s="46"/>
      <c r="AU42" s="46"/>
      <c r="AV42" s="46"/>
      <c r="AW42" s="46"/>
      <c r="AX42" s="46"/>
      <c r="AY42" s="46"/>
      <c r="AZ42" s="53"/>
      <c r="BA42" s="42">
        <f t="shared" si="1"/>
        <v>1271</v>
      </c>
      <c r="BB42" s="54">
        <f t="shared" si="2"/>
        <v>1271</v>
      </c>
      <c r="BC42" s="50" t="str">
        <f t="shared" si="3"/>
        <v>INR  One Thousand Two Hundred &amp; Seventy One  Only</v>
      </c>
      <c r="IA42" s="22">
        <v>4.18</v>
      </c>
      <c r="IB42" s="22" t="s">
        <v>107</v>
      </c>
      <c r="IC42" s="22" t="s">
        <v>98</v>
      </c>
      <c r="ID42" s="22">
        <v>4</v>
      </c>
      <c r="IE42" s="23" t="s">
        <v>65</v>
      </c>
      <c r="IF42" s="23"/>
      <c r="IG42" s="23"/>
      <c r="IH42" s="23"/>
      <c r="II42" s="23"/>
    </row>
    <row r="43" spans="1:243" s="22" customFormat="1" ht="15.75">
      <c r="A43" s="59">
        <v>5</v>
      </c>
      <c r="B43" s="60" t="s">
        <v>108</v>
      </c>
      <c r="C43" s="39" t="s">
        <v>99</v>
      </c>
      <c r="D43" s="71"/>
      <c r="E43" s="72"/>
      <c r="F43" s="72"/>
      <c r="G43" s="72"/>
      <c r="H43" s="72"/>
      <c r="I43" s="72"/>
      <c r="J43" s="72"/>
      <c r="K43" s="72"/>
      <c r="L43" s="72"/>
      <c r="M43" s="72"/>
      <c r="N43" s="72"/>
      <c r="O43" s="72"/>
      <c r="P43" s="72"/>
      <c r="Q43" s="72"/>
      <c r="R43" s="72"/>
      <c r="S43" s="72"/>
      <c r="T43" s="72"/>
      <c r="U43" s="72"/>
      <c r="V43" s="72"/>
      <c r="W43" s="72"/>
      <c r="X43" s="72"/>
      <c r="Y43" s="72"/>
      <c r="Z43" s="72"/>
      <c r="AA43" s="72"/>
      <c r="AB43" s="72"/>
      <c r="AC43" s="72"/>
      <c r="AD43" s="72"/>
      <c r="AE43" s="72"/>
      <c r="AF43" s="72"/>
      <c r="AG43" s="72"/>
      <c r="AH43" s="72"/>
      <c r="AI43" s="72"/>
      <c r="AJ43" s="72"/>
      <c r="AK43" s="72"/>
      <c r="AL43" s="72"/>
      <c r="AM43" s="72"/>
      <c r="AN43" s="72"/>
      <c r="AO43" s="72"/>
      <c r="AP43" s="72"/>
      <c r="AQ43" s="72"/>
      <c r="AR43" s="72"/>
      <c r="AS43" s="72"/>
      <c r="AT43" s="72"/>
      <c r="AU43" s="72"/>
      <c r="AV43" s="72"/>
      <c r="AW43" s="72"/>
      <c r="AX43" s="72"/>
      <c r="AY43" s="72"/>
      <c r="AZ43" s="72"/>
      <c r="BA43" s="72"/>
      <c r="BB43" s="72"/>
      <c r="BC43" s="73"/>
      <c r="IA43" s="22">
        <v>5</v>
      </c>
      <c r="IB43" s="22" t="s">
        <v>108</v>
      </c>
      <c r="IC43" s="22" t="s">
        <v>99</v>
      </c>
      <c r="IE43" s="23"/>
      <c r="IF43" s="23"/>
      <c r="IG43" s="23"/>
      <c r="IH43" s="23"/>
      <c r="II43" s="23"/>
    </row>
    <row r="44" spans="1:243" s="22" customFormat="1" ht="299.25">
      <c r="A44" s="59">
        <v>5.01</v>
      </c>
      <c r="B44" s="60" t="s">
        <v>123</v>
      </c>
      <c r="C44" s="39" t="s">
        <v>100</v>
      </c>
      <c r="D44" s="61">
        <v>425</v>
      </c>
      <c r="E44" s="62" t="s">
        <v>52</v>
      </c>
      <c r="F44" s="63">
        <v>415.73</v>
      </c>
      <c r="G44" s="40"/>
      <c r="H44" s="24"/>
      <c r="I44" s="47" t="s">
        <v>38</v>
      </c>
      <c r="J44" s="48">
        <f t="shared" si="0"/>
        <v>1</v>
      </c>
      <c r="K44" s="24" t="s">
        <v>39</v>
      </c>
      <c r="L44" s="24" t="s">
        <v>4</v>
      </c>
      <c r="M44" s="41"/>
      <c r="N44" s="24"/>
      <c r="O44" s="24"/>
      <c r="P44" s="46"/>
      <c r="Q44" s="24"/>
      <c r="R44" s="24"/>
      <c r="S44" s="46"/>
      <c r="T44" s="46"/>
      <c r="U44" s="46"/>
      <c r="V44" s="46"/>
      <c r="W44" s="46"/>
      <c r="X44" s="46"/>
      <c r="Y44" s="46"/>
      <c r="Z44" s="46"/>
      <c r="AA44" s="46"/>
      <c r="AB44" s="46"/>
      <c r="AC44" s="46"/>
      <c r="AD44" s="46"/>
      <c r="AE44" s="46"/>
      <c r="AF44" s="46"/>
      <c r="AG44" s="46"/>
      <c r="AH44" s="46"/>
      <c r="AI44" s="46"/>
      <c r="AJ44" s="46"/>
      <c r="AK44" s="46"/>
      <c r="AL44" s="46"/>
      <c r="AM44" s="46"/>
      <c r="AN44" s="46"/>
      <c r="AO44" s="46"/>
      <c r="AP44" s="46"/>
      <c r="AQ44" s="46"/>
      <c r="AR44" s="46"/>
      <c r="AS44" s="46"/>
      <c r="AT44" s="46"/>
      <c r="AU44" s="46"/>
      <c r="AV44" s="46"/>
      <c r="AW44" s="46"/>
      <c r="AX44" s="46"/>
      <c r="AY44" s="46"/>
      <c r="AZ44" s="53"/>
      <c r="BA44" s="42">
        <f t="shared" si="1"/>
        <v>176685</v>
      </c>
      <c r="BB44" s="54">
        <f t="shared" si="2"/>
        <v>176685</v>
      </c>
      <c r="BC44" s="50" t="str">
        <f t="shared" si="3"/>
        <v>INR  One Lakh Seventy Six Thousand Six Hundred &amp; Eighty Five  Only</v>
      </c>
      <c r="IA44" s="22">
        <v>5.01</v>
      </c>
      <c r="IB44" s="22" t="s">
        <v>123</v>
      </c>
      <c r="IC44" s="22" t="s">
        <v>100</v>
      </c>
      <c r="ID44" s="22">
        <v>425</v>
      </c>
      <c r="IE44" s="23" t="s">
        <v>52</v>
      </c>
      <c r="IF44" s="23"/>
      <c r="IG44" s="23"/>
      <c r="IH44" s="23"/>
      <c r="II44" s="23"/>
    </row>
    <row r="45" spans="1:243" s="22" customFormat="1" ht="28.5">
      <c r="A45" s="63">
        <v>6</v>
      </c>
      <c r="B45" s="60" t="s">
        <v>124</v>
      </c>
      <c r="C45" s="39" t="s">
        <v>101</v>
      </c>
      <c r="D45" s="71"/>
      <c r="E45" s="72"/>
      <c r="F45" s="72"/>
      <c r="G45" s="72"/>
      <c r="H45" s="72"/>
      <c r="I45" s="72"/>
      <c r="J45" s="72"/>
      <c r="K45" s="72"/>
      <c r="L45" s="72"/>
      <c r="M45" s="72"/>
      <c r="N45" s="72"/>
      <c r="O45" s="72"/>
      <c r="P45" s="72"/>
      <c r="Q45" s="72"/>
      <c r="R45" s="72"/>
      <c r="S45" s="72"/>
      <c r="T45" s="72"/>
      <c r="U45" s="72"/>
      <c r="V45" s="72"/>
      <c r="W45" s="72"/>
      <c r="X45" s="72"/>
      <c r="Y45" s="72"/>
      <c r="Z45" s="72"/>
      <c r="AA45" s="72"/>
      <c r="AB45" s="72"/>
      <c r="AC45" s="72"/>
      <c r="AD45" s="72"/>
      <c r="AE45" s="72"/>
      <c r="AF45" s="72"/>
      <c r="AG45" s="72"/>
      <c r="AH45" s="72"/>
      <c r="AI45" s="72"/>
      <c r="AJ45" s="72"/>
      <c r="AK45" s="72"/>
      <c r="AL45" s="72"/>
      <c r="AM45" s="72"/>
      <c r="AN45" s="72"/>
      <c r="AO45" s="72"/>
      <c r="AP45" s="72"/>
      <c r="AQ45" s="72"/>
      <c r="AR45" s="72"/>
      <c r="AS45" s="72"/>
      <c r="AT45" s="72"/>
      <c r="AU45" s="72"/>
      <c r="AV45" s="72"/>
      <c r="AW45" s="72"/>
      <c r="AX45" s="72"/>
      <c r="AY45" s="72"/>
      <c r="AZ45" s="72"/>
      <c r="BA45" s="72"/>
      <c r="BB45" s="72"/>
      <c r="BC45" s="73"/>
      <c r="IA45" s="22">
        <v>6</v>
      </c>
      <c r="IB45" s="22" t="s">
        <v>124</v>
      </c>
      <c r="IC45" s="22" t="s">
        <v>101</v>
      </c>
      <c r="IE45" s="23"/>
      <c r="IF45" s="23"/>
      <c r="IG45" s="23"/>
      <c r="IH45" s="23"/>
      <c r="II45" s="23"/>
    </row>
    <row r="46" spans="1:243" s="22" customFormat="1" ht="128.25">
      <c r="A46" s="59">
        <v>6.01</v>
      </c>
      <c r="B46" s="60" t="s">
        <v>125</v>
      </c>
      <c r="C46" s="39" t="s">
        <v>102</v>
      </c>
      <c r="D46" s="61">
        <v>425</v>
      </c>
      <c r="E46" s="62" t="s">
        <v>52</v>
      </c>
      <c r="F46" s="63">
        <v>56.2</v>
      </c>
      <c r="G46" s="40"/>
      <c r="H46" s="24"/>
      <c r="I46" s="47" t="s">
        <v>38</v>
      </c>
      <c r="J46" s="48">
        <f>IF(I46="Less(-)",-1,1)</f>
        <v>1</v>
      </c>
      <c r="K46" s="24" t="s">
        <v>39</v>
      </c>
      <c r="L46" s="24" t="s">
        <v>4</v>
      </c>
      <c r="M46" s="41"/>
      <c r="N46" s="24"/>
      <c r="O46" s="24"/>
      <c r="P46" s="46"/>
      <c r="Q46" s="24"/>
      <c r="R46" s="24"/>
      <c r="S46" s="46"/>
      <c r="T46" s="46"/>
      <c r="U46" s="46"/>
      <c r="V46" s="46"/>
      <c r="W46" s="46"/>
      <c r="X46" s="46"/>
      <c r="Y46" s="46"/>
      <c r="Z46" s="46"/>
      <c r="AA46" s="46"/>
      <c r="AB46" s="46"/>
      <c r="AC46" s="46"/>
      <c r="AD46" s="46"/>
      <c r="AE46" s="46"/>
      <c r="AF46" s="46"/>
      <c r="AG46" s="46"/>
      <c r="AH46" s="46"/>
      <c r="AI46" s="46"/>
      <c r="AJ46" s="46"/>
      <c r="AK46" s="46"/>
      <c r="AL46" s="46"/>
      <c r="AM46" s="46"/>
      <c r="AN46" s="46"/>
      <c r="AO46" s="46"/>
      <c r="AP46" s="46"/>
      <c r="AQ46" s="46"/>
      <c r="AR46" s="46"/>
      <c r="AS46" s="46"/>
      <c r="AT46" s="46"/>
      <c r="AU46" s="46"/>
      <c r="AV46" s="46"/>
      <c r="AW46" s="46"/>
      <c r="AX46" s="46"/>
      <c r="AY46" s="46"/>
      <c r="AZ46" s="53"/>
      <c r="BA46" s="42">
        <f>ROUND(total_amount_ba($B$2,$D$2,D46,F46,J46,K46,M46),0)</f>
        <v>23885</v>
      </c>
      <c r="BB46" s="54">
        <f>BA46+SUM(N46:AZ46)</f>
        <v>23885</v>
      </c>
      <c r="BC46" s="50" t="str">
        <f>SpellNumber(L46,BB46)</f>
        <v>INR  Twenty Three Thousand Eight Hundred &amp; Eighty Five  Only</v>
      </c>
      <c r="IA46" s="22">
        <v>6.01</v>
      </c>
      <c r="IB46" s="22" t="s">
        <v>125</v>
      </c>
      <c r="IC46" s="22" t="s">
        <v>102</v>
      </c>
      <c r="ID46" s="22">
        <v>425</v>
      </c>
      <c r="IE46" s="23" t="s">
        <v>52</v>
      </c>
      <c r="IF46" s="23"/>
      <c r="IG46" s="23"/>
      <c r="IH46" s="23"/>
      <c r="II46" s="23"/>
    </row>
    <row r="47" spans="1:55" ht="28.5">
      <c r="A47" s="25" t="s">
        <v>46</v>
      </c>
      <c r="B47" s="26"/>
      <c r="C47" s="27"/>
      <c r="D47" s="43"/>
      <c r="E47" s="43"/>
      <c r="F47" s="43"/>
      <c r="G47" s="43"/>
      <c r="H47" s="55"/>
      <c r="I47" s="55"/>
      <c r="J47" s="55"/>
      <c r="K47" s="55"/>
      <c r="L47" s="56"/>
      <c r="M47" s="22"/>
      <c r="N47" s="22"/>
      <c r="O47" s="22"/>
      <c r="P47" s="22"/>
      <c r="Q47" s="22"/>
      <c r="R47" s="22"/>
      <c r="S47" s="22"/>
      <c r="T47" s="22"/>
      <c r="U47" s="22"/>
      <c r="V47" s="22"/>
      <c r="W47" s="22"/>
      <c r="X47" s="22"/>
      <c r="Y47" s="22"/>
      <c r="Z47" s="22"/>
      <c r="AA47" s="22"/>
      <c r="AB47" s="22"/>
      <c r="AC47" s="22"/>
      <c r="AD47" s="22"/>
      <c r="AE47" s="22"/>
      <c r="AF47" s="22"/>
      <c r="AG47" s="22"/>
      <c r="AH47" s="22"/>
      <c r="AI47" s="22"/>
      <c r="AJ47" s="22"/>
      <c r="AK47" s="22"/>
      <c r="AL47" s="22"/>
      <c r="AM47" s="22"/>
      <c r="AN47" s="22"/>
      <c r="AO47" s="22"/>
      <c r="AP47" s="22"/>
      <c r="AQ47" s="22"/>
      <c r="AR47" s="22"/>
      <c r="AS47" s="22"/>
      <c r="AT47" s="22"/>
      <c r="AU47" s="22"/>
      <c r="AV47" s="22"/>
      <c r="AW47" s="22"/>
      <c r="AX47" s="22"/>
      <c r="AY47" s="22"/>
      <c r="AZ47" s="22"/>
      <c r="BA47" s="57">
        <f>SUM(BA13:BA46)</f>
        <v>268682</v>
      </c>
      <c r="BB47" s="58">
        <f>SUM(BB13:BB46)</f>
        <v>268682</v>
      </c>
      <c r="BC47" s="50" t="str">
        <f>SpellNumber(L47,BB47)</f>
        <v>  Two Lakh Sixty Eight Thousand Six Hundred &amp; Eighty Two  Only</v>
      </c>
    </row>
    <row r="48" spans="1:55" ht="33" customHeight="1">
      <c r="A48" s="26" t="s">
        <v>47</v>
      </c>
      <c r="B48" s="28"/>
      <c r="C48" s="29"/>
      <c r="D48" s="30"/>
      <c r="E48" s="44" t="s">
        <v>54</v>
      </c>
      <c r="F48" s="45"/>
      <c r="G48" s="31"/>
      <c r="H48" s="32"/>
      <c r="I48" s="32"/>
      <c r="J48" s="32"/>
      <c r="K48" s="33"/>
      <c r="L48" s="34"/>
      <c r="M48" s="35"/>
      <c r="N48" s="36"/>
      <c r="O48" s="22"/>
      <c r="P48" s="22"/>
      <c r="Q48" s="22"/>
      <c r="R48" s="22"/>
      <c r="S48" s="22"/>
      <c r="T48" s="36"/>
      <c r="U48" s="36"/>
      <c r="V48" s="36"/>
      <c r="W48" s="36"/>
      <c r="X48" s="36"/>
      <c r="Y48" s="36"/>
      <c r="Z48" s="36"/>
      <c r="AA48" s="36"/>
      <c r="AB48" s="36"/>
      <c r="AC48" s="36"/>
      <c r="AD48" s="36"/>
      <c r="AE48" s="36"/>
      <c r="AF48" s="36"/>
      <c r="AG48" s="36"/>
      <c r="AH48" s="36"/>
      <c r="AI48" s="36"/>
      <c r="AJ48" s="36"/>
      <c r="AK48" s="36"/>
      <c r="AL48" s="36"/>
      <c r="AM48" s="36"/>
      <c r="AN48" s="36"/>
      <c r="AO48" s="36"/>
      <c r="AP48" s="36"/>
      <c r="AQ48" s="36"/>
      <c r="AR48" s="36"/>
      <c r="AS48" s="36"/>
      <c r="AT48" s="36"/>
      <c r="AU48" s="36"/>
      <c r="AV48" s="36"/>
      <c r="AW48" s="36"/>
      <c r="AX48" s="36"/>
      <c r="AY48" s="36"/>
      <c r="AZ48" s="36"/>
      <c r="BA48" s="37">
        <f>IF(ISBLANK(F48),0,IF(E48="Excess (+)",ROUND(BA47+(BA47*F48),2),IF(E48="Less (-)",ROUND(BA47+(BA47*F48*(-1)),2),IF(E48="At Par",BA47,0))))</f>
        <v>0</v>
      </c>
      <c r="BB48" s="38">
        <f>ROUND(BA48,0)</f>
        <v>0</v>
      </c>
      <c r="BC48" s="21" t="str">
        <f>SpellNumber($E$2,BB48)</f>
        <v>INR Zero Only</v>
      </c>
    </row>
    <row r="49" spans="1:55" ht="18">
      <c r="A49" s="25" t="s">
        <v>48</v>
      </c>
      <c r="B49" s="25"/>
      <c r="C49" s="66" t="str">
        <f>SpellNumber($E$2,BB48)</f>
        <v>INR Zero Only</v>
      </c>
      <c r="D49" s="66"/>
      <c r="E49" s="66"/>
      <c r="F49" s="66"/>
      <c r="G49" s="66"/>
      <c r="H49" s="66"/>
      <c r="I49" s="66"/>
      <c r="J49" s="66"/>
      <c r="K49" s="66"/>
      <c r="L49" s="66"/>
      <c r="M49" s="66"/>
      <c r="N49" s="66"/>
      <c r="O49" s="66"/>
      <c r="P49" s="66"/>
      <c r="Q49" s="66"/>
      <c r="R49" s="66"/>
      <c r="S49" s="66"/>
      <c r="T49" s="66"/>
      <c r="U49" s="66"/>
      <c r="V49" s="66"/>
      <c r="W49" s="66"/>
      <c r="X49" s="66"/>
      <c r="Y49" s="66"/>
      <c r="Z49" s="66"/>
      <c r="AA49" s="66"/>
      <c r="AB49" s="66"/>
      <c r="AC49" s="66"/>
      <c r="AD49" s="66"/>
      <c r="AE49" s="66"/>
      <c r="AF49" s="66"/>
      <c r="AG49" s="66"/>
      <c r="AH49" s="66"/>
      <c r="AI49" s="66"/>
      <c r="AJ49" s="66"/>
      <c r="AK49" s="66"/>
      <c r="AL49" s="66"/>
      <c r="AM49" s="66"/>
      <c r="AN49" s="66"/>
      <c r="AO49" s="66"/>
      <c r="AP49" s="66"/>
      <c r="AQ49" s="66"/>
      <c r="AR49" s="66"/>
      <c r="AS49" s="66"/>
      <c r="AT49" s="66"/>
      <c r="AU49" s="66"/>
      <c r="AV49" s="66"/>
      <c r="AW49" s="66"/>
      <c r="AX49" s="66"/>
      <c r="AY49" s="66"/>
      <c r="AZ49" s="66"/>
      <c r="BA49" s="66"/>
      <c r="BB49" s="66"/>
      <c r="BC49" s="66"/>
    </row>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4" ht="15"/>
    <row r="295" ht="15"/>
    <row r="298" ht="15"/>
    <row r="300" ht="15"/>
    <row r="301" ht="15"/>
    <row r="302" ht="15"/>
    <row r="303" ht="15"/>
    <row r="304" ht="15"/>
    <row r="305" ht="15"/>
    <row r="307" ht="15"/>
    <row r="308" ht="15"/>
    <row r="309" ht="15"/>
    <row r="310" ht="15"/>
    <row r="311" ht="15"/>
    <row r="312" ht="15"/>
    <row r="313" ht="15"/>
    <row r="314" ht="15"/>
    <row r="315" ht="15"/>
    <row r="316" ht="15"/>
    <row r="317"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sheetData>
  <sheetProtection password="9E83" sheet="1"/>
  <autoFilter ref="A11:BC49"/>
  <mergeCells count="24">
    <mergeCell ref="D43:BC43"/>
    <mergeCell ref="D45:BC45"/>
    <mergeCell ref="D25:BC25"/>
    <mergeCell ref="D30:BC30"/>
    <mergeCell ref="D32:BC32"/>
    <mergeCell ref="D35:BC35"/>
    <mergeCell ref="D37:BC37"/>
    <mergeCell ref="D41:BC41"/>
    <mergeCell ref="D16:BC16"/>
    <mergeCell ref="D17:BC17"/>
    <mergeCell ref="D19:BC19"/>
    <mergeCell ref="D21:BC21"/>
    <mergeCell ref="D22:BC22"/>
    <mergeCell ref="D24:BC24"/>
    <mergeCell ref="A9:BC9"/>
    <mergeCell ref="C49:BC49"/>
    <mergeCell ref="A1:L1"/>
    <mergeCell ref="A4:BC4"/>
    <mergeCell ref="A5:BC5"/>
    <mergeCell ref="A6:BC6"/>
    <mergeCell ref="A7:BC7"/>
    <mergeCell ref="B8:BC8"/>
    <mergeCell ref="D13:BC13"/>
    <mergeCell ref="D14:BC14"/>
  </mergeCells>
  <dataValidations count="19">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48">
      <formula1>IF(E48="Select",-1,IF(E48="At Par",0,0))</formula1>
      <formula2>IF(E48="Select",-1,IF(E48="At Par",0,0.99))</formula2>
    </dataValidation>
    <dataValidation type="list" allowBlank="1" showErrorMessage="1" sqref="E48">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48">
      <formula1>0</formula1>
      <formula2>99.9</formula2>
    </dataValidation>
    <dataValidation type="list" allowBlank="1" showErrorMessage="1" sqref="D13:D14 K15 D16:D17 K18 D19 K20 D21:D22 K23 D24:D25 K26:K29 D30 K31 D32 K33:K34 D35 K36 D37 K38:K40 D41 K42 D43 K44 K46 D45">
      <formula1>"Partial Conversion,Full Conversion"</formula1>
      <formula2>0</formula2>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Rate Entry" prompt="Please enter the Basic Price in Rupees for this item. " errorTitle="Invaid Entry" error="Only Numeric Values are allowed. " sqref="G15:H15 G18:H18 G20:H20 G23:H23 G26:H29 G31:H31 G33:H34 G36:H36 G38:H40 G42:H42 G44:H44 G46:H46">
      <formula1>0</formula1>
      <formula2>999999999999999</formula2>
    </dataValidation>
    <dataValidation allowBlank="1" showInputMessage="1" showErrorMessage="1" promptTitle="Addition / Deduction" prompt="Please Choose the correct One" sqref="J15 J18 J20 J23 J26:J29 J31 J33:J34 J36 J38:J40 J42 J44 J46">
      <formula1>0</formula1>
      <formula2>0</formula2>
    </dataValidation>
    <dataValidation type="list" showErrorMessage="1" sqref="I15 I18 I20 I23 I26:I29 I31 I33:I34 I36 I38:I40 I42 I44 I46">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5:O15 N18:O18 N20:O20 N23:O23 N26:O29 N31:O31 N33:O34 N36:O36 N38:O40 N42:O42 N44:O44 N46:O46">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5 R18 R20 R23 R26:R29 R31 R33:R34 R36 R38:R40 R42 R44 R46">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5 Q18 Q20 Q23 Q26:Q29 Q31 Q33:Q34 Q36 Q38:Q40 Q42 Q44 Q46">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5 M18 M20 M23 M26:M29 M31 M33:M34 M36 M38:M40 M42 M44 M46">
      <formula1>0</formula1>
      <formula2>999999999999999</formula2>
    </dataValidation>
    <dataValidation type="decimal" allowBlank="1" showInputMessage="1" showErrorMessage="1" promptTitle="Quantity" prompt="Please enter the Quantity for this item. " errorTitle="Invalid Entry" error="Only Numeric Values are allowed. " sqref="D15 D18 D20 D23 D26:D29 D31 D33:D34 D36 D38:D40 D42 D44 D46">
      <formula1>0</formula1>
      <formula2>999999999999999</formula2>
    </dataValidation>
    <dataValidation type="decimal" allowBlank="1" showInputMessage="1" showErrorMessage="1" promptTitle="Estimated Rate" prompt="Please enter the Rate for this item. " errorTitle="Invalid Entry" error="Only Numeric Values are allowed. " sqref="F15 F18 F20 F23 F26:F29 F31 F33:F34 F36 F38:F40 F42 F44 F46">
      <formula1>0</formula1>
      <formula2>999999999999999</formula2>
    </dataValidation>
    <dataValidation type="list" allowBlank="1" showInputMessage="1" showErrorMessage="1" sqref="L13 L14 L15 L16 L17 L18 L19 L20 L21 L22 L23 L24 L25 L26 L27 L28 L29 L30 L31 L32 L33 L34 L35 L36 L37 L38 L39 L40 L41 L42 L43 L44 L46 L45">
      <formula1>"INR"</formula1>
    </dataValidation>
    <dataValidation allowBlank="1" showInputMessage="1" showErrorMessage="1" promptTitle="Itemcode/Make" prompt="Please enter text" sqref="C13:C46">
      <formula1>0</formula1>
      <formula2>0</formula2>
    </dataValidation>
    <dataValidation type="decimal" allowBlank="1" showInputMessage="1" showErrorMessage="1" errorTitle="Invalid Entry" error="Only Numeric Values are allowed. " sqref="A13:A46">
      <formula1>0</formula1>
      <formula2>999999999999999</formula2>
    </dataValidation>
  </dataValidations>
  <printOptions/>
  <pageMargins left="0.45" right="0.2" top="0.5" bottom="0.5" header="0.511805555555556" footer="0.511805555555556"/>
  <pageSetup fitToHeight="0" horizontalDpi="300" verticalDpi="300" orientation="portrait" paperSize="9" scale="70"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J17" sqref="J17"/>
    </sheetView>
  </sheetViews>
  <sheetFormatPr defaultColWidth="9.140625" defaultRowHeight="15"/>
  <sheetData>
    <row r="6" spans="5:11" ht="15">
      <c r="E6" s="74" t="s">
        <v>49</v>
      </c>
      <c r="F6" s="74"/>
      <c r="G6" s="74"/>
      <c r="H6" s="74"/>
      <c r="I6" s="74"/>
      <c r="J6" s="74"/>
      <c r="K6" s="74"/>
    </row>
    <row r="7" spans="5:11" ht="15">
      <c r="E7" s="75"/>
      <c r="F7" s="75"/>
      <c r="G7" s="75"/>
      <c r="H7" s="75"/>
      <c r="I7" s="75"/>
      <c r="J7" s="75"/>
      <c r="K7" s="75"/>
    </row>
    <row r="8" spans="5:11" ht="15">
      <c r="E8" s="75"/>
      <c r="F8" s="75"/>
      <c r="G8" s="75"/>
      <c r="H8" s="75"/>
      <c r="I8" s="75"/>
      <c r="J8" s="75"/>
      <c r="K8" s="75"/>
    </row>
    <row r="9" spans="5:11" ht="15">
      <c r="E9" s="75"/>
      <c r="F9" s="75"/>
      <c r="G9" s="75"/>
      <c r="H9" s="75"/>
      <c r="I9" s="75"/>
      <c r="J9" s="75"/>
      <c r="K9" s="75"/>
    </row>
    <row r="10" spans="5:11" ht="15">
      <c r="E10" s="75"/>
      <c r="F10" s="75"/>
      <c r="G10" s="75"/>
      <c r="H10" s="75"/>
      <c r="I10" s="75"/>
      <c r="J10" s="75"/>
      <c r="K10" s="75"/>
    </row>
    <row r="11" spans="5:11" ht="15">
      <c r="E11" s="75"/>
      <c r="F11" s="75"/>
      <c r="G11" s="75"/>
      <c r="H11" s="75"/>
      <c r="I11" s="75"/>
      <c r="J11" s="75"/>
      <c r="K11" s="75"/>
    </row>
    <row r="12" spans="5:11" ht="15">
      <c r="E12" s="75"/>
      <c r="F12" s="75"/>
      <c r="G12" s="75"/>
      <c r="H12" s="75"/>
      <c r="I12" s="75"/>
      <c r="J12" s="75"/>
      <c r="K12" s="75"/>
    </row>
    <row r="13" spans="5:11" ht="15">
      <c r="E13" s="75"/>
      <c r="F13" s="75"/>
      <c r="G13" s="75"/>
      <c r="H13" s="75"/>
      <c r="I13" s="75"/>
      <c r="J13" s="75"/>
      <c r="K13" s="75"/>
    </row>
    <row r="14" spans="5:11" ht="15">
      <c r="E14" s="75"/>
      <c r="F14" s="75"/>
      <c r="G14" s="75"/>
      <c r="H14" s="75"/>
      <c r="I14" s="75"/>
      <c r="J14" s="75"/>
      <c r="K14" s="75"/>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jitender Singh</cp:lastModifiedBy>
  <cp:lastPrinted>2022-07-18T09:51:23Z</cp:lastPrinted>
  <dcterms:created xsi:type="dcterms:W3CDTF">2009-01-30T06:42:42Z</dcterms:created>
  <dcterms:modified xsi:type="dcterms:W3CDTF">2022-07-18T09:51:49Z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