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<sst xmlns="http://schemas.openxmlformats.org/spreadsheetml/2006/main" count="375" uniqueCount="113">
  <si>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</si>
  <si>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</si>
  <si>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</si>
  <si>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</si>
  <si>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</si>
  <si>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</si>
  <si>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</si>
  <si>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</si>
  <si>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</si>
  <si>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</si>
  <si>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</si>
  <si>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</si>
  <si>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</si>
  <si>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</si>
  <si>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</si>
  <si>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</si>
  <si>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</si>
  <si>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</si>
  <si>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</si>
  <si>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</si>
  <si>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</si>
  <si>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</si>
  <si>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</si>
  <si>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</si>
  <si>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</si>
  <si>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</si>
  <si>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</si>
  <si>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</si>
  <si>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</si>
  <si>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</si>
  <si>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</si>
  <si>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</si>
  <si>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</si>
  <si>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</si>
  <si>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</si>
  <si>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</si>
  <si>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</si>
  <si>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</si>
  <si>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</si>
  <si>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</si>
  <si>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</si>
  <si>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</si>
  <si>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</si>
  <si>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</si>
  <si>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</si>
  <si>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</si>
  <si>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</si>
  <si>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</si>
  <si>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</si>
  <si>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</si>
  <si>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</si>
  <si>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Nominal concrete 1:3:6 or richer mix (i/c equivalent design mix)</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</si>
  <si>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</si>
  <si>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</si>
  <si>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</si>
  <si>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</si>
  <si>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</si>
  <si>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</si>
  <si>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</si>
  <si>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</si>
  <si>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</si>
  <si>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</si>
  <si>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</si>
  <si>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32/C/D1/2022-23</t>
  </si>
  <si>
    <t>Name of Work: Renovation work like tiles flooring &amp; skirtting, painting in house no.1048 Type-1</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</si>
  <si>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</si>
  <si>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</si>
  <si>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</si>
  <si>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CLADDING WORK</t>
  </si>
  <si>
    <t>WOOD AND P. V. C. WORK</t>
  </si>
  <si>
    <t>Providing and fixing aluminium hanging floor door stopper, ISI marked, anodised (anodic coating not less than grade AC 10 as per IS : 1868) transparent or dyed to required colour and shade, with necessary screws etc. complete.</t>
  </si>
  <si>
    <t>Twin rubber stopper</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</si>
  <si>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</si>
  <si>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</si>
  <si>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</si>
  <si>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</si>
  <si>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15 mm cement plaster 1:3 (1 cement: 3 coarse sand) finished with a floating coat of neat cement on the rough side of single or half brick wall.</t>
  </si>
  <si>
    <t>Distempering with 1st quality acrylic distemper (ready mixed) having VOC content less than 50 gms/litre, of approved manufacturer, of required shade and colour complete, as per manufacturer's specification.</t>
  </si>
  <si>
    <t>White washing with lime to give an even shade :</t>
  </si>
  <si>
    <t>Old work (two or more coats)</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</si>
  <si>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</si>
  <si>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</si>
  <si>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</si>
  <si>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</si>
  <si>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</si>
  <si>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Hacking of CC flooring including cleaning for surface etc. complete as per direction of the Engineer-in-Charge.</t>
  </si>
  <si>
    <t>Dismantling and Demolishing</t>
  </si>
  <si>
    <t>Demolishing cement concrete manually/ by mechanical means including disposal of material within 50 metres lead as per direction of Engineer - in - charge.</t>
  </si>
  <si>
    <t>SANITARY INSTALLATIONS</t>
  </si>
  <si>
    <t>Providing and fixing P.V.C. waste pipe for sink or wash basin including P.V.C. waste fittings complete.</t>
  </si>
  <si>
    <t>Flexible pipe</t>
  </si>
  <si>
    <t>32 mm dia</t>
  </si>
  <si>
    <t>WATER SUPPLY</t>
  </si>
  <si>
    <t>Providing and fixing G.I. pipes complete with G.I. fittings and clamps, i/c cutting and making good the walls etc.   Internal work - Exposed on wall</t>
  </si>
  <si>
    <t>15 mm dia nominal bore</t>
  </si>
  <si>
    <t>Providing and fixing uplasticised PVC connection pipe with brass unions :</t>
  </si>
  <si>
    <t>45 cm length</t>
  </si>
  <si>
    <t>15 mm nominal bore</t>
  </si>
  <si>
    <t>Providing and fixing G.I. Union in G.I. pipe including cutting and threading the pipe and making long screws etc. complete (New work)  :</t>
  </si>
  <si>
    <t>Providing and fixing C.P. brass long body bib cock of approved quality conforming to IS standards and weighing not less than 690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</si>
  <si>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</si>
  <si>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</si>
  <si>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</si>
  <si>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</si>
  <si>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</si>
  <si>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</si>
  <si>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</si>
  <si>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</si>
  <si>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</si>
  <si>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</si>
  <si>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</si>
  <si>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</si>
  <si>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Each</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</si>
</sst>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2" fontId="57" fillId="0" borderId="15" xfId="0" applyNumberFormat="1" applyFont="1" applyFill="1" applyBorder="1" applyAlignment="1">
      <alignment horizontal="right" vertical="top"/>
    </xf>
    <xf numFmtId="2" fontId="57" fillId="0" borderId="15" xfId="0" applyNumberFormat="1" applyFont="1" applyFill="1" applyBorder="1" applyAlignment="1">
      <alignment horizontal="center"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8"/>
  <sheetViews>
    <sheetView showGridLines="0" view="pageBreakPreview" zoomScaleNormal="85" zoomScaleSheetLayoutView="100" zoomScalePageLayoutView="0" workbookViewId="0" topLeftCell="A11">
      <selection activeCell="BA75" sqref="BA75"/>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2" t="str">
        <f>B2&amp;" BoQ"</f>
        <v>Percentage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3" t="s">
        <v>42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30.75" customHeight="1">
      <c r="A5" s="63" t="s">
        <v>64</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75" customHeight="1">
      <c r="A6" s="63" t="s">
        <v>63</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72" customHeight="1">
      <c r="A8" s="11" t="s">
        <v>39</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5" t="s">
        <v>48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18" customHeight="1">
      <c r="A13" s="57">
        <v>1</v>
      </c>
      <c r="B13" s="58" t="s">
        <v>65</v>
      </c>
      <c r="C13" s="33"/>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65</v>
      </c>
      <c r="IE13" s="22"/>
      <c r="IF13" s="22"/>
      <c r="IG13" s="22"/>
      <c r="IH13" s="22"/>
      <c r="II13" s="22"/>
    </row>
    <row r="14" spans="1:243" s="21" customFormat="1" ht="48" customHeight="1">
      <c r="A14" s="57">
        <v>1.01</v>
      </c>
      <c r="B14" s="58" t="s">
        <v>66</v>
      </c>
      <c r="C14" s="33"/>
      <c r="D14" s="66"/>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IA14" s="21">
        <v>1.01</v>
      </c>
      <c r="IB14" s="21" t="s">
        <v>66</v>
      </c>
      <c r="IE14" s="22"/>
      <c r="IF14" s="22"/>
      <c r="IG14" s="22"/>
      <c r="IH14" s="22"/>
      <c r="II14" s="22"/>
    </row>
    <row r="15" spans="1:243" s="21" customFormat="1" ht="78.75">
      <c r="A15" s="57">
        <v>1.02</v>
      </c>
      <c r="B15" s="58" t="s">
        <v>67</v>
      </c>
      <c r="C15" s="33"/>
      <c r="D15" s="76">
        <v>0.35</v>
      </c>
      <c r="E15" s="77" t="s">
        <v>46</v>
      </c>
      <c r="F15" s="59">
        <v>6457.83</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2260.24</v>
      </c>
      <c r="BB15" s="51">
        <f>BA15+SUM(N15:AZ15)</f>
        <v>2260.24</v>
      </c>
      <c r="BC15" s="56" t="str">
        <f>SpellNumber(L15,BB15)</f>
        <v>INR  Two Thousand Two Hundred &amp; Sixty  and Paise Twenty Four Only</v>
      </c>
      <c r="IA15" s="21">
        <v>1.02</v>
      </c>
      <c r="IB15" s="21" t="s">
        <v>67</v>
      </c>
      <c r="ID15" s="21">
        <v>0.35</v>
      </c>
      <c r="IE15" s="22" t="s">
        <v>46</v>
      </c>
      <c r="IF15" s="22"/>
      <c r="IG15" s="22"/>
      <c r="IH15" s="22"/>
      <c r="II15" s="22"/>
    </row>
    <row r="16" spans="1:243" s="21" customFormat="1" ht="15.75">
      <c r="A16" s="57">
        <v>2</v>
      </c>
      <c r="B16" s="58" t="s">
        <v>68</v>
      </c>
      <c r="C16" s="33"/>
      <c r="D16" s="66"/>
      <c r="E16" s="66"/>
      <c r="F16" s="66"/>
      <c r="G16" s="66"/>
      <c r="H16" s="66"/>
      <c r="I16" s="66"/>
      <c r="J16" s="66"/>
      <c r="K16" s="66"/>
      <c r="L16" s="66"/>
      <c r="M16" s="66"/>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IA16" s="21">
        <v>2</v>
      </c>
      <c r="IB16" s="21" t="s">
        <v>68</v>
      </c>
      <c r="IE16" s="22"/>
      <c r="IF16" s="22"/>
      <c r="IG16" s="22"/>
      <c r="IH16" s="22"/>
      <c r="II16" s="22"/>
    </row>
    <row r="17" spans="1:243" s="21" customFormat="1" ht="236.25">
      <c r="A17" s="57">
        <v>2.01</v>
      </c>
      <c r="B17" s="58" t="s">
        <v>52</v>
      </c>
      <c r="C17" s="33"/>
      <c r="D17" s="76">
        <v>1.6</v>
      </c>
      <c r="E17" s="77" t="s">
        <v>43</v>
      </c>
      <c r="F17" s="59">
        <v>932.44</v>
      </c>
      <c r="G17" s="43"/>
      <c r="H17" s="37"/>
      <c r="I17" s="38" t="s">
        <v>33</v>
      </c>
      <c r="J17" s="39">
        <f>IF(I17="Less(-)",-1,1)</f>
        <v>1</v>
      </c>
      <c r="K17" s="37" t="s">
        <v>34</v>
      </c>
      <c r="L17" s="37" t="s">
        <v>4</v>
      </c>
      <c r="M17" s="40"/>
      <c r="N17" s="49"/>
      <c r="O17" s="49"/>
      <c r="P17" s="50"/>
      <c r="Q17" s="49"/>
      <c r="R17" s="49"/>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2">
        <f>total_amount_ba($B$2,$D$2,D17,F17,J17,K17,M17)</f>
        <v>1491.9</v>
      </c>
      <c r="BB17" s="51">
        <f>BA17+SUM(N17:AZ17)</f>
        <v>1491.9</v>
      </c>
      <c r="BC17" s="56" t="str">
        <f>SpellNumber(L17,BB17)</f>
        <v>INR  One Thousand Four Hundred &amp; Ninety One  and Paise Ninety Only</v>
      </c>
      <c r="IA17" s="21">
        <v>2.01</v>
      </c>
      <c r="IB17" s="21" t="s">
        <v>52</v>
      </c>
      <c r="ID17" s="21">
        <v>1.6</v>
      </c>
      <c r="IE17" s="22" t="s">
        <v>43</v>
      </c>
      <c r="IF17" s="22"/>
      <c r="IG17" s="22"/>
      <c r="IH17" s="22"/>
      <c r="II17" s="22"/>
    </row>
    <row r="18" spans="1:243" s="21" customFormat="1" ht="18" customHeight="1">
      <c r="A18" s="57">
        <v>3</v>
      </c>
      <c r="B18" s="58" t="s">
        <v>69</v>
      </c>
      <c r="C18" s="33"/>
      <c r="D18" s="66"/>
      <c r="E18" s="66"/>
      <c r="F18" s="66"/>
      <c r="G18" s="66"/>
      <c r="H18" s="66"/>
      <c r="I18" s="66"/>
      <c r="J18" s="66"/>
      <c r="K18" s="66"/>
      <c r="L18" s="66"/>
      <c r="M18" s="66"/>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IA18" s="21">
        <v>3</v>
      </c>
      <c r="IB18" s="21" t="s">
        <v>69</v>
      </c>
      <c r="IE18" s="22"/>
      <c r="IF18" s="22"/>
      <c r="IG18" s="22"/>
      <c r="IH18" s="22"/>
      <c r="II18" s="22"/>
    </row>
    <row r="19" spans="1:243" s="21" customFormat="1" ht="78.75" customHeight="1">
      <c r="A19" s="57">
        <v>3.01</v>
      </c>
      <c r="B19" s="58" t="s">
        <v>70</v>
      </c>
      <c r="C19" s="33"/>
      <c r="D19" s="66"/>
      <c r="E19" s="66"/>
      <c r="F19" s="66"/>
      <c r="G19" s="66"/>
      <c r="H19" s="66"/>
      <c r="I19" s="66"/>
      <c r="J19" s="66"/>
      <c r="K19" s="66"/>
      <c r="L19" s="66"/>
      <c r="M19" s="66"/>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IA19" s="21">
        <v>3.01</v>
      </c>
      <c r="IB19" s="21" t="s">
        <v>70</v>
      </c>
      <c r="IE19" s="22"/>
      <c r="IF19" s="22"/>
      <c r="IG19" s="22"/>
      <c r="IH19" s="22"/>
      <c r="II19" s="22"/>
    </row>
    <row r="20" spans="1:243" s="21" customFormat="1" ht="33" customHeight="1">
      <c r="A20" s="57">
        <v>3.02</v>
      </c>
      <c r="B20" s="58" t="s">
        <v>71</v>
      </c>
      <c r="C20" s="33"/>
      <c r="D20" s="76">
        <v>4</v>
      </c>
      <c r="E20" s="77" t="s">
        <v>47</v>
      </c>
      <c r="F20" s="59">
        <v>54.58</v>
      </c>
      <c r="G20" s="43"/>
      <c r="H20" s="37"/>
      <c r="I20" s="38" t="s">
        <v>33</v>
      </c>
      <c r="J20" s="39">
        <f>IF(I20="Less(-)",-1,1)</f>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total_amount_ba($B$2,$D$2,D20,F20,J20,K20,M20)</f>
        <v>218.32</v>
      </c>
      <c r="BB20" s="51">
        <f>BA20+SUM(N20:AZ20)</f>
        <v>218.32</v>
      </c>
      <c r="BC20" s="56" t="str">
        <f>SpellNumber(L20,BB20)</f>
        <v>INR  Two Hundred &amp; Eighteen  and Paise Thirty Two Only</v>
      </c>
      <c r="IA20" s="21">
        <v>3.02</v>
      </c>
      <c r="IB20" s="21" t="s">
        <v>71</v>
      </c>
      <c r="ID20" s="21">
        <v>4</v>
      </c>
      <c r="IE20" s="22" t="s">
        <v>47</v>
      </c>
      <c r="IF20" s="22"/>
      <c r="IG20" s="22"/>
      <c r="IH20" s="22"/>
      <c r="II20" s="22"/>
    </row>
    <row r="21" spans="1:243" s="21" customFormat="1" ht="18" customHeight="1">
      <c r="A21" s="57">
        <v>4</v>
      </c>
      <c r="B21" s="58" t="s">
        <v>72</v>
      </c>
      <c r="C21" s="33"/>
      <c r="D21" s="66"/>
      <c r="E21" s="66"/>
      <c r="F21" s="66"/>
      <c r="G21" s="66"/>
      <c r="H21" s="66"/>
      <c r="I21" s="66"/>
      <c r="J21" s="66"/>
      <c r="K21" s="66"/>
      <c r="L21" s="66"/>
      <c r="M21" s="66"/>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IA21" s="21">
        <v>4</v>
      </c>
      <c r="IB21" s="21" t="s">
        <v>72</v>
      </c>
      <c r="IE21" s="22"/>
      <c r="IF21" s="22"/>
      <c r="IG21" s="22"/>
      <c r="IH21" s="22"/>
      <c r="II21" s="22"/>
    </row>
    <row r="22" spans="1:243" s="21" customFormat="1" ht="18" customHeight="1">
      <c r="A22" s="57">
        <v>4.01</v>
      </c>
      <c r="B22" s="58" t="s">
        <v>53</v>
      </c>
      <c r="C22" s="33"/>
      <c r="D22" s="76">
        <v>4</v>
      </c>
      <c r="E22" s="77" t="s">
        <v>43</v>
      </c>
      <c r="F22" s="59">
        <v>820.34</v>
      </c>
      <c r="G22" s="43"/>
      <c r="H22" s="37"/>
      <c r="I22" s="38" t="s">
        <v>33</v>
      </c>
      <c r="J22" s="39">
        <f>IF(I22="Less(-)",-1,1)</f>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total_amount_ba($B$2,$D$2,D22,F22,J22,K22,M22)</f>
        <v>3281.36</v>
      </c>
      <c r="BB22" s="51">
        <f>BA22+SUM(N22:AZ22)</f>
        <v>3281.36</v>
      </c>
      <c r="BC22" s="56" t="str">
        <f>SpellNumber(L22,BB22)</f>
        <v>INR  Three Thousand Two Hundred &amp; Eighty One  and Paise Thirty Six Only</v>
      </c>
      <c r="IA22" s="21">
        <v>4.01</v>
      </c>
      <c r="IB22" s="21" t="s">
        <v>53</v>
      </c>
      <c r="ID22" s="21">
        <v>4</v>
      </c>
      <c r="IE22" s="22" t="s">
        <v>43</v>
      </c>
      <c r="IF22" s="22"/>
      <c r="IG22" s="22"/>
      <c r="IH22" s="22"/>
      <c r="II22" s="22"/>
    </row>
    <row r="23" spans="1:243" s="21" customFormat="1" ht="30.75" customHeight="1">
      <c r="A23" s="57">
        <v>4.02</v>
      </c>
      <c r="B23" s="58" t="s">
        <v>73</v>
      </c>
      <c r="C23" s="33"/>
      <c r="D23" s="66"/>
      <c r="E23" s="66"/>
      <c r="F23" s="66"/>
      <c r="G23" s="66"/>
      <c r="H23" s="66"/>
      <c r="I23" s="66"/>
      <c r="J23" s="66"/>
      <c r="K23" s="66"/>
      <c r="L23" s="66"/>
      <c r="M23" s="66"/>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IA23" s="21">
        <v>4.02</v>
      </c>
      <c r="IB23" s="21" t="s">
        <v>73</v>
      </c>
      <c r="IE23" s="22"/>
      <c r="IF23" s="22"/>
      <c r="IG23" s="22"/>
      <c r="IH23" s="22"/>
      <c r="II23" s="22"/>
    </row>
    <row r="24" spans="1:243" s="21" customFormat="1" ht="30" customHeight="1">
      <c r="A24" s="57">
        <v>4.03</v>
      </c>
      <c r="B24" s="58" t="s">
        <v>54</v>
      </c>
      <c r="C24" s="33"/>
      <c r="D24" s="76">
        <v>4.5</v>
      </c>
      <c r="E24" s="77" t="s">
        <v>43</v>
      </c>
      <c r="F24" s="59">
        <v>1285.84</v>
      </c>
      <c r="G24" s="43"/>
      <c r="H24" s="37"/>
      <c r="I24" s="38" t="s">
        <v>33</v>
      </c>
      <c r="J24" s="39">
        <f aca="true" t="shared" si="0" ref="J24:J75">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aca="true" t="shared" si="1" ref="BA24:BA75">total_amount_ba($B$2,$D$2,D24,F24,J24,K24,M24)</f>
        <v>5786.28</v>
      </c>
      <c r="BB24" s="51">
        <f aca="true" t="shared" si="2" ref="BB24:BB75">BA24+SUM(N24:AZ24)</f>
        <v>5786.28</v>
      </c>
      <c r="BC24" s="56" t="str">
        <f aca="true" t="shared" si="3" ref="BC24:BC75">SpellNumber(L24,BB24)</f>
        <v>INR  Five Thousand Seven Hundred &amp; Eighty Six  and Paise Twenty Eight Only</v>
      </c>
      <c r="IA24" s="21">
        <v>4.03</v>
      </c>
      <c r="IB24" s="21" t="s">
        <v>54</v>
      </c>
      <c r="ID24" s="21">
        <v>4.5</v>
      </c>
      <c r="IE24" s="22" t="s">
        <v>43</v>
      </c>
      <c r="IF24" s="22"/>
      <c r="IG24" s="22"/>
      <c r="IH24" s="22"/>
      <c r="II24" s="22"/>
    </row>
    <row r="25" spans="1:243" s="21" customFormat="1" ht="154.5" customHeight="1">
      <c r="A25" s="57">
        <v>4.04</v>
      </c>
      <c r="B25" s="58" t="s">
        <v>74</v>
      </c>
      <c r="C25" s="33"/>
      <c r="D25" s="66"/>
      <c r="E25" s="66"/>
      <c r="F25" s="66"/>
      <c r="G25" s="66"/>
      <c r="H25" s="66"/>
      <c r="I25" s="66"/>
      <c r="J25" s="66"/>
      <c r="K25" s="66"/>
      <c r="L25" s="66"/>
      <c r="M25" s="66"/>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IA25" s="21">
        <v>4.04</v>
      </c>
      <c r="IB25" s="21" t="s">
        <v>74</v>
      </c>
      <c r="IE25" s="22"/>
      <c r="IF25" s="22"/>
      <c r="IG25" s="22"/>
      <c r="IH25" s="22"/>
      <c r="II25" s="22"/>
    </row>
    <row r="26" spans="1:243" s="21" customFormat="1" ht="31.5" customHeight="1">
      <c r="A26" s="57">
        <v>4.05</v>
      </c>
      <c r="B26" s="58" t="s">
        <v>54</v>
      </c>
      <c r="C26" s="33"/>
      <c r="D26" s="76">
        <v>45</v>
      </c>
      <c r="E26" s="77" t="s">
        <v>43</v>
      </c>
      <c r="F26" s="59">
        <v>1348.01</v>
      </c>
      <c r="G26" s="43"/>
      <c r="H26" s="37"/>
      <c r="I26" s="38" t="s">
        <v>33</v>
      </c>
      <c r="J26" s="39">
        <f t="shared" si="0"/>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 t="shared" si="1"/>
        <v>60660.45</v>
      </c>
      <c r="BB26" s="51">
        <f t="shared" si="2"/>
        <v>60660.45</v>
      </c>
      <c r="BC26" s="56" t="str">
        <f t="shared" si="3"/>
        <v>INR  Sixty Thousand Six Hundred &amp; Sixty  and Paise Forty Five Only</v>
      </c>
      <c r="IA26" s="21">
        <v>4.05</v>
      </c>
      <c r="IB26" s="21" t="s">
        <v>54</v>
      </c>
      <c r="ID26" s="21">
        <v>45</v>
      </c>
      <c r="IE26" s="22" t="s">
        <v>43</v>
      </c>
      <c r="IF26" s="22"/>
      <c r="IG26" s="22"/>
      <c r="IH26" s="22"/>
      <c r="II26" s="22"/>
    </row>
    <row r="27" spans="1:243" s="21" customFormat="1" ht="17.25" customHeight="1">
      <c r="A27" s="57">
        <v>5</v>
      </c>
      <c r="B27" s="58" t="s">
        <v>75</v>
      </c>
      <c r="C27" s="33"/>
      <c r="D27" s="66"/>
      <c r="E27" s="66"/>
      <c r="F27" s="66"/>
      <c r="G27" s="66"/>
      <c r="H27" s="66"/>
      <c r="I27" s="66"/>
      <c r="J27" s="66"/>
      <c r="K27" s="66"/>
      <c r="L27" s="66"/>
      <c r="M27" s="66"/>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IA27" s="21">
        <v>5</v>
      </c>
      <c r="IB27" s="21" t="s">
        <v>75</v>
      </c>
      <c r="IE27" s="22"/>
      <c r="IF27" s="22"/>
      <c r="IG27" s="22"/>
      <c r="IH27" s="22"/>
      <c r="II27" s="22"/>
    </row>
    <row r="28" spans="1:243" s="21" customFormat="1" ht="63.75" customHeight="1">
      <c r="A28" s="57">
        <v>5.01</v>
      </c>
      <c r="B28" s="58" t="s">
        <v>76</v>
      </c>
      <c r="C28" s="33"/>
      <c r="D28" s="76">
        <v>6.25</v>
      </c>
      <c r="E28" s="77" t="s">
        <v>43</v>
      </c>
      <c r="F28" s="59">
        <v>382.55</v>
      </c>
      <c r="G28" s="43"/>
      <c r="H28" s="37"/>
      <c r="I28" s="38" t="s">
        <v>33</v>
      </c>
      <c r="J28" s="39">
        <f t="shared" si="0"/>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1"/>
        <v>2390.94</v>
      </c>
      <c r="BB28" s="51">
        <f t="shared" si="2"/>
        <v>2390.94</v>
      </c>
      <c r="BC28" s="56" t="str">
        <f t="shared" si="3"/>
        <v>INR  Two Thousand Three Hundred &amp; Ninety  and Paise Ninety Four Only</v>
      </c>
      <c r="IA28" s="21">
        <v>5.01</v>
      </c>
      <c r="IB28" s="21" t="s">
        <v>76</v>
      </c>
      <c r="ID28" s="21">
        <v>6.25</v>
      </c>
      <c r="IE28" s="22" t="s">
        <v>43</v>
      </c>
      <c r="IF28" s="22"/>
      <c r="IG28" s="22"/>
      <c r="IH28" s="22"/>
      <c r="II28" s="22"/>
    </row>
    <row r="29" spans="1:243" s="21" customFormat="1" ht="31.5" customHeight="1">
      <c r="A29" s="60">
        <v>5.02</v>
      </c>
      <c r="B29" s="58" t="s">
        <v>77</v>
      </c>
      <c r="C29" s="33"/>
      <c r="D29" s="66"/>
      <c r="E29" s="66"/>
      <c r="F29" s="66"/>
      <c r="G29" s="66"/>
      <c r="H29" s="66"/>
      <c r="I29" s="66"/>
      <c r="J29" s="66"/>
      <c r="K29" s="66"/>
      <c r="L29" s="66"/>
      <c r="M29" s="66"/>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IA29" s="21">
        <v>5.02</v>
      </c>
      <c r="IB29" s="21" t="s">
        <v>77</v>
      </c>
      <c r="IE29" s="22"/>
      <c r="IF29" s="22"/>
      <c r="IG29" s="22"/>
      <c r="IH29" s="22"/>
      <c r="II29" s="22"/>
    </row>
    <row r="30" spans="1:243" s="21" customFormat="1" ht="31.5" customHeight="1">
      <c r="A30" s="57">
        <v>5.03</v>
      </c>
      <c r="B30" s="58" t="s">
        <v>50</v>
      </c>
      <c r="C30" s="33"/>
      <c r="D30" s="76">
        <v>30</v>
      </c>
      <c r="E30" s="77" t="s">
        <v>43</v>
      </c>
      <c r="F30" s="59">
        <v>81.32</v>
      </c>
      <c r="G30" s="43"/>
      <c r="H30" s="37"/>
      <c r="I30" s="38" t="s">
        <v>33</v>
      </c>
      <c r="J30" s="39">
        <f t="shared" si="0"/>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1"/>
        <v>2439.6</v>
      </c>
      <c r="BB30" s="51">
        <f t="shared" si="2"/>
        <v>2439.6</v>
      </c>
      <c r="BC30" s="56" t="str">
        <f t="shared" si="3"/>
        <v>INR  Two Thousand Four Hundred &amp; Thirty Nine  and Paise Sixty Only</v>
      </c>
      <c r="IA30" s="21">
        <v>5.03</v>
      </c>
      <c r="IB30" s="21" t="s">
        <v>50</v>
      </c>
      <c r="ID30" s="21">
        <v>30</v>
      </c>
      <c r="IE30" s="22" t="s">
        <v>43</v>
      </c>
      <c r="IF30" s="22"/>
      <c r="IG30" s="22"/>
      <c r="IH30" s="22"/>
      <c r="II30" s="22"/>
    </row>
    <row r="31" spans="1:243" s="21" customFormat="1" ht="79.5" customHeight="1">
      <c r="A31" s="57">
        <v>5.04</v>
      </c>
      <c r="B31" s="58" t="s">
        <v>55</v>
      </c>
      <c r="C31" s="33"/>
      <c r="D31" s="76">
        <v>30</v>
      </c>
      <c r="E31" s="77" t="s">
        <v>43</v>
      </c>
      <c r="F31" s="59">
        <v>108.59</v>
      </c>
      <c r="G31" s="43"/>
      <c r="H31" s="37"/>
      <c r="I31" s="38" t="s">
        <v>33</v>
      </c>
      <c r="J31" s="39">
        <f t="shared" si="0"/>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1"/>
        <v>3257.7</v>
      </c>
      <c r="BB31" s="51">
        <f t="shared" si="2"/>
        <v>3257.7</v>
      </c>
      <c r="BC31" s="56" t="str">
        <f t="shared" si="3"/>
        <v>INR  Three Thousand Two Hundred &amp; Fifty Seven  and Paise Seventy Only</v>
      </c>
      <c r="IA31" s="21">
        <v>5.04</v>
      </c>
      <c r="IB31" s="21" t="s">
        <v>55</v>
      </c>
      <c r="ID31" s="21">
        <v>30</v>
      </c>
      <c r="IE31" s="22" t="s">
        <v>43</v>
      </c>
      <c r="IF31" s="22"/>
      <c r="IG31" s="22"/>
      <c r="IH31" s="22"/>
      <c r="II31" s="22"/>
    </row>
    <row r="32" spans="1:243" s="21" customFormat="1" ht="19.5" customHeight="1">
      <c r="A32" s="57">
        <v>5.05</v>
      </c>
      <c r="B32" s="58" t="s">
        <v>78</v>
      </c>
      <c r="C32" s="33"/>
      <c r="D32" s="66"/>
      <c r="E32" s="66"/>
      <c r="F32" s="66"/>
      <c r="G32" s="66"/>
      <c r="H32" s="66"/>
      <c r="I32" s="66"/>
      <c r="J32" s="66"/>
      <c r="K32" s="66"/>
      <c r="L32" s="66"/>
      <c r="M32" s="66"/>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IA32" s="21">
        <v>5.05</v>
      </c>
      <c r="IB32" s="21" t="s">
        <v>78</v>
      </c>
      <c r="IE32" s="22"/>
      <c r="IF32" s="22"/>
      <c r="IG32" s="22"/>
      <c r="IH32" s="22"/>
      <c r="II32" s="22"/>
    </row>
    <row r="33" spans="1:243" s="21" customFormat="1" ht="33" customHeight="1">
      <c r="A33" s="57">
        <v>5.06</v>
      </c>
      <c r="B33" s="58" t="s">
        <v>79</v>
      </c>
      <c r="C33" s="33"/>
      <c r="D33" s="76">
        <v>44</v>
      </c>
      <c r="E33" s="77" t="s">
        <v>43</v>
      </c>
      <c r="F33" s="59">
        <v>16.66</v>
      </c>
      <c r="G33" s="43"/>
      <c r="H33" s="37"/>
      <c r="I33" s="38" t="s">
        <v>33</v>
      </c>
      <c r="J33" s="39">
        <f t="shared" si="0"/>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1"/>
        <v>733.04</v>
      </c>
      <c r="BB33" s="51">
        <f t="shared" si="2"/>
        <v>733.04</v>
      </c>
      <c r="BC33" s="56" t="str">
        <f t="shared" si="3"/>
        <v>INR  Seven Hundred &amp; Thirty Three  and Paise Four Only</v>
      </c>
      <c r="IA33" s="21">
        <v>5.06</v>
      </c>
      <c r="IB33" s="21" t="s">
        <v>79</v>
      </c>
      <c r="ID33" s="21">
        <v>44</v>
      </c>
      <c r="IE33" s="22" t="s">
        <v>43</v>
      </c>
      <c r="IF33" s="22"/>
      <c r="IG33" s="22"/>
      <c r="IH33" s="22"/>
      <c r="II33" s="22"/>
    </row>
    <row r="34" spans="1:243" s="21" customFormat="1" ht="62.25" customHeight="1">
      <c r="A34" s="57">
        <v>5.07</v>
      </c>
      <c r="B34" s="58" t="s">
        <v>80</v>
      </c>
      <c r="C34" s="33"/>
      <c r="D34" s="66"/>
      <c r="E34" s="66"/>
      <c r="F34" s="66"/>
      <c r="G34" s="66"/>
      <c r="H34" s="66"/>
      <c r="I34" s="66"/>
      <c r="J34" s="66"/>
      <c r="K34" s="66"/>
      <c r="L34" s="66"/>
      <c r="M34" s="66"/>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IA34" s="21">
        <v>5.07</v>
      </c>
      <c r="IB34" s="21" t="s">
        <v>80</v>
      </c>
      <c r="IE34" s="22"/>
      <c r="IF34" s="22"/>
      <c r="IG34" s="22"/>
      <c r="IH34" s="22"/>
      <c r="II34" s="22"/>
    </row>
    <row r="35" spans="1:243" s="21" customFormat="1" ht="31.5" customHeight="1">
      <c r="A35" s="57">
        <v>5.08</v>
      </c>
      <c r="B35" s="58" t="s">
        <v>56</v>
      </c>
      <c r="C35" s="33"/>
      <c r="D35" s="76">
        <v>150</v>
      </c>
      <c r="E35" s="77" t="s">
        <v>43</v>
      </c>
      <c r="F35" s="59">
        <v>49.8</v>
      </c>
      <c r="G35" s="43"/>
      <c r="H35" s="37"/>
      <c r="I35" s="38" t="s">
        <v>33</v>
      </c>
      <c r="J35" s="39">
        <f t="shared" si="0"/>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1"/>
        <v>7470</v>
      </c>
      <c r="BB35" s="51">
        <f t="shared" si="2"/>
        <v>7470</v>
      </c>
      <c r="BC35" s="56" t="str">
        <f t="shared" si="3"/>
        <v>INR  Seven Thousand Four Hundred &amp; Seventy  Only</v>
      </c>
      <c r="IA35" s="21">
        <v>5.08</v>
      </c>
      <c r="IB35" s="21" t="s">
        <v>56</v>
      </c>
      <c r="ID35" s="21">
        <v>150</v>
      </c>
      <c r="IE35" s="22" t="s">
        <v>43</v>
      </c>
      <c r="IF35" s="22"/>
      <c r="IG35" s="22"/>
      <c r="IH35" s="22"/>
      <c r="II35" s="22"/>
    </row>
    <row r="36" spans="1:243" s="21" customFormat="1" ht="94.5">
      <c r="A36" s="57">
        <v>5.09</v>
      </c>
      <c r="B36" s="58" t="s">
        <v>57</v>
      </c>
      <c r="C36" s="33"/>
      <c r="D36" s="76">
        <v>25</v>
      </c>
      <c r="E36" s="77" t="s">
        <v>43</v>
      </c>
      <c r="F36" s="59">
        <v>18.28</v>
      </c>
      <c r="G36" s="43"/>
      <c r="H36" s="37"/>
      <c r="I36" s="38" t="s">
        <v>33</v>
      </c>
      <c r="J36" s="39">
        <f t="shared" si="0"/>
        <v>1</v>
      </c>
      <c r="K36" s="37" t="s">
        <v>34</v>
      </c>
      <c r="L36" s="37" t="s">
        <v>4</v>
      </c>
      <c r="M36" s="40"/>
      <c r="N36" s="49"/>
      <c r="O36" s="49"/>
      <c r="P36" s="50"/>
      <c r="Q36" s="49"/>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2">
        <f t="shared" si="1"/>
        <v>457</v>
      </c>
      <c r="BB36" s="51">
        <f t="shared" si="2"/>
        <v>457</v>
      </c>
      <c r="BC36" s="56" t="str">
        <f t="shared" si="3"/>
        <v>INR  Four Hundred &amp; Fifty Seven  Only</v>
      </c>
      <c r="IA36" s="21">
        <v>5.09</v>
      </c>
      <c r="IB36" s="21" t="s">
        <v>57</v>
      </c>
      <c r="ID36" s="21">
        <v>25</v>
      </c>
      <c r="IE36" s="22" t="s">
        <v>43</v>
      </c>
      <c r="IF36" s="22"/>
      <c r="IG36" s="22"/>
      <c r="IH36" s="22"/>
      <c r="II36" s="22"/>
    </row>
    <row r="37" spans="1:243" s="21" customFormat="1" ht="48" customHeight="1">
      <c r="A37" s="60">
        <v>5.1</v>
      </c>
      <c r="B37" s="58" t="s">
        <v>81</v>
      </c>
      <c r="C37" s="33"/>
      <c r="D37" s="66"/>
      <c r="E37" s="66"/>
      <c r="F37" s="66"/>
      <c r="G37" s="66"/>
      <c r="H37" s="66"/>
      <c r="I37" s="66"/>
      <c r="J37" s="66"/>
      <c r="K37" s="66"/>
      <c r="L37" s="66"/>
      <c r="M37" s="66"/>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IA37" s="21">
        <v>5.1</v>
      </c>
      <c r="IB37" s="21" t="s">
        <v>81</v>
      </c>
      <c r="IE37" s="22"/>
      <c r="IF37" s="22"/>
      <c r="IG37" s="22"/>
      <c r="IH37" s="22"/>
      <c r="II37" s="22"/>
    </row>
    <row r="38" spans="1:243" s="21" customFormat="1" ht="31.5" customHeight="1">
      <c r="A38" s="57">
        <v>5.11</v>
      </c>
      <c r="B38" s="58" t="s">
        <v>58</v>
      </c>
      <c r="C38" s="33"/>
      <c r="D38" s="76">
        <v>51</v>
      </c>
      <c r="E38" s="77" t="s">
        <v>43</v>
      </c>
      <c r="F38" s="59">
        <v>75.89</v>
      </c>
      <c r="G38" s="43"/>
      <c r="H38" s="37"/>
      <c r="I38" s="38" t="s">
        <v>33</v>
      </c>
      <c r="J38" s="39">
        <f t="shared" si="0"/>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 t="shared" si="1"/>
        <v>3870.39</v>
      </c>
      <c r="BB38" s="51">
        <f t="shared" si="2"/>
        <v>3870.39</v>
      </c>
      <c r="BC38" s="56" t="str">
        <f t="shared" si="3"/>
        <v>INR  Three Thousand Eight Hundred &amp; Seventy  and Paise Thirty Nine Only</v>
      </c>
      <c r="IA38" s="21">
        <v>5.11</v>
      </c>
      <c r="IB38" s="21" t="s">
        <v>58</v>
      </c>
      <c r="ID38" s="21">
        <v>51</v>
      </c>
      <c r="IE38" s="22" t="s">
        <v>43</v>
      </c>
      <c r="IF38" s="22"/>
      <c r="IG38" s="22"/>
      <c r="IH38" s="22"/>
      <c r="II38" s="22"/>
    </row>
    <row r="39" spans="1:243" s="21" customFormat="1" ht="48.75" customHeight="1">
      <c r="A39" s="57">
        <v>5.12</v>
      </c>
      <c r="B39" s="58" t="s">
        <v>82</v>
      </c>
      <c r="C39" s="33"/>
      <c r="D39" s="66"/>
      <c r="E39" s="66"/>
      <c r="F39" s="66"/>
      <c r="G39" s="66"/>
      <c r="H39" s="66"/>
      <c r="I39" s="66"/>
      <c r="J39" s="66"/>
      <c r="K39" s="66"/>
      <c r="L39" s="66"/>
      <c r="M39" s="66"/>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IA39" s="21">
        <v>5.12</v>
      </c>
      <c r="IB39" s="21" t="s">
        <v>82</v>
      </c>
      <c r="IE39" s="22"/>
      <c r="IF39" s="22"/>
      <c r="IG39" s="22"/>
      <c r="IH39" s="22"/>
      <c r="II39" s="22"/>
    </row>
    <row r="40" spans="1:243" s="21" customFormat="1" ht="31.5" customHeight="1">
      <c r="A40" s="60">
        <v>5.13</v>
      </c>
      <c r="B40" s="58" t="s">
        <v>59</v>
      </c>
      <c r="C40" s="33"/>
      <c r="D40" s="76">
        <v>11.5</v>
      </c>
      <c r="E40" s="77" t="s">
        <v>43</v>
      </c>
      <c r="F40" s="59">
        <v>95.22</v>
      </c>
      <c r="G40" s="43"/>
      <c r="H40" s="37"/>
      <c r="I40" s="38" t="s">
        <v>33</v>
      </c>
      <c r="J40" s="39">
        <f t="shared" si="0"/>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1"/>
        <v>1095.03</v>
      </c>
      <c r="BB40" s="51">
        <f t="shared" si="2"/>
        <v>1095.03</v>
      </c>
      <c r="BC40" s="56" t="str">
        <f t="shared" si="3"/>
        <v>INR  One Thousand  &amp;Ninety Five  and Paise Three Only</v>
      </c>
      <c r="IA40" s="21">
        <v>5.13</v>
      </c>
      <c r="IB40" s="21" t="s">
        <v>59</v>
      </c>
      <c r="ID40" s="21">
        <v>11.5</v>
      </c>
      <c r="IE40" s="22" t="s">
        <v>43</v>
      </c>
      <c r="IF40" s="22"/>
      <c r="IG40" s="22"/>
      <c r="IH40" s="22"/>
      <c r="II40" s="22"/>
    </row>
    <row r="41" spans="1:243" s="21" customFormat="1" ht="18" customHeight="1">
      <c r="A41" s="57">
        <v>6</v>
      </c>
      <c r="B41" s="58" t="s">
        <v>83</v>
      </c>
      <c r="C41" s="33"/>
      <c r="D41" s="66"/>
      <c r="E41" s="66"/>
      <c r="F41" s="66"/>
      <c r="G41" s="66"/>
      <c r="H41" s="66"/>
      <c r="I41" s="66"/>
      <c r="J41" s="66"/>
      <c r="K41" s="66"/>
      <c r="L41" s="66"/>
      <c r="M41" s="66"/>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IA41" s="21">
        <v>6</v>
      </c>
      <c r="IB41" s="21" t="s">
        <v>83</v>
      </c>
      <c r="IE41" s="22"/>
      <c r="IF41" s="22"/>
      <c r="IG41" s="22"/>
      <c r="IH41" s="22"/>
      <c r="II41" s="22"/>
    </row>
    <row r="42" spans="1:243" s="21" customFormat="1" ht="114.75" customHeight="1">
      <c r="A42" s="57">
        <v>6.01</v>
      </c>
      <c r="B42" s="58" t="s">
        <v>84</v>
      </c>
      <c r="C42" s="33"/>
      <c r="D42" s="66"/>
      <c r="E42" s="66"/>
      <c r="F42" s="66"/>
      <c r="G42" s="66"/>
      <c r="H42" s="66"/>
      <c r="I42" s="66"/>
      <c r="J42" s="66"/>
      <c r="K42" s="66"/>
      <c r="L42" s="66"/>
      <c r="M42" s="66"/>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IA42" s="21">
        <v>6.01</v>
      </c>
      <c r="IB42" s="21" t="s">
        <v>84</v>
      </c>
      <c r="IE42" s="22"/>
      <c r="IF42" s="22"/>
      <c r="IG42" s="22"/>
      <c r="IH42" s="22"/>
      <c r="II42" s="22"/>
    </row>
    <row r="43" spans="1:243" s="21" customFormat="1" ht="31.5" customHeight="1">
      <c r="A43" s="57">
        <v>6.02</v>
      </c>
      <c r="B43" s="58" t="s">
        <v>60</v>
      </c>
      <c r="C43" s="33"/>
      <c r="D43" s="76">
        <v>5</v>
      </c>
      <c r="E43" s="77" t="s">
        <v>43</v>
      </c>
      <c r="F43" s="59">
        <v>419.11</v>
      </c>
      <c r="G43" s="43"/>
      <c r="H43" s="37"/>
      <c r="I43" s="38" t="s">
        <v>33</v>
      </c>
      <c r="J43" s="39">
        <f t="shared" si="0"/>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1"/>
        <v>2095.55</v>
      </c>
      <c r="BB43" s="51">
        <f t="shared" si="2"/>
        <v>2095.55</v>
      </c>
      <c r="BC43" s="56" t="str">
        <f t="shared" si="3"/>
        <v>INR  Two Thousand  &amp;Ninety Five  and Paise Fifty Five Only</v>
      </c>
      <c r="IA43" s="21">
        <v>6.02</v>
      </c>
      <c r="IB43" s="21" t="s">
        <v>60</v>
      </c>
      <c r="ID43" s="21">
        <v>5</v>
      </c>
      <c r="IE43" s="22" t="s">
        <v>43</v>
      </c>
      <c r="IF43" s="22"/>
      <c r="IG43" s="22"/>
      <c r="IH43" s="22"/>
      <c r="II43" s="22"/>
    </row>
    <row r="44" spans="1:243" s="21" customFormat="1" ht="48" customHeight="1">
      <c r="A44" s="57">
        <v>6.03</v>
      </c>
      <c r="B44" s="58" t="s">
        <v>85</v>
      </c>
      <c r="C44" s="33"/>
      <c r="D44" s="76">
        <v>45</v>
      </c>
      <c r="E44" s="77" t="s">
        <v>43</v>
      </c>
      <c r="F44" s="59">
        <v>2.5</v>
      </c>
      <c r="G44" s="43"/>
      <c r="H44" s="37"/>
      <c r="I44" s="38" t="s">
        <v>33</v>
      </c>
      <c r="J44" s="39">
        <f t="shared" si="0"/>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 t="shared" si="1"/>
        <v>112.5</v>
      </c>
      <c r="BB44" s="51">
        <f t="shared" si="2"/>
        <v>112.5</v>
      </c>
      <c r="BC44" s="56" t="str">
        <f t="shared" si="3"/>
        <v>INR  One Hundred &amp; Twelve  and Paise Fifty Only</v>
      </c>
      <c r="IA44" s="21">
        <v>6.03</v>
      </c>
      <c r="IB44" s="21" t="s">
        <v>85</v>
      </c>
      <c r="ID44" s="21">
        <v>45</v>
      </c>
      <c r="IE44" s="22" t="s">
        <v>43</v>
      </c>
      <c r="IF44" s="22"/>
      <c r="IG44" s="22"/>
      <c r="IH44" s="22"/>
      <c r="II44" s="22"/>
    </row>
    <row r="45" spans="1:243" s="21" customFormat="1" ht="31.5" customHeight="1">
      <c r="A45" s="57">
        <v>6.04</v>
      </c>
      <c r="B45" s="58" t="s">
        <v>86</v>
      </c>
      <c r="C45" s="33"/>
      <c r="D45" s="66"/>
      <c r="E45" s="66"/>
      <c r="F45" s="66"/>
      <c r="G45" s="66"/>
      <c r="H45" s="66"/>
      <c r="I45" s="66"/>
      <c r="J45" s="66"/>
      <c r="K45" s="66"/>
      <c r="L45" s="66"/>
      <c r="M45" s="66"/>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IA45" s="21">
        <v>6.04</v>
      </c>
      <c r="IB45" s="21" t="s">
        <v>86</v>
      </c>
      <c r="IE45" s="22"/>
      <c r="IF45" s="22"/>
      <c r="IG45" s="22"/>
      <c r="IH45" s="22"/>
      <c r="II45" s="22"/>
    </row>
    <row r="46" spans="1:243" s="21" customFormat="1" ht="63" customHeight="1">
      <c r="A46" s="57">
        <v>6.05</v>
      </c>
      <c r="B46" s="58" t="s">
        <v>87</v>
      </c>
      <c r="C46" s="33"/>
      <c r="D46" s="66"/>
      <c r="E46" s="66"/>
      <c r="F46" s="66"/>
      <c r="G46" s="66"/>
      <c r="H46" s="66"/>
      <c r="I46" s="66"/>
      <c r="J46" s="66"/>
      <c r="K46" s="66"/>
      <c r="L46" s="66"/>
      <c r="M46" s="66"/>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IA46" s="21">
        <v>6.05</v>
      </c>
      <c r="IB46" s="21" t="s">
        <v>87</v>
      </c>
      <c r="IE46" s="22"/>
      <c r="IF46" s="22"/>
      <c r="IG46" s="22"/>
      <c r="IH46" s="22"/>
      <c r="II46" s="22"/>
    </row>
    <row r="47" spans="1:243" s="21" customFormat="1" ht="30" customHeight="1">
      <c r="A47" s="57">
        <v>6.06</v>
      </c>
      <c r="B47" s="58" t="s">
        <v>51</v>
      </c>
      <c r="C47" s="33"/>
      <c r="D47" s="76">
        <v>1.3</v>
      </c>
      <c r="E47" s="77" t="s">
        <v>46</v>
      </c>
      <c r="F47" s="59">
        <v>1759.84</v>
      </c>
      <c r="G47" s="43"/>
      <c r="H47" s="37"/>
      <c r="I47" s="38" t="s">
        <v>33</v>
      </c>
      <c r="J47" s="39">
        <f t="shared" si="0"/>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1"/>
        <v>2287.79</v>
      </c>
      <c r="BB47" s="51">
        <f t="shared" si="2"/>
        <v>2287.79</v>
      </c>
      <c r="BC47" s="56" t="str">
        <f t="shared" si="3"/>
        <v>INR  Two Thousand Two Hundred &amp; Eighty Seven  and Paise Seventy Nine Only</v>
      </c>
      <c r="IA47" s="21">
        <v>6.06</v>
      </c>
      <c r="IB47" s="21" t="s">
        <v>51</v>
      </c>
      <c r="ID47" s="21">
        <v>1.3</v>
      </c>
      <c r="IE47" s="22" t="s">
        <v>46</v>
      </c>
      <c r="IF47" s="22"/>
      <c r="IG47" s="22"/>
      <c r="IH47" s="22"/>
      <c r="II47" s="22"/>
    </row>
    <row r="48" spans="1:243" s="21" customFormat="1" ht="78.75">
      <c r="A48" s="57">
        <v>6.07</v>
      </c>
      <c r="B48" s="58" t="s">
        <v>61</v>
      </c>
      <c r="C48" s="33"/>
      <c r="D48" s="76">
        <v>6.1</v>
      </c>
      <c r="E48" s="77" t="s">
        <v>43</v>
      </c>
      <c r="F48" s="59">
        <v>39.5</v>
      </c>
      <c r="G48" s="43"/>
      <c r="H48" s="37"/>
      <c r="I48" s="38" t="s">
        <v>33</v>
      </c>
      <c r="J48" s="39">
        <f t="shared" si="0"/>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1"/>
        <v>240.95</v>
      </c>
      <c r="BB48" s="51">
        <f t="shared" si="2"/>
        <v>240.95</v>
      </c>
      <c r="BC48" s="56" t="str">
        <f t="shared" si="3"/>
        <v>INR  Two Hundred &amp; Forty  and Paise Ninety Five Only</v>
      </c>
      <c r="IA48" s="21">
        <v>6.07</v>
      </c>
      <c r="IB48" s="21" t="s">
        <v>61</v>
      </c>
      <c r="ID48" s="21">
        <v>6.1</v>
      </c>
      <c r="IE48" s="22" t="s">
        <v>43</v>
      </c>
      <c r="IF48" s="22"/>
      <c r="IG48" s="22"/>
      <c r="IH48" s="22"/>
      <c r="II48" s="22"/>
    </row>
    <row r="49" spans="1:243" s="21" customFormat="1" ht="141.75">
      <c r="A49" s="57">
        <v>6.08</v>
      </c>
      <c r="B49" s="58" t="s">
        <v>62</v>
      </c>
      <c r="C49" s="33"/>
      <c r="D49" s="76">
        <v>1.4</v>
      </c>
      <c r="E49" s="77" t="s">
        <v>46</v>
      </c>
      <c r="F49" s="59">
        <v>192.33</v>
      </c>
      <c r="G49" s="43"/>
      <c r="H49" s="37"/>
      <c r="I49" s="38" t="s">
        <v>33</v>
      </c>
      <c r="J49" s="39">
        <f t="shared" si="0"/>
        <v>1</v>
      </c>
      <c r="K49" s="37" t="s">
        <v>34</v>
      </c>
      <c r="L49" s="37" t="s">
        <v>4</v>
      </c>
      <c r="M49" s="40"/>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 t="shared" si="1"/>
        <v>269.26</v>
      </c>
      <c r="BB49" s="51">
        <f t="shared" si="2"/>
        <v>269.26</v>
      </c>
      <c r="BC49" s="56" t="str">
        <f t="shared" si="3"/>
        <v>INR  Two Hundred &amp; Sixty Nine  and Paise Twenty Six Only</v>
      </c>
      <c r="IA49" s="21">
        <v>6.08</v>
      </c>
      <c r="IB49" s="21" t="s">
        <v>62</v>
      </c>
      <c r="ID49" s="21">
        <v>1.4</v>
      </c>
      <c r="IE49" s="22" t="s">
        <v>46</v>
      </c>
      <c r="IF49" s="22"/>
      <c r="IG49" s="22"/>
      <c r="IH49" s="22"/>
      <c r="II49" s="22"/>
    </row>
    <row r="50" spans="1:243" s="21" customFormat="1" ht="15.75">
      <c r="A50" s="57">
        <v>7</v>
      </c>
      <c r="B50" s="58" t="s">
        <v>88</v>
      </c>
      <c r="C50" s="33"/>
      <c r="D50" s="66"/>
      <c r="E50" s="66"/>
      <c r="F50" s="66"/>
      <c r="G50" s="66"/>
      <c r="H50" s="66"/>
      <c r="I50" s="66"/>
      <c r="J50" s="66"/>
      <c r="K50" s="66"/>
      <c r="L50" s="66"/>
      <c r="M50" s="66"/>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IA50" s="21">
        <v>7</v>
      </c>
      <c r="IB50" s="21" t="s">
        <v>88</v>
      </c>
      <c r="IE50" s="22"/>
      <c r="IF50" s="22"/>
      <c r="IG50" s="22"/>
      <c r="IH50" s="22"/>
      <c r="II50" s="22"/>
    </row>
    <row r="51" spans="1:243" s="21" customFormat="1" ht="51" customHeight="1">
      <c r="A51" s="57">
        <v>7.01</v>
      </c>
      <c r="B51" s="58" t="s">
        <v>89</v>
      </c>
      <c r="C51" s="33"/>
      <c r="D51" s="66"/>
      <c r="E51" s="66"/>
      <c r="F51" s="66"/>
      <c r="G51" s="66"/>
      <c r="H51" s="66"/>
      <c r="I51" s="66"/>
      <c r="J51" s="66"/>
      <c r="K51" s="66"/>
      <c r="L51" s="66"/>
      <c r="M51" s="66"/>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IA51" s="21">
        <v>7.01</v>
      </c>
      <c r="IB51" s="21" t="s">
        <v>89</v>
      </c>
      <c r="IE51" s="22"/>
      <c r="IF51" s="22"/>
      <c r="IG51" s="22"/>
      <c r="IH51" s="22"/>
      <c r="II51" s="22"/>
    </row>
    <row r="52" spans="1:243" s="21" customFormat="1" ht="15.75">
      <c r="A52" s="57">
        <v>7.02</v>
      </c>
      <c r="B52" s="58" t="s">
        <v>90</v>
      </c>
      <c r="C52" s="33"/>
      <c r="D52" s="66"/>
      <c r="E52" s="66"/>
      <c r="F52" s="66"/>
      <c r="G52" s="66"/>
      <c r="H52" s="66"/>
      <c r="I52" s="66"/>
      <c r="J52" s="66"/>
      <c r="K52" s="66"/>
      <c r="L52" s="66"/>
      <c r="M52" s="66"/>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IA52" s="21">
        <v>7.02</v>
      </c>
      <c r="IB52" s="21" t="s">
        <v>90</v>
      </c>
      <c r="IE52" s="22"/>
      <c r="IF52" s="22"/>
      <c r="IG52" s="22"/>
      <c r="IH52" s="22"/>
      <c r="II52" s="22"/>
    </row>
    <row r="53" spans="1:243" s="21" customFormat="1" ht="28.5" customHeight="1">
      <c r="A53" s="57">
        <v>7.03</v>
      </c>
      <c r="B53" s="58" t="s">
        <v>91</v>
      </c>
      <c r="C53" s="33"/>
      <c r="D53" s="76">
        <v>2</v>
      </c>
      <c r="E53" s="77" t="s">
        <v>47</v>
      </c>
      <c r="F53" s="59">
        <v>91.49</v>
      </c>
      <c r="G53" s="43"/>
      <c r="H53" s="37"/>
      <c r="I53" s="38" t="s">
        <v>33</v>
      </c>
      <c r="J53" s="39">
        <f t="shared" si="0"/>
        <v>1</v>
      </c>
      <c r="K53" s="37" t="s">
        <v>34</v>
      </c>
      <c r="L53" s="37" t="s">
        <v>4</v>
      </c>
      <c r="M53" s="40"/>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2">
        <f t="shared" si="1"/>
        <v>182.98</v>
      </c>
      <c r="BB53" s="51">
        <f t="shared" si="2"/>
        <v>182.98</v>
      </c>
      <c r="BC53" s="56" t="str">
        <f t="shared" si="3"/>
        <v>INR  One Hundred &amp; Eighty Two  and Paise Ninety Eight Only</v>
      </c>
      <c r="IA53" s="21">
        <v>7.03</v>
      </c>
      <c r="IB53" s="21" t="s">
        <v>91</v>
      </c>
      <c r="ID53" s="21">
        <v>2</v>
      </c>
      <c r="IE53" s="22" t="s">
        <v>47</v>
      </c>
      <c r="IF53" s="22"/>
      <c r="IG53" s="22"/>
      <c r="IH53" s="22"/>
      <c r="II53" s="22"/>
    </row>
    <row r="54" spans="1:243" s="21" customFormat="1" ht="15.75">
      <c r="A54" s="57">
        <v>8</v>
      </c>
      <c r="B54" s="58" t="s">
        <v>92</v>
      </c>
      <c r="C54" s="33"/>
      <c r="D54" s="66"/>
      <c r="E54" s="66"/>
      <c r="F54" s="66"/>
      <c r="G54" s="66"/>
      <c r="H54" s="66"/>
      <c r="I54" s="66"/>
      <c r="J54" s="66"/>
      <c r="K54" s="66"/>
      <c r="L54" s="66"/>
      <c r="M54" s="66"/>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IA54" s="21">
        <v>8</v>
      </c>
      <c r="IB54" s="21" t="s">
        <v>92</v>
      </c>
      <c r="IE54" s="22"/>
      <c r="IF54" s="22"/>
      <c r="IG54" s="22"/>
      <c r="IH54" s="22"/>
      <c r="II54" s="22"/>
    </row>
    <row r="55" spans="1:243" s="21" customFormat="1" ht="78.75">
      <c r="A55" s="57">
        <v>8.01</v>
      </c>
      <c r="B55" s="58" t="s">
        <v>93</v>
      </c>
      <c r="C55" s="33"/>
      <c r="D55" s="66"/>
      <c r="E55" s="66"/>
      <c r="F55" s="66"/>
      <c r="G55" s="66"/>
      <c r="H55" s="66"/>
      <c r="I55" s="66"/>
      <c r="J55" s="66"/>
      <c r="K55" s="66"/>
      <c r="L55" s="66"/>
      <c r="M55" s="66"/>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IA55" s="21">
        <v>8.01</v>
      </c>
      <c r="IB55" s="21" t="s">
        <v>93</v>
      </c>
      <c r="IE55" s="22"/>
      <c r="IF55" s="22"/>
      <c r="IG55" s="22"/>
      <c r="IH55" s="22"/>
      <c r="II55" s="22"/>
    </row>
    <row r="56" spans="1:243" s="21" customFormat="1" ht="33" customHeight="1">
      <c r="A56" s="57">
        <v>8.02</v>
      </c>
      <c r="B56" s="58" t="s">
        <v>94</v>
      </c>
      <c r="C56" s="33"/>
      <c r="D56" s="76">
        <v>5.5</v>
      </c>
      <c r="E56" s="77" t="s">
        <v>44</v>
      </c>
      <c r="F56" s="59">
        <v>266.68</v>
      </c>
      <c r="G56" s="43"/>
      <c r="H56" s="37"/>
      <c r="I56" s="38" t="s">
        <v>33</v>
      </c>
      <c r="J56" s="39">
        <f t="shared" si="0"/>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 t="shared" si="1"/>
        <v>1466.74</v>
      </c>
      <c r="BB56" s="51">
        <f t="shared" si="2"/>
        <v>1466.74</v>
      </c>
      <c r="BC56" s="56" t="str">
        <f t="shared" si="3"/>
        <v>INR  One Thousand Four Hundred &amp; Sixty Six  and Paise Seventy Four Only</v>
      </c>
      <c r="IA56" s="21">
        <v>8.02</v>
      </c>
      <c r="IB56" s="21" t="s">
        <v>94</v>
      </c>
      <c r="ID56" s="21">
        <v>5.5</v>
      </c>
      <c r="IE56" s="22" t="s">
        <v>44</v>
      </c>
      <c r="IF56" s="22"/>
      <c r="IG56" s="22"/>
      <c r="IH56" s="22"/>
      <c r="II56" s="22"/>
    </row>
    <row r="57" spans="1:243" s="21" customFormat="1" ht="31.5">
      <c r="A57" s="57">
        <v>8.03</v>
      </c>
      <c r="B57" s="58" t="s">
        <v>95</v>
      </c>
      <c r="C57" s="33"/>
      <c r="D57" s="66"/>
      <c r="E57" s="66"/>
      <c r="F57" s="66"/>
      <c r="G57" s="66"/>
      <c r="H57" s="66"/>
      <c r="I57" s="66"/>
      <c r="J57" s="66"/>
      <c r="K57" s="66"/>
      <c r="L57" s="66"/>
      <c r="M57" s="66"/>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IA57" s="21">
        <v>8.03</v>
      </c>
      <c r="IB57" s="21" t="s">
        <v>95</v>
      </c>
      <c r="IE57" s="22"/>
      <c r="IF57" s="22"/>
      <c r="IG57" s="22"/>
      <c r="IH57" s="22"/>
      <c r="II57" s="22"/>
    </row>
    <row r="58" spans="1:243" s="21" customFormat="1" ht="15.75">
      <c r="A58" s="57">
        <v>8.04</v>
      </c>
      <c r="B58" s="58" t="s">
        <v>96</v>
      </c>
      <c r="C58" s="33"/>
      <c r="D58" s="66"/>
      <c r="E58" s="66"/>
      <c r="F58" s="66"/>
      <c r="G58" s="66"/>
      <c r="H58" s="66"/>
      <c r="I58" s="66"/>
      <c r="J58" s="66"/>
      <c r="K58" s="66"/>
      <c r="L58" s="66"/>
      <c r="M58" s="66"/>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IA58" s="21">
        <v>8.04</v>
      </c>
      <c r="IB58" s="21" t="s">
        <v>96</v>
      </c>
      <c r="IE58" s="22"/>
      <c r="IF58" s="22"/>
      <c r="IG58" s="22"/>
      <c r="IH58" s="22"/>
      <c r="II58" s="22"/>
    </row>
    <row r="59" spans="1:243" s="21" customFormat="1" ht="28.5">
      <c r="A59" s="57">
        <v>8.05</v>
      </c>
      <c r="B59" s="58" t="s">
        <v>97</v>
      </c>
      <c r="C59" s="33"/>
      <c r="D59" s="76">
        <v>1</v>
      </c>
      <c r="E59" s="77" t="s">
        <v>47</v>
      </c>
      <c r="F59" s="59">
        <v>74.7</v>
      </c>
      <c r="G59" s="43"/>
      <c r="H59" s="37"/>
      <c r="I59" s="38" t="s">
        <v>33</v>
      </c>
      <c r="J59" s="39">
        <f t="shared" si="0"/>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1"/>
        <v>74.7</v>
      </c>
      <c r="BB59" s="51">
        <f t="shared" si="2"/>
        <v>74.7</v>
      </c>
      <c r="BC59" s="56" t="str">
        <f t="shared" si="3"/>
        <v>INR  Seventy Four and Paise Seventy Only</v>
      </c>
      <c r="IA59" s="21">
        <v>8.05</v>
      </c>
      <c r="IB59" s="21" t="s">
        <v>97</v>
      </c>
      <c r="ID59" s="21">
        <v>1</v>
      </c>
      <c r="IE59" s="22" t="s">
        <v>47</v>
      </c>
      <c r="IF59" s="22"/>
      <c r="IG59" s="22"/>
      <c r="IH59" s="22"/>
      <c r="II59" s="22"/>
    </row>
    <row r="60" spans="1:243" s="21" customFormat="1" ht="63">
      <c r="A60" s="57">
        <v>8.06</v>
      </c>
      <c r="B60" s="58" t="s">
        <v>98</v>
      </c>
      <c r="C60" s="33"/>
      <c r="D60" s="66"/>
      <c r="E60" s="66"/>
      <c r="F60" s="66"/>
      <c r="G60" s="66"/>
      <c r="H60" s="66"/>
      <c r="I60" s="66"/>
      <c r="J60" s="66"/>
      <c r="K60" s="66"/>
      <c r="L60" s="66"/>
      <c r="M60" s="66"/>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IA60" s="21">
        <v>8.06</v>
      </c>
      <c r="IB60" s="21" t="s">
        <v>98</v>
      </c>
      <c r="IE60" s="22"/>
      <c r="IF60" s="22"/>
      <c r="IG60" s="22"/>
      <c r="IH60" s="22"/>
      <c r="II60" s="22"/>
    </row>
    <row r="61" spans="1:243" s="21" customFormat="1" ht="30" customHeight="1">
      <c r="A61" s="57">
        <v>8.07</v>
      </c>
      <c r="B61" s="58" t="s">
        <v>97</v>
      </c>
      <c r="C61" s="33"/>
      <c r="D61" s="76">
        <v>1</v>
      </c>
      <c r="E61" s="77" t="s">
        <v>47</v>
      </c>
      <c r="F61" s="59">
        <v>229.99</v>
      </c>
      <c r="G61" s="43"/>
      <c r="H61" s="37"/>
      <c r="I61" s="38" t="s">
        <v>33</v>
      </c>
      <c r="J61" s="39">
        <f t="shared" si="0"/>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1"/>
        <v>229.99</v>
      </c>
      <c r="BB61" s="51">
        <f t="shared" si="2"/>
        <v>229.99</v>
      </c>
      <c r="BC61" s="56" t="str">
        <f t="shared" si="3"/>
        <v>INR  Two Hundred &amp; Twenty Nine  and Paise Ninety Nine Only</v>
      </c>
      <c r="IA61" s="21">
        <v>8.07</v>
      </c>
      <c r="IB61" s="21" t="s">
        <v>97</v>
      </c>
      <c r="ID61" s="21">
        <v>1</v>
      </c>
      <c r="IE61" s="22" t="s">
        <v>47</v>
      </c>
      <c r="IF61" s="22"/>
      <c r="IG61" s="22"/>
      <c r="IH61" s="22"/>
      <c r="II61" s="22"/>
    </row>
    <row r="62" spans="1:243" s="21" customFormat="1" ht="63">
      <c r="A62" s="57">
        <v>8.08</v>
      </c>
      <c r="B62" s="58" t="s">
        <v>99</v>
      </c>
      <c r="C62" s="33"/>
      <c r="D62" s="66"/>
      <c r="E62" s="66"/>
      <c r="F62" s="66"/>
      <c r="G62" s="66"/>
      <c r="H62" s="66"/>
      <c r="I62" s="66"/>
      <c r="J62" s="66"/>
      <c r="K62" s="66"/>
      <c r="L62" s="66"/>
      <c r="M62" s="66"/>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IA62" s="21">
        <v>8.08</v>
      </c>
      <c r="IB62" s="21" t="s">
        <v>99</v>
      </c>
      <c r="IE62" s="22"/>
      <c r="IF62" s="22"/>
      <c r="IG62" s="22"/>
      <c r="IH62" s="22"/>
      <c r="II62" s="22"/>
    </row>
    <row r="63" spans="1:243" s="21" customFormat="1" ht="31.5" customHeight="1">
      <c r="A63" s="57">
        <v>8.09</v>
      </c>
      <c r="B63" s="58" t="s">
        <v>97</v>
      </c>
      <c r="C63" s="33"/>
      <c r="D63" s="76">
        <v>1</v>
      </c>
      <c r="E63" s="77" t="s">
        <v>47</v>
      </c>
      <c r="F63" s="59">
        <v>621.13</v>
      </c>
      <c r="G63" s="43"/>
      <c r="H63" s="37"/>
      <c r="I63" s="38" t="s">
        <v>33</v>
      </c>
      <c r="J63" s="39">
        <f t="shared" si="0"/>
        <v>1</v>
      </c>
      <c r="K63" s="37" t="s">
        <v>34</v>
      </c>
      <c r="L63" s="37" t="s">
        <v>4</v>
      </c>
      <c r="M63" s="40"/>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 t="shared" si="1"/>
        <v>621.13</v>
      </c>
      <c r="BB63" s="51">
        <f t="shared" si="2"/>
        <v>621.13</v>
      </c>
      <c r="BC63" s="56" t="str">
        <f t="shared" si="3"/>
        <v>INR  Six Hundred &amp; Twenty One  and Paise Thirteen Only</v>
      </c>
      <c r="IA63" s="21">
        <v>8.09</v>
      </c>
      <c r="IB63" s="21" t="s">
        <v>97</v>
      </c>
      <c r="ID63" s="21">
        <v>1</v>
      </c>
      <c r="IE63" s="22" t="s">
        <v>47</v>
      </c>
      <c r="IF63" s="22"/>
      <c r="IG63" s="22"/>
      <c r="IH63" s="22"/>
      <c r="II63" s="22"/>
    </row>
    <row r="64" spans="1:243" s="21" customFormat="1" ht="63">
      <c r="A64" s="60">
        <v>8.1</v>
      </c>
      <c r="B64" s="58" t="s">
        <v>100</v>
      </c>
      <c r="C64" s="33"/>
      <c r="D64" s="66"/>
      <c r="E64" s="66"/>
      <c r="F64" s="66"/>
      <c r="G64" s="66"/>
      <c r="H64" s="66"/>
      <c r="I64" s="66"/>
      <c r="J64" s="66"/>
      <c r="K64" s="66"/>
      <c r="L64" s="66"/>
      <c r="M64" s="66"/>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IA64" s="21">
        <v>8.1</v>
      </c>
      <c r="IB64" s="21" t="s">
        <v>100</v>
      </c>
      <c r="IE64" s="22"/>
      <c r="IF64" s="22"/>
      <c r="IG64" s="22"/>
      <c r="IH64" s="22"/>
      <c r="II64" s="22"/>
    </row>
    <row r="65" spans="1:243" s="21" customFormat="1" ht="28.5">
      <c r="A65" s="57">
        <v>8.11</v>
      </c>
      <c r="B65" s="58" t="s">
        <v>101</v>
      </c>
      <c r="C65" s="33"/>
      <c r="D65" s="76">
        <v>2</v>
      </c>
      <c r="E65" s="77" t="s">
        <v>47</v>
      </c>
      <c r="F65" s="59">
        <v>438.71</v>
      </c>
      <c r="G65" s="43"/>
      <c r="H65" s="37"/>
      <c r="I65" s="38" t="s">
        <v>33</v>
      </c>
      <c r="J65" s="39">
        <f t="shared" si="0"/>
        <v>1</v>
      </c>
      <c r="K65" s="37" t="s">
        <v>34</v>
      </c>
      <c r="L65" s="37" t="s">
        <v>4</v>
      </c>
      <c r="M65" s="40"/>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 t="shared" si="1"/>
        <v>877.42</v>
      </c>
      <c r="BB65" s="51">
        <f t="shared" si="2"/>
        <v>877.42</v>
      </c>
      <c r="BC65" s="56" t="str">
        <f t="shared" si="3"/>
        <v>INR  Eight Hundred &amp; Seventy Seven  and Paise Forty Two Only</v>
      </c>
      <c r="IA65" s="21">
        <v>8.11</v>
      </c>
      <c r="IB65" s="21" t="s">
        <v>101</v>
      </c>
      <c r="ID65" s="21">
        <v>2</v>
      </c>
      <c r="IE65" s="22" t="s">
        <v>47</v>
      </c>
      <c r="IF65" s="22"/>
      <c r="IG65" s="22"/>
      <c r="IH65" s="22"/>
      <c r="II65" s="22"/>
    </row>
    <row r="66" spans="1:243" s="21" customFormat="1" ht="63">
      <c r="A66" s="57">
        <v>8.12</v>
      </c>
      <c r="B66" s="58" t="s">
        <v>102</v>
      </c>
      <c r="C66" s="33"/>
      <c r="D66" s="76">
        <v>4</v>
      </c>
      <c r="E66" s="77" t="s">
        <v>47</v>
      </c>
      <c r="F66" s="59">
        <v>54.1</v>
      </c>
      <c r="G66" s="43"/>
      <c r="H66" s="37"/>
      <c r="I66" s="38" t="s">
        <v>33</v>
      </c>
      <c r="J66" s="39">
        <f t="shared" si="0"/>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1"/>
        <v>216.4</v>
      </c>
      <c r="BB66" s="51">
        <f t="shared" si="2"/>
        <v>216.4</v>
      </c>
      <c r="BC66" s="56" t="str">
        <f t="shared" si="3"/>
        <v>INR  Two Hundred &amp; Sixteen  and Paise Forty Only</v>
      </c>
      <c r="IA66" s="21">
        <v>8.12</v>
      </c>
      <c r="IB66" s="21" t="s">
        <v>102</v>
      </c>
      <c r="ID66" s="21">
        <v>4</v>
      </c>
      <c r="IE66" s="22" t="s">
        <v>47</v>
      </c>
      <c r="IF66" s="22"/>
      <c r="IG66" s="22"/>
      <c r="IH66" s="22"/>
      <c r="II66" s="22"/>
    </row>
    <row r="67" spans="1:243" s="21" customFormat="1" ht="31.5">
      <c r="A67" s="57">
        <v>9</v>
      </c>
      <c r="B67" s="58" t="s">
        <v>103</v>
      </c>
      <c r="C67" s="33"/>
      <c r="D67" s="66"/>
      <c r="E67" s="66"/>
      <c r="F67" s="66"/>
      <c r="G67" s="66"/>
      <c r="H67" s="66"/>
      <c r="I67" s="66"/>
      <c r="J67" s="66"/>
      <c r="K67" s="66"/>
      <c r="L67" s="66"/>
      <c r="M67" s="66"/>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IA67" s="21">
        <v>9</v>
      </c>
      <c r="IB67" s="21" t="s">
        <v>103</v>
      </c>
      <c r="IE67" s="22"/>
      <c r="IF67" s="22"/>
      <c r="IG67" s="22"/>
      <c r="IH67" s="22"/>
      <c r="II67" s="22"/>
    </row>
    <row r="68" spans="1:243" s="21" customFormat="1" ht="94.5">
      <c r="A68" s="57">
        <v>9.01</v>
      </c>
      <c r="B68" s="58" t="s">
        <v>104</v>
      </c>
      <c r="C68" s="33"/>
      <c r="D68" s="66"/>
      <c r="E68" s="66"/>
      <c r="F68" s="66"/>
      <c r="G68" s="66"/>
      <c r="H68" s="66"/>
      <c r="I68" s="66"/>
      <c r="J68" s="66"/>
      <c r="K68" s="66"/>
      <c r="L68" s="66"/>
      <c r="M68" s="66"/>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IA68" s="21">
        <v>9.01</v>
      </c>
      <c r="IB68" s="21" t="s">
        <v>104</v>
      </c>
      <c r="IE68" s="22"/>
      <c r="IF68" s="22"/>
      <c r="IG68" s="22"/>
      <c r="IH68" s="22"/>
      <c r="II68" s="22"/>
    </row>
    <row r="69" spans="1:243" s="21" customFormat="1" ht="78.75">
      <c r="A69" s="57">
        <v>9.02</v>
      </c>
      <c r="B69" s="58" t="s">
        <v>105</v>
      </c>
      <c r="C69" s="33"/>
      <c r="D69" s="76">
        <v>1.85</v>
      </c>
      <c r="E69" s="77" t="s">
        <v>43</v>
      </c>
      <c r="F69" s="59">
        <v>103.24</v>
      </c>
      <c r="G69" s="43"/>
      <c r="H69" s="37"/>
      <c r="I69" s="38" t="s">
        <v>33</v>
      </c>
      <c r="J69" s="39">
        <f t="shared" si="0"/>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 t="shared" si="1"/>
        <v>190.99</v>
      </c>
      <c r="BB69" s="51">
        <f t="shared" si="2"/>
        <v>190.99</v>
      </c>
      <c r="BC69" s="56" t="str">
        <f t="shared" si="3"/>
        <v>INR  One Hundred &amp; Ninety  and Paise Ninety Nine Only</v>
      </c>
      <c r="IA69" s="21">
        <v>9.02</v>
      </c>
      <c r="IB69" s="21" t="s">
        <v>105</v>
      </c>
      <c r="ID69" s="21">
        <v>1.85</v>
      </c>
      <c r="IE69" s="22" t="s">
        <v>43</v>
      </c>
      <c r="IF69" s="22"/>
      <c r="IG69" s="22"/>
      <c r="IH69" s="22"/>
      <c r="II69" s="22"/>
    </row>
    <row r="70" spans="1:243" s="21" customFormat="1" ht="110.25">
      <c r="A70" s="57">
        <v>9.03</v>
      </c>
      <c r="B70" s="58" t="s">
        <v>106</v>
      </c>
      <c r="C70" s="33"/>
      <c r="D70" s="66"/>
      <c r="E70" s="66"/>
      <c r="F70" s="66"/>
      <c r="G70" s="66"/>
      <c r="H70" s="66"/>
      <c r="I70" s="66"/>
      <c r="J70" s="66"/>
      <c r="K70" s="66"/>
      <c r="L70" s="66"/>
      <c r="M70" s="66"/>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IA70" s="21">
        <v>9.03</v>
      </c>
      <c r="IB70" s="21" t="s">
        <v>106</v>
      </c>
      <c r="IE70" s="22"/>
      <c r="IF70" s="22"/>
      <c r="IG70" s="22"/>
      <c r="IH70" s="22"/>
      <c r="II70" s="22"/>
    </row>
    <row r="71" spans="1:243" s="21" customFormat="1" ht="28.5">
      <c r="A71" s="57">
        <v>9.04</v>
      </c>
      <c r="B71" s="58" t="s">
        <v>107</v>
      </c>
      <c r="C71" s="33"/>
      <c r="D71" s="76">
        <v>1.85</v>
      </c>
      <c r="E71" s="77" t="s">
        <v>43</v>
      </c>
      <c r="F71" s="59">
        <v>447.61</v>
      </c>
      <c r="G71" s="43"/>
      <c r="H71" s="37"/>
      <c r="I71" s="38" t="s">
        <v>33</v>
      </c>
      <c r="J71" s="39">
        <f t="shared" si="0"/>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1"/>
        <v>828.08</v>
      </c>
      <c r="BB71" s="51">
        <f t="shared" si="2"/>
        <v>828.08</v>
      </c>
      <c r="BC71" s="56" t="str">
        <f t="shared" si="3"/>
        <v>INR  Eight Hundred &amp; Twenty Eight  and Paise Eight Only</v>
      </c>
      <c r="IA71" s="21">
        <v>9.04</v>
      </c>
      <c r="IB71" s="21" t="s">
        <v>107</v>
      </c>
      <c r="ID71" s="21">
        <v>1.85</v>
      </c>
      <c r="IE71" s="22" t="s">
        <v>43</v>
      </c>
      <c r="IF71" s="22"/>
      <c r="IG71" s="22"/>
      <c r="IH71" s="22"/>
      <c r="II71" s="22"/>
    </row>
    <row r="72" spans="1:243" s="21" customFormat="1" ht="15.75">
      <c r="A72" s="57">
        <v>10</v>
      </c>
      <c r="B72" s="58" t="s">
        <v>108</v>
      </c>
      <c r="C72" s="33"/>
      <c r="D72" s="66"/>
      <c r="E72" s="66"/>
      <c r="F72" s="66"/>
      <c r="G72" s="66"/>
      <c r="H72" s="66"/>
      <c r="I72" s="66"/>
      <c r="J72" s="66"/>
      <c r="K72" s="66"/>
      <c r="L72" s="66"/>
      <c r="M72" s="66"/>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IA72" s="21">
        <v>10</v>
      </c>
      <c r="IB72" s="21" t="s">
        <v>108</v>
      </c>
      <c r="IE72" s="22"/>
      <c r="IF72" s="22"/>
      <c r="IG72" s="22"/>
      <c r="IH72" s="22"/>
      <c r="II72" s="22"/>
    </row>
    <row r="73" spans="1:243" s="21" customFormat="1" ht="48" customHeight="1">
      <c r="A73" s="57">
        <v>10.01</v>
      </c>
      <c r="B73" s="58" t="s">
        <v>109</v>
      </c>
      <c r="C73" s="33"/>
      <c r="D73" s="76">
        <v>3</v>
      </c>
      <c r="E73" s="77" t="s">
        <v>112</v>
      </c>
      <c r="F73" s="59">
        <v>51.62</v>
      </c>
      <c r="G73" s="43"/>
      <c r="H73" s="37"/>
      <c r="I73" s="38" t="s">
        <v>33</v>
      </c>
      <c r="J73" s="39">
        <f t="shared" si="0"/>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1"/>
        <v>154.86</v>
      </c>
      <c r="BB73" s="51">
        <f t="shared" si="2"/>
        <v>154.86</v>
      </c>
      <c r="BC73" s="56" t="str">
        <f t="shared" si="3"/>
        <v>INR  One Hundred &amp; Fifty Four  and Paise Eighty Six Only</v>
      </c>
      <c r="IA73" s="21">
        <v>10.01</v>
      </c>
      <c r="IB73" s="21" t="s">
        <v>109</v>
      </c>
      <c r="ID73" s="21">
        <v>3</v>
      </c>
      <c r="IE73" s="22" t="s">
        <v>112</v>
      </c>
      <c r="IF73" s="22"/>
      <c r="IG73" s="22"/>
      <c r="IH73" s="22"/>
      <c r="II73" s="22"/>
    </row>
    <row r="74" spans="1:243" s="21" customFormat="1" ht="31.5">
      <c r="A74" s="57">
        <v>10.02</v>
      </c>
      <c r="B74" s="58" t="s">
        <v>110</v>
      </c>
      <c r="C74" s="33"/>
      <c r="D74" s="76">
        <v>4</v>
      </c>
      <c r="E74" s="77" t="s">
        <v>112</v>
      </c>
      <c r="F74" s="59">
        <v>29.34</v>
      </c>
      <c r="G74" s="43"/>
      <c r="H74" s="37"/>
      <c r="I74" s="38" t="s">
        <v>33</v>
      </c>
      <c r="J74" s="39">
        <f t="shared" si="0"/>
        <v>1</v>
      </c>
      <c r="K74" s="37" t="s">
        <v>34</v>
      </c>
      <c r="L74" s="37" t="s">
        <v>4</v>
      </c>
      <c r="M74" s="40"/>
      <c r="N74" s="49"/>
      <c r="O74" s="49"/>
      <c r="P74" s="50"/>
      <c r="Q74" s="49"/>
      <c r="R74" s="49"/>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2">
        <f t="shared" si="1"/>
        <v>117.36</v>
      </c>
      <c r="BB74" s="51">
        <f t="shared" si="2"/>
        <v>117.36</v>
      </c>
      <c r="BC74" s="56" t="str">
        <f t="shared" si="3"/>
        <v>INR  One Hundred &amp; Seventeen  and Paise Thirty Six Only</v>
      </c>
      <c r="IA74" s="21">
        <v>10.02</v>
      </c>
      <c r="IB74" s="21" t="s">
        <v>110</v>
      </c>
      <c r="ID74" s="21">
        <v>4</v>
      </c>
      <c r="IE74" s="22" t="s">
        <v>112</v>
      </c>
      <c r="IF74" s="22"/>
      <c r="IG74" s="22"/>
      <c r="IH74" s="22"/>
      <c r="II74" s="22"/>
    </row>
    <row r="75" spans="1:243" s="21" customFormat="1" ht="63">
      <c r="A75" s="57">
        <v>10.03</v>
      </c>
      <c r="B75" s="58" t="s">
        <v>111</v>
      </c>
      <c r="C75" s="33"/>
      <c r="D75" s="76">
        <v>1</v>
      </c>
      <c r="E75" s="77" t="s">
        <v>112</v>
      </c>
      <c r="F75" s="59">
        <v>586.57</v>
      </c>
      <c r="G75" s="43"/>
      <c r="H75" s="37"/>
      <c r="I75" s="38" t="s">
        <v>33</v>
      </c>
      <c r="J75" s="39">
        <f t="shared" si="0"/>
        <v>1</v>
      </c>
      <c r="K75" s="37" t="s">
        <v>34</v>
      </c>
      <c r="L75" s="37" t="s">
        <v>4</v>
      </c>
      <c r="M75" s="40"/>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 t="shared" si="1"/>
        <v>586.57</v>
      </c>
      <c r="BB75" s="51">
        <f t="shared" si="2"/>
        <v>586.57</v>
      </c>
      <c r="BC75" s="56" t="str">
        <f t="shared" si="3"/>
        <v>INR  Five Hundred &amp; Eighty Six  and Paise Fifty Seven Only</v>
      </c>
      <c r="IA75" s="21">
        <v>10.03</v>
      </c>
      <c r="IB75" s="21" t="s">
        <v>111</v>
      </c>
      <c r="ID75" s="21">
        <v>1</v>
      </c>
      <c r="IE75" s="22" t="s">
        <v>112</v>
      </c>
      <c r="IF75" s="22"/>
      <c r="IG75" s="22"/>
      <c r="IH75" s="22"/>
      <c r="II75" s="22"/>
    </row>
    <row r="76" spans="1:55" ht="42.75">
      <c r="A76" s="44" t="s">
        <v>35</v>
      </c>
      <c r="B76" s="45"/>
      <c r="C76" s="46"/>
      <c r="D76" s="74"/>
      <c r="E76" s="74"/>
      <c r="F76" s="74"/>
      <c r="G76" s="34"/>
      <c r="H76" s="47"/>
      <c r="I76" s="47"/>
      <c r="J76" s="47"/>
      <c r="K76" s="47"/>
      <c r="L76" s="48"/>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55">
        <f>SUM(BA13:BA75)</f>
        <v>105965.52</v>
      </c>
      <c r="BB76" s="55">
        <f>SUM(BB13:BB75)</f>
        <v>105965.52</v>
      </c>
      <c r="BC76" s="75" t="str">
        <f>SpellNumber($E$2,BB76)</f>
        <v>INR  One Lakh Five Thousand Nine Hundred &amp; Sixty Five  and Paise Fifty Two Only</v>
      </c>
    </row>
    <row r="77" spans="1:55" ht="46.5" customHeight="1">
      <c r="A77" s="24" t="s">
        <v>36</v>
      </c>
      <c r="B77" s="25"/>
      <c r="C77" s="26"/>
      <c r="D77" s="71"/>
      <c r="E77" s="72" t="s">
        <v>45</v>
      </c>
      <c r="F77" s="73"/>
      <c r="G77" s="27"/>
      <c r="H77" s="28"/>
      <c r="I77" s="28"/>
      <c r="J77" s="28"/>
      <c r="K77" s="29"/>
      <c r="L77" s="30"/>
      <c r="M77" s="31"/>
      <c r="N77" s="32"/>
      <c r="O77" s="21"/>
      <c r="P77" s="21"/>
      <c r="Q77" s="21"/>
      <c r="R77" s="21"/>
      <c r="S77" s="21"/>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53">
        <f>IF(ISBLANK(F77),0,IF(E77="Excess (+)",ROUND(BA76+(BA76*F77),2),IF(E77="Less (-)",ROUND(BA76+(BA76*F77*(-1)),2),IF(E77="At Par",BA76,0))))</f>
        <v>0</v>
      </c>
      <c r="BB77" s="54">
        <f>ROUND(BA77,0)</f>
        <v>0</v>
      </c>
      <c r="BC77" s="36" t="str">
        <f>SpellNumber($E$2,BB77)</f>
        <v>INR Zero Only</v>
      </c>
    </row>
    <row r="78" spans="1:55" ht="45.75" customHeight="1">
      <c r="A78" s="23" t="s">
        <v>37</v>
      </c>
      <c r="B78" s="23"/>
      <c r="C78" s="61" t="str">
        <f>SpellNumber($E$2,BB77)</f>
        <v>INR Zero Only</v>
      </c>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row>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5"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sheetData>
  <sheetProtection password="8F23" sheet="1"/>
  <mergeCells count="40">
    <mergeCell ref="D64:BC64"/>
    <mergeCell ref="D67:BC67"/>
    <mergeCell ref="D68:BC68"/>
    <mergeCell ref="D70:BC70"/>
    <mergeCell ref="D72:BC72"/>
    <mergeCell ref="D54:BC54"/>
    <mergeCell ref="D55:BC55"/>
    <mergeCell ref="D57:BC57"/>
    <mergeCell ref="D58:BC58"/>
    <mergeCell ref="D60:BC60"/>
    <mergeCell ref="D62:BC62"/>
    <mergeCell ref="D42:BC42"/>
    <mergeCell ref="D45:BC45"/>
    <mergeCell ref="D46:BC46"/>
    <mergeCell ref="D50:BC50"/>
    <mergeCell ref="D51:BC51"/>
    <mergeCell ref="D52:BC52"/>
    <mergeCell ref="D27:BC27"/>
    <mergeCell ref="D29:BC29"/>
    <mergeCell ref="D32:BC32"/>
    <mergeCell ref="D34:BC34"/>
    <mergeCell ref="D37:BC37"/>
    <mergeCell ref="D41:BC41"/>
    <mergeCell ref="D39:BC39"/>
    <mergeCell ref="D16:BC16"/>
    <mergeCell ref="D18:BC18"/>
    <mergeCell ref="D19:BC19"/>
    <mergeCell ref="D21:BC21"/>
    <mergeCell ref="D23:BC23"/>
    <mergeCell ref="D25:BC25"/>
    <mergeCell ref="C78:BC78"/>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7">
      <formula1>IF(E77="Select",-1,IF(E77="At Par",0,0))</formula1>
      <formula2>IF(E77="Select",-1,IF(E77="At Par",0,0.99))</formula2>
    </dataValidation>
    <dataValidation type="list" allowBlank="1" showErrorMessage="1" sqref="E7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7">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7">
      <formula1>0</formula1>
      <formula2>IF(#REF!&lt;&gt;"Select",99.9,0)</formula2>
    </dataValidation>
    <dataValidation allowBlank="1" showInputMessage="1" showErrorMessage="1" promptTitle="Units" prompt="Please enter Units in text" sqref="D15:E15 D17:E17 D20:E20 D22:E22 D24:E24 D26:E26 D28:E28 D30:E31 D33:E33 D35:E36 D40:E40 D38:E38 D43:E44 D47:E49 D53:E53 D56:E56 D59:E59 D61:E61 D63:E63 D65:E66 D69:E69 D71:E71 D73:E75">
      <formula1>0</formula1>
      <formula2>0</formula2>
    </dataValidation>
    <dataValidation type="decimal" allowBlank="1" showInputMessage="1" showErrorMessage="1" promptTitle="Quantity" prompt="Please enter the Quantity for this item. " errorTitle="Invalid Entry" error="Only Numeric Values are allowed. " sqref="F15 F17 F20 F22 F24 F26 F28 F30:F31 F33 F35:F36 F40 F38 F43:F44 F47:F49 F53 F56 F59 F61 F63 F65:F66 F69 F71 F73:F75">
      <formula1>0</formula1>
      <formula2>999999999999999</formula2>
    </dataValidation>
    <dataValidation type="list" allowBlank="1" showErrorMessage="1" sqref="D13:D14 K15 D16 K17 D18:D19 K20 D21 K22 D23 K24 D25 K26 D27 K28 D29 K30:K31 D32 K33 D34 K35:K36 D37 D41:D42 D39 K38 K40 K43:K44 D45:D46 K47:K49 D50:D52 K53 D54:D55 K56 D57:D58 K59 D60 K61 D62 K63 D64 K65:K66 D67:D68 K69 D70 K71 K73:K75 D72">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0:H20 G22:H22 G24:H24 G26:H26 G28:H28 G30:H31 G33:H33 G35:H36 G40:H40 G38:H38 G43:H44 G47:H49 G53:H53 G56:H56 G59:H59 G61:H61 G63:H63 G65:H66 G69:H69 G71:H71 G73:H75">
      <formula1>0</formula1>
      <formula2>999999999999999</formula2>
    </dataValidation>
    <dataValidation allowBlank="1" showInputMessage="1" showErrorMessage="1" promptTitle="Addition / Deduction" prompt="Please Choose the correct One" sqref="J15 J17 J20 J22 J24 J26 J28 J30:J31 J33 J35:J36 J40 J38 J43:J44 J47:J49 J53 J56 J59 J61 J63 J65:J66 J69 J71 J73:J75">
      <formula1>0</formula1>
      <formula2>0</formula2>
    </dataValidation>
    <dataValidation type="list" showErrorMessage="1" sqref="I15 I17 I20 I22 I24 I26 I28 I30:I31 I33 I35:I36 I40 I38 I43:I44 I47:I49 I53 I56 I59 I61 I63 I65:I66 I69 I71 I73:I7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0:O20 N22:O22 N24:O24 N26:O26 N28:O28 N30:O31 N33:O33 N35:O36 N40:O40 N38:O38 N43:O44 N47:O49 N53:O53 N56:O56 N59:O59 N61:O61 N63:O63 N65:O66 N69:O69 N71:O71 N73:O7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 R22 R24 R26 R28 R30:R31 R33 R35:R36 R40 R38 R43:R44 R47:R49 R53 R56 R59 R61 R63 R65:R66 R69 R71 R73:R7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 Q22 Q24 Q26 Q28 Q30:Q31 Q33 Q35:Q36 Q40 Q38 Q43:Q44 Q47:Q49 Q53 Q56 Q59 Q61 Q63 Q65:Q66 Q69 Q71 Q73:Q7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 M22 M24 M26 M28 M30:M31 M33 M35:M36 M40 M38 M43:M44 M47:M49 M53 M56 M59 M61 M63 M65:M66 M69 M71 M73:M75">
      <formula1>0</formula1>
      <formula2>999999999999999</formula2>
    </dataValidation>
    <dataValidation type="list" allowBlank="1" showInputMessage="1" showErrorMessage="1" sqref="L73 L13 L14 L15 L16 L17 L18 L19 L20 L21 L22 L23 L24 L25 L26 L27 L28 L29 L30 L31 L32 L33 L34 L35 L36 L37 L38 L39 L40 L41 L42 L43 L44 L45 L46 L47 L48 L49 L50 L51 L52 L53 L54 L55 L56 L57 L58 L59 L60 L61 L62 L63 L64 L65 L66 L67 L68 L69 L70 L71 L72 L75 L74">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75">
      <formula1>0</formula1>
      <formula2>0</formula2>
    </dataValidation>
    <dataValidation type="decimal" allowBlank="1" showErrorMessage="1" errorTitle="Invalid Entry" error="Only Numeric Values are allowed. " sqref="A13:A75">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9" t="s">
        <v>38</v>
      </c>
      <c r="F6" s="69"/>
      <c r="G6" s="69"/>
      <c r="H6" s="69"/>
      <c r="I6" s="69"/>
      <c r="J6" s="69"/>
      <c r="K6" s="69"/>
    </row>
    <row r="7" spans="5:11" ht="14.25">
      <c r="E7" s="70"/>
      <c r="F7" s="70"/>
      <c r="G7" s="70"/>
      <c r="H7" s="70"/>
      <c r="I7" s="70"/>
      <c r="J7" s="70"/>
      <c r="K7" s="70"/>
    </row>
    <row r="8" spans="5:11" ht="14.25">
      <c r="E8" s="70"/>
      <c r="F8" s="70"/>
      <c r="G8" s="70"/>
      <c r="H8" s="70"/>
      <c r="I8" s="70"/>
      <c r="J8" s="70"/>
      <c r="K8" s="70"/>
    </row>
    <row r="9" spans="5:11" ht="14.25">
      <c r="E9" s="70"/>
      <c r="F9" s="70"/>
      <c r="G9" s="70"/>
      <c r="H9" s="70"/>
      <c r="I9" s="70"/>
      <c r="J9" s="70"/>
      <c r="K9" s="70"/>
    </row>
    <row r="10" spans="5:11" ht="14.25">
      <c r="E10" s="70"/>
      <c r="F10" s="70"/>
      <c r="G10" s="70"/>
      <c r="H10" s="70"/>
      <c r="I10" s="70"/>
      <c r="J10" s="70"/>
      <c r="K10" s="70"/>
    </row>
    <row r="11" spans="5:11" ht="14.25">
      <c r="E11" s="70"/>
      <c r="F11" s="70"/>
      <c r="G11" s="70"/>
      <c r="H11" s="70"/>
      <c r="I11" s="70"/>
      <c r="J11" s="70"/>
      <c r="K11" s="70"/>
    </row>
    <row r="12" spans="5:11" ht="14.25">
      <c r="E12" s="70"/>
      <c r="F12" s="70"/>
      <c r="G12" s="70"/>
      <c r="H12" s="70"/>
      <c r="I12" s="70"/>
      <c r="J12" s="70"/>
      <c r="K12" s="70"/>
    </row>
    <row r="13" spans="5:11" ht="14.25">
      <c r="E13" s="70"/>
      <c r="F13" s="70"/>
      <c r="G13" s="70"/>
      <c r="H13" s="70"/>
      <c r="I13" s="70"/>
      <c r="J13" s="70"/>
      <c r="K13" s="70"/>
    </row>
    <row r="14" spans="5:11" ht="14.2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2022-12-02T05:42:11Z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