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<sst xmlns="http://schemas.openxmlformats.org/spreadsheetml/2006/main" count="641" uniqueCount="217">
  <si>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</si>
  <si>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</si>
  <si>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</si>
  <si>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</si>
  <si>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</si>
  <si>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</si>
  <si>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</si>
  <si>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</si>
  <si>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</si>
  <si>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</si>
  <si>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</si>
  <si>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</si>
  <si>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</si>
  <si>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</si>
  <si>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</si>
  <si>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</si>
  <si>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</si>
  <si>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</si>
  <si>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</si>
  <si>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</si>
  <si>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</si>
  <si>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</si>
  <si>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</si>
  <si>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</si>
  <si>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</si>
  <si>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</si>
  <si>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</si>
  <si>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</si>
  <si>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</si>
  <si>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</si>
  <si>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</si>
  <si>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</si>
  <si>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</si>
  <si>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</si>
  <si>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</si>
  <si>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</si>
  <si>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</si>
  <si>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</si>
  <si>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</si>
  <si>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</si>
  <si>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</si>
  <si>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</si>
  <si>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</si>
  <si>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</si>
  <si>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</si>
  <si>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</si>
  <si>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</si>
  <si>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</si>
  <si>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</si>
  <si>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</si>
  <si>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</si>
  <si>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</si>
  <si>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</si>
  <si>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</si>
  <si>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</si>
  <si>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</si>
  <si>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</si>
  <si>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</si>
  <si>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</si>
  <si>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</si>
  <si>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</si>
  <si>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</si>
  <si>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</si>
  <si>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</si>
  <si>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</si>
  <si>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</si>
  <si>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</si>
  <si>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</si>
  <si>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</si>
  <si>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</si>
  <si>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</si>
  <si>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</si>
  <si>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</si>
  <si>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</si>
  <si>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</si>
  <si>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</si>
  <si>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6 mm cement plaster of mix :</t>
  </si>
  <si>
    <t>1:3 (1 cement : 3 fine sand)</t>
  </si>
  <si>
    <t>Painting with synthetic enamel paint of approved brand and manufacture to give an even shade :</t>
  </si>
  <si>
    <t>Two or more coats on new work</t>
  </si>
  <si>
    <t>REPAIRS TO BUILDING</t>
  </si>
  <si>
    <t>WATER SUPPLY</t>
  </si>
  <si>
    <t>20 mm dia nominal bore</t>
  </si>
  <si>
    <t>Providing and fixing gun metal gate valve with C.I. wheel of approved quality (screwed end) :</t>
  </si>
  <si>
    <t>20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</si>
  <si>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</si>
  <si>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</si>
  <si>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</si>
  <si>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</si>
  <si>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</si>
  <si>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</si>
  <si>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</si>
  <si>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</si>
  <si>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</si>
  <si>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</si>
  <si>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</si>
  <si>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</si>
  <si>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</si>
  <si>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</si>
  <si>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</si>
  <si>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</si>
  <si>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</si>
  <si>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</si>
  <si>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</si>
  <si>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</si>
  <si>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</si>
  <si>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</si>
  <si>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</si>
  <si>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</si>
  <si>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</si>
  <si>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</si>
  <si>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</si>
  <si>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</si>
  <si>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</si>
  <si>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</si>
  <si>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</si>
  <si>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</si>
  <si>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</si>
  <si>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</si>
  <si>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</si>
  <si>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</si>
  <si>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</si>
  <si>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</si>
  <si>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</si>
  <si>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</si>
  <si>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</si>
  <si>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</si>
  <si>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</si>
  <si>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</si>
  <si>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</si>
  <si>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</si>
  <si>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</si>
  <si>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</si>
  <si>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</si>
  <si>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</si>
  <si>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</si>
  <si>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</si>
  <si>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</si>
  <si>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</si>
  <si>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</si>
  <si>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</si>
  <si>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</si>
  <si>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</si>
  <si>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</si>
  <si>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</si>
  <si>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</si>
  <si>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</si>
  <si>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</si>
  <si>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</si>
  <si>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</si>
  <si>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</si>
  <si>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</si>
  <si>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</si>
  <si>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</si>
  <si>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</si>
  <si>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</si>
  <si>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</si>
  <si>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</si>
  <si>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</si>
  <si>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</si>
  <si>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</si>
  <si>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</si>
  <si>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</si>
  <si>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</si>
  <si>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</si>
  <si>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</si>
  <si>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</si>
  <si>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</si>
  <si>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</si>
  <si>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</si>
  <si>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</si>
  <si>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</si>
  <si>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</si>
  <si>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CEMENT CONCRETE (CAST IN SITU)</t>
  </si>
  <si>
    <t>1:2:4 (1 cement : 2 coarse sand (zone-III) derived from natural sources :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</si>
  <si>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</si>
  <si>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</si>
  <si>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</si>
  <si>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</si>
  <si>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</si>
  <si>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</si>
  <si>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</si>
  <si>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</si>
  <si>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Add for plaster drip course/ groove in plastered surface or moulding to R.C.C. projections.</t>
  </si>
  <si>
    <t>Brick work with common burnt clay F.P.S. (non modular) bricks of class designation 7.5 in foundation and plinth in:</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</si>
  <si>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</si>
  <si>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</si>
  <si>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</si>
  <si>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</si>
  <si>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</si>
  <si>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</si>
  <si>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</si>
  <si>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</si>
  <si>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</si>
  <si>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</si>
  <si>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</si>
  <si>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</si>
  <si>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Acrylic Smooth exterior paint of required shade :</t>
  </si>
  <si>
    <t>New work (Two or more coat applied @ 1.67 ltr/10 sqm over and including priming coat of exterior primer applied @ 2.20 kg/10 sqm)</t>
  </si>
  <si>
    <t>Old work (One or more coat applied @ 0.90 ltr/10 sqm).</t>
  </si>
  <si>
    <t>Dismantling 15 to 40 mm dia G.I. pipe including stacking of dismantled pipes (within 50 metres lead) as per direction of Engineer- in-Charge. (a) Internal Work- Exposed on wall</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</si>
  <si>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</si>
  <si>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</si>
  <si>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</si>
  <si>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</si>
  <si>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Demolishing brick tile covering in terracing including stacking of serviceable material and disposal of unserviceable material within 50 metres lead.</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</si>
  <si>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</si>
  <si>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</si>
  <si>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G.I. pipes complete with G.I. fittings and clamps, i/c cutting and making good the walls etc.   Internal work - Exposed on wall</t>
  </si>
  <si>
    <t>Providing and fixing ball valve (brass) of approved quality, High or low pressure, with plastic floats complete :</t>
  </si>
  <si>
    <t>Providing and fixing G.I. Union in G.I. pipe including cutting and threading the pipe and making long screws etc. complete (New work)  :</t>
  </si>
  <si>
    <t>MINOR CIVIL MAINTENANCE WORK</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</si>
  <si>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</si>
  <si>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</si>
  <si>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</si>
  <si>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Provision of Stair case for approachable roof in house no  651 .</t>
  </si>
  <si>
    <t>Contract No:   35/C/D2/2022-23/01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</si>
</sst>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4"/>
  <sheetViews>
    <sheetView showGridLines="0" zoomScale="85" zoomScaleNormal="85" zoomScalePageLayoutView="0" workbookViewId="0" topLeftCell="A1">
      <selection activeCell="BK14" sqref="BK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215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216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170</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170</v>
      </c>
      <c r="IC13" s="22" t="s">
        <v>55</v>
      </c>
      <c r="IE13" s="23"/>
      <c r="IF13" s="23" t="s">
        <v>34</v>
      </c>
      <c r="IG13" s="23" t="s">
        <v>35</v>
      </c>
      <c r="IH13" s="23">
        <v>10</v>
      </c>
      <c r="II13" s="23" t="s">
        <v>36</v>
      </c>
    </row>
    <row r="14" spans="1:243" s="22" customFormat="1" ht="128.25">
      <c r="A14" s="59">
        <v>1.01</v>
      </c>
      <c r="B14" s="64" t="s">
        <v>171</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171</v>
      </c>
      <c r="IC14" s="22" t="s">
        <v>56</v>
      </c>
      <c r="IE14" s="23"/>
      <c r="IF14" s="23" t="s">
        <v>40</v>
      </c>
      <c r="IG14" s="23" t="s">
        <v>35</v>
      </c>
      <c r="IH14" s="23">
        <v>123.223</v>
      </c>
      <c r="II14" s="23" t="s">
        <v>37</v>
      </c>
    </row>
    <row r="15" spans="1:243" s="22" customFormat="1" ht="28.5">
      <c r="A15" s="59">
        <v>1.02</v>
      </c>
      <c r="B15" s="60" t="s">
        <v>172</v>
      </c>
      <c r="C15" s="39" t="s">
        <v>57</v>
      </c>
      <c r="D15" s="61">
        <v>1.2</v>
      </c>
      <c r="E15" s="62" t="s">
        <v>64</v>
      </c>
      <c r="F15" s="63">
        <v>180.14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216</v>
      </c>
      <c r="BB15" s="54">
        <f aca="true" t="shared" si="2" ref="BB14:BB45">BA15+SUM(N15:AZ15)</f>
        <v>216</v>
      </c>
      <c r="BC15" s="50" t="str">
        <f aca="true" t="shared" si="3" ref="BC14:BC45">SpellNumber(L15,BB15)</f>
        <v>INR  Two Hundred &amp; Sixteen  Only</v>
      </c>
      <c r="IA15" s="22">
        <v>1.02</v>
      </c>
      <c r="IB15" s="22" t="s">
        <v>172</v>
      </c>
      <c r="IC15" s="22" t="s">
        <v>57</v>
      </c>
      <c r="ID15" s="22">
        <v>1.2</v>
      </c>
      <c r="IE15" s="23" t="s">
        <v>64</v>
      </c>
      <c r="IF15" s="23" t="s">
        <v>41</v>
      </c>
      <c r="IG15" s="23" t="s">
        <v>42</v>
      </c>
      <c r="IH15" s="23">
        <v>213</v>
      </c>
      <c r="II15" s="23" t="s">
        <v>37</v>
      </c>
    </row>
    <row r="16" spans="1:243" s="22" customFormat="1" ht="15.75">
      <c r="A16" s="59">
        <v>2</v>
      </c>
      <c r="B16" s="60" t="s">
        <v>173</v>
      </c>
      <c r="C16" s="39" t="s">
        <v>85</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173</v>
      </c>
      <c r="IC16" s="22" t="s">
        <v>85</v>
      </c>
      <c r="IE16" s="23"/>
      <c r="IF16" s="23"/>
      <c r="IG16" s="23"/>
      <c r="IH16" s="23"/>
      <c r="II16" s="23"/>
    </row>
    <row r="17" spans="1:243" s="22" customFormat="1" ht="71.25">
      <c r="A17" s="59">
        <v>2.01</v>
      </c>
      <c r="B17" s="60" t="s">
        <v>155</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155</v>
      </c>
      <c r="IC17" s="22" t="s">
        <v>58</v>
      </c>
      <c r="IE17" s="23"/>
      <c r="IF17" s="23"/>
      <c r="IG17" s="23"/>
      <c r="IH17" s="23"/>
      <c r="II17" s="23"/>
    </row>
    <row r="18" spans="1:243" s="22" customFormat="1" ht="71.25">
      <c r="A18" s="59">
        <v>2.02</v>
      </c>
      <c r="B18" s="60" t="s">
        <v>174</v>
      </c>
      <c r="C18" s="39" t="s">
        <v>86</v>
      </c>
      <c r="D18" s="61">
        <v>1.35</v>
      </c>
      <c r="E18" s="62" t="s">
        <v>64</v>
      </c>
      <c r="F18" s="63">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8718</v>
      </c>
      <c r="BB18" s="54">
        <f t="shared" si="2"/>
        <v>8718</v>
      </c>
      <c r="BC18" s="50" t="str">
        <f t="shared" si="3"/>
        <v>INR  Eight Thousand Seven Hundred &amp; Eighteen  Only</v>
      </c>
      <c r="IA18" s="22">
        <v>2.02</v>
      </c>
      <c r="IB18" s="22" t="s">
        <v>174</v>
      </c>
      <c r="IC18" s="22" t="s">
        <v>86</v>
      </c>
      <c r="ID18" s="22">
        <v>1.35</v>
      </c>
      <c r="IE18" s="23" t="s">
        <v>64</v>
      </c>
      <c r="IF18" s="23"/>
      <c r="IG18" s="23"/>
      <c r="IH18" s="23"/>
      <c r="II18" s="23"/>
    </row>
    <row r="19" spans="1:243" s="22" customFormat="1" ht="15.75">
      <c r="A19" s="59">
        <v>3</v>
      </c>
      <c r="B19" s="60" t="s">
        <v>68</v>
      </c>
      <c r="C19" s="39" t="s">
        <v>87</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68</v>
      </c>
      <c r="IC19" s="22" t="s">
        <v>87</v>
      </c>
      <c r="IE19" s="23"/>
      <c r="IF19" s="23"/>
      <c r="IG19" s="23"/>
      <c r="IH19" s="23"/>
      <c r="II19" s="23"/>
    </row>
    <row r="20" spans="1:243" s="22" customFormat="1" ht="30.75" customHeight="1">
      <c r="A20" s="59">
        <v>3.01</v>
      </c>
      <c r="B20" s="60" t="s">
        <v>175</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175</v>
      </c>
      <c r="IC20" s="22" t="s">
        <v>59</v>
      </c>
      <c r="IE20" s="23"/>
      <c r="IF20" s="23" t="s">
        <v>34</v>
      </c>
      <c r="IG20" s="23" t="s">
        <v>43</v>
      </c>
      <c r="IH20" s="23">
        <v>10</v>
      </c>
      <c r="II20" s="23" t="s">
        <v>37</v>
      </c>
    </row>
    <row r="21" spans="1:243" s="22" customFormat="1" ht="71.25">
      <c r="A21" s="59">
        <v>3.02</v>
      </c>
      <c r="B21" s="60" t="s">
        <v>176</v>
      </c>
      <c r="C21" s="39" t="s">
        <v>88</v>
      </c>
      <c r="D21" s="61">
        <v>0.11</v>
      </c>
      <c r="E21" s="62" t="s">
        <v>64</v>
      </c>
      <c r="F21" s="63">
        <v>8930.33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982</v>
      </c>
      <c r="BB21" s="54">
        <f t="shared" si="2"/>
        <v>982</v>
      </c>
      <c r="BC21" s="50" t="str">
        <f t="shared" si="3"/>
        <v>INR  Nine Hundred &amp; Eighty Two  Only</v>
      </c>
      <c r="IA21" s="22">
        <v>3.02</v>
      </c>
      <c r="IB21" s="22" t="s">
        <v>176</v>
      </c>
      <c r="IC21" s="22" t="s">
        <v>88</v>
      </c>
      <c r="ID21" s="22">
        <v>0.11</v>
      </c>
      <c r="IE21" s="23" t="s">
        <v>64</v>
      </c>
      <c r="IF21" s="23"/>
      <c r="IG21" s="23"/>
      <c r="IH21" s="23"/>
      <c r="II21" s="23"/>
    </row>
    <row r="22" spans="1:243" s="22" customFormat="1" ht="174.75" customHeight="1">
      <c r="A22" s="59">
        <v>3.03</v>
      </c>
      <c r="B22" s="60" t="s">
        <v>177</v>
      </c>
      <c r="C22" s="39" t="s">
        <v>60</v>
      </c>
      <c r="D22" s="61">
        <v>2.56</v>
      </c>
      <c r="E22" s="62" t="s">
        <v>64</v>
      </c>
      <c r="F22" s="63">
        <v>9398.77</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24061</v>
      </c>
      <c r="BB22" s="54">
        <f t="shared" si="2"/>
        <v>24061</v>
      </c>
      <c r="BC22" s="50" t="str">
        <f t="shared" si="3"/>
        <v>INR  Twenty Four Thousand  &amp;Sixty One  Only</v>
      </c>
      <c r="IA22" s="22">
        <v>3.03</v>
      </c>
      <c r="IB22" s="22" t="s">
        <v>177</v>
      </c>
      <c r="IC22" s="22" t="s">
        <v>60</v>
      </c>
      <c r="ID22" s="22">
        <v>2.56</v>
      </c>
      <c r="IE22" s="23" t="s">
        <v>64</v>
      </c>
      <c r="IF22" s="23" t="s">
        <v>40</v>
      </c>
      <c r="IG22" s="23" t="s">
        <v>35</v>
      </c>
      <c r="IH22" s="23">
        <v>123.223</v>
      </c>
      <c r="II22" s="23" t="s">
        <v>37</v>
      </c>
    </row>
    <row r="23" spans="1:243" s="22" customFormat="1" ht="42.75">
      <c r="A23" s="59">
        <v>3.04</v>
      </c>
      <c r="B23" s="60" t="s">
        <v>69</v>
      </c>
      <c r="C23" s="39" t="s">
        <v>89</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3.04</v>
      </c>
      <c r="IB23" s="22" t="s">
        <v>69</v>
      </c>
      <c r="IC23" s="22" t="s">
        <v>89</v>
      </c>
      <c r="IE23" s="23"/>
      <c r="IF23" s="23" t="s">
        <v>44</v>
      </c>
      <c r="IG23" s="23" t="s">
        <v>45</v>
      </c>
      <c r="IH23" s="23">
        <v>10</v>
      </c>
      <c r="II23" s="23" t="s">
        <v>37</v>
      </c>
    </row>
    <row r="24" spans="1:243" s="22" customFormat="1" ht="28.5">
      <c r="A24" s="59">
        <v>3.05</v>
      </c>
      <c r="B24" s="60" t="s">
        <v>178</v>
      </c>
      <c r="C24" s="39" t="s">
        <v>90</v>
      </c>
      <c r="D24" s="61">
        <v>0.52</v>
      </c>
      <c r="E24" s="62" t="s">
        <v>52</v>
      </c>
      <c r="F24" s="63">
        <v>270.01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140</v>
      </c>
      <c r="BB24" s="54">
        <f t="shared" si="2"/>
        <v>140</v>
      </c>
      <c r="BC24" s="50" t="str">
        <f t="shared" si="3"/>
        <v>INR  One Hundred &amp; Forty  Only</v>
      </c>
      <c r="IA24" s="22">
        <v>3.05</v>
      </c>
      <c r="IB24" s="22" t="s">
        <v>178</v>
      </c>
      <c r="IC24" s="22" t="s">
        <v>90</v>
      </c>
      <c r="ID24" s="22">
        <v>0.52</v>
      </c>
      <c r="IE24" s="23" t="s">
        <v>52</v>
      </c>
      <c r="IF24" s="23"/>
      <c r="IG24" s="23"/>
      <c r="IH24" s="23"/>
      <c r="II24" s="23"/>
    </row>
    <row r="25" spans="1:243" s="22" customFormat="1" ht="42.75">
      <c r="A25" s="59">
        <v>3.06</v>
      </c>
      <c r="B25" s="60" t="s">
        <v>179</v>
      </c>
      <c r="C25" s="39" t="s">
        <v>91</v>
      </c>
      <c r="D25" s="61">
        <v>1.01</v>
      </c>
      <c r="E25" s="62" t="s">
        <v>52</v>
      </c>
      <c r="F25" s="63">
        <v>587.06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593</v>
      </c>
      <c r="BB25" s="54">
        <f t="shared" si="2"/>
        <v>593</v>
      </c>
      <c r="BC25" s="50" t="str">
        <f t="shared" si="3"/>
        <v>INR  Five Hundred &amp; Ninety Three  Only</v>
      </c>
      <c r="IA25" s="22">
        <v>3.06</v>
      </c>
      <c r="IB25" s="22" t="s">
        <v>179</v>
      </c>
      <c r="IC25" s="22" t="s">
        <v>91</v>
      </c>
      <c r="ID25" s="22">
        <v>1.01</v>
      </c>
      <c r="IE25" s="23" t="s">
        <v>52</v>
      </c>
      <c r="IF25" s="23" t="s">
        <v>41</v>
      </c>
      <c r="IG25" s="23" t="s">
        <v>42</v>
      </c>
      <c r="IH25" s="23">
        <v>213</v>
      </c>
      <c r="II25" s="23" t="s">
        <v>37</v>
      </c>
    </row>
    <row r="26" spans="1:243" s="22" customFormat="1" ht="33" customHeight="1">
      <c r="A26" s="59">
        <v>3.07</v>
      </c>
      <c r="B26" s="60" t="s">
        <v>180</v>
      </c>
      <c r="C26" s="39" t="s">
        <v>92</v>
      </c>
      <c r="D26" s="61">
        <v>2.9</v>
      </c>
      <c r="E26" s="62" t="s">
        <v>52</v>
      </c>
      <c r="F26" s="63">
        <v>672.11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1949</v>
      </c>
      <c r="BB26" s="54">
        <f t="shared" si="2"/>
        <v>1949</v>
      </c>
      <c r="BC26" s="50" t="str">
        <f t="shared" si="3"/>
        <v>INR  One Thousand Nine Hundred &amp; Forty Nine  Only</v>
      </c>
      <c r="IA26" s="22">
        <v>3.07</v>
      </c>
      <c r="IB26" s="22" t="s">
        <v>180</v>
      </c>
      <c r="IC26" s="22" t="s">
        <v>92</v>
      </c>
      <c r="ID26" s="22">
        <v>2.9</v>
      </c>
      <c r="IE26" s="23" t="s">
        <v>52</v>
      </c>
      <c r="IF26" s="23"/>
      <c r="IG26" s="23"/>
      <c r="IH26" s="23"/>
      <c r="II26" s="23"/>
    </row>
    <row r="27" spans="1:243" s="22" customFormat="1" ht="28.5">
      <c r="A27" s="59">
        <v>3.08</v>
      </c>
      <c r="B27" s="60" t="s">
        <v>181</v>
      </c>
      <c r="C27" s="39" t="s">
        <v>93</v>
      </c>
      <c r="D27" s="61">
        <v>12.9</v>
      </c>
      <c r="E27" s="62" t="s">
        <v>52</v>
      </c>
      <c r="F27" s="63">
        <v>576.72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7440</v>
      </c>
      <c r="BB27" s="54">
        <f t="shared" si="2"/>
        <v>7440</v>
      </c>
      <c r="BC27" s="50" t="str">
        <f t="shared" si="3"/>
        <v>INR  Seven Thousand Four Hundred &amp; Forty  Only</v>
      </c>
      <c r="IA27" s="22">
        <v>3.08</v>
      </c>
      <c r="IB27" s="22" t="s">
        <v>181</v>
      </c>
      <c r="IC27" s="22" t="s">
        <v>93</v>
      </c>
      <c r="ID27" s="22">
        <v>12.9</v>
      </c>
      <c r="IE27" s="23" t="s">
        <v>52</v>
      </c>
      <c r="IF27" s="23"/>
      <c r="IG27" s="23"/>
      <c r="IH27" s="23"/>
      <c r="II27" s="23"/>
    </row>
    <row r="28" spans="1:243" s="22" customFormat="1" ht="71.25">
      <c r="A28" s="59">
        <v>3.09</v>
      </c>
      <c r="B28" s="60" t="s">
        <v>182</v>
      </c>
      <c r="C28" s="39" t="s">
        <v>94</v>
      </c>
      <c r="D28" s="61">
        <v>14</v>
      </c>
      <c r="E28" s="62" t="s">
        <v>52</v>
      </c>
      <c r="F28" s="63">
        <v>270.01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3780</v>
      </c>
      <c r="BB28" s="54">
        <f t="shared" si="2"/>
        <v>3780</v>
      </c>
      <c r="BC28" s="50" t="str">
        <f t="shared" si="3"/>
        <v>INR  Three Thousand Seven Hundred &amp; Eighty  Only</v>
      </c>
      <c r="IA28" s="22">
        <v>3.09</v>
      </c>
      <c r="IB28" s="22" t="s">
        <v>182</v>
      </c>
      <c r="IC28" s="22" t="s">
        <v>94</v>
      </c>
      <c r="ID28" s="22">
        <v>14</v>
      </c>
      <c r="IE28" s="23" t="s">
        <v>52</v>
      </c>
      <c r="IF28" s="23"/>
      <c r="IG28" s="23"/>
      <c r="IH28" s="23"/>
      <c r="II28" s="23"/>
    </row>
    <row r="29" spans="1:243" s="22" customFormat="1" ht="71.25">
      <c r="A29" s="59">
        <v>3.1</v>
      </c>
      <c r="B29" s="60" t="s">
        <v>70</v>
      </c>
      <c r="C29" s="39" t="s">
        <v>95</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3.1</v>
      </c>
      <c r="IB29" s="22" t="s">
        <v>70</v>
      </c>
      <c r="IC29" s="22" t="s">
        <v>95</v>
      </c>
      <c r="IE29" s="23"/>
      <c r="IF29" s="23"/>
      <c r="IG29" s="23"/>
      <c r="IH29" s="23"/>
      <c r="II29" s="23"/>
    </row>
    <row r="30" spans="1:243" s="22" customFormat="1" ht="28.5">
      <c r="A30" s="59">
        <v>3.11</v>
      </c>
      <c r="B30" s="60" t="s">
        <v>71</v>
      </c>
      <c r="C30" s="39" t="s">
        <v>61</v>
      </c>
      <c r="D30" s="61">
        <v>420</v>
      </c>
      <c r="E30" s="62" t="s">
        <v>66</v>
      </c>
      <c r="F30" s="63">
        <v>78.6</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33012</v>
      </c>
      <c r="BB30" s="54">
        <f t="shared" si="2"/>
        <v>33012</v>
      </c>
      <c r="BC30" s="50" t="str">
        <f t="shared" si="3"/>
        <v>INR  Thirty Three Thousand  &amp;Twelve  Only</v>
      </c>
      <c r="IA30" s="22">
        <v>3.11</v>
      </c>
      <c r="IB30" s="22" t="s">
        <v>71</v>
      </c>
      <c r="IC30" s="22" t="s">
        <v>61</v>
      </c>
      <c r="ID30" s="22">
        <v>420</v>
      </c>
      <c r="IE30" s="23" t="s">
        <v>66</v>
      </c>
      <c r="IF30" s="23"/>
      <c r="IG30" s="23"/>
      <c r="IH30" s="23"/>
      <c r="II30" s="23"/>
    </row>
    <row r="31" spans="1:243" s="22" customFormat="1" ht="42.75">
      <c r="A31" s="59">
        <v>3.12</v>
      </c>
      <c r="B31" s="60" t="s">
        <v>183</v>
      </c>
      <c r="C31" s="39" t="s">
        <v>96</v>
      </c>
      <c r="D31" s="61">
        <v>70</v>
      </c>
      <c r="E31" s="62" t="s">
        <v>74</v>
      </c>
      <c r="F31" s="63">
        <v>56.72</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3970</v>
      </c>
      <c r="BB31" s="54">
        <f t="shared" si="2"/>
        <v>3970</v>
      </c>
      <c r="BC31" s="50" t="str">
        <f t="shared" si="3"/>
        <v>INR  Three Thousand Nine Hundred &amp; Seventy  Only</v>
      </c>
      <c r="IA31" s="22">
        <v>3.12</v>
      </c>
      <c r="IB31" s="22" t="s">
        <v>183</v>
      </c>
      <c r="IC31" s="22" t="s">
        <v>96</v>
      </c>
      <c r="ID31" s="22">
        <v>70</v>
      </c>
      <c r="IE31" s="23" t="s">
        <v>74</v>
      </c>
      <c r="IF31" s="23"/>
      <c r="IG31" s="23"/>
      <c r="IH31" s="23"/>
      <c r="II31" s="23"/>
    </row>
    <row r="32" spans="1:243" s="22" customFormat="1" ht="15.75">
      <c r="A32" s="59">
        <v>4</v>
      </c>
      <c r="B32" s="60" t="s">
        <v>72</v>
      </c>
      <c r="C32" s="39" t="s">
        <v>97</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4</v>
      </c>
      <c r="IB32" s="22" t="s">
        <v>72</v>
      </c>
      <c r="IC32" s="22" t="s">
        <v>97</v>
      </c>
      <c r="IE32" s="23"/>
      <c r="IF32" s="23"/>
      <c r="IG32" s="23"/>
      <c r="IH32" s="23"/>
      <c r="II32" s="23"/>
    </row>
    <row r="33" spans="1:243" s="22" customFormat="1" ht="57">
      <c r="A33" s="59">
        <v>4.01</v>
      </c>
      <c r="B33" s="60" t="s">
        <v>184</v>
      </c>
      <c r="C33" s="39" t="s">
        <v>98</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4.01</v>
      </c>
      <c r="IB33" s="22" t="s">
        <v>184</v>
      </c>
      <c r="IC33" s="22" t="s">
        <v>98</v>
      </c>
      <c r="IE33" s="23"/>
      <c r="IF33" s="23"/>
      <c r="IG33" s="23"/>
      <c r="IH33" s="23"/>
      <c r="II33" s="23"/>
    </row>
    <row r="34" spans="1:243" s="22" customFormat="1" ht="42.75" customHeight="1">
      <c r="A34" s="59">
        <v>4.02</v>
      </c>
      <c r="B34" s="60" t="s">
        <v>157</v>
      </c>
      <c r="C34" s="39" t="s">
        <v>99</v>
      </c>
      <c r="D34" s="61">
        <v>0.13</v>
      </c>
      <c r="E34" s="62" t="s">
        <v>64</v>
      </c>
      <c r="F34" s="63">
        <v>5838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759</v>
      </c>
      <c r="BB34" s="54">
        <f t="shared" si="2"/>
        <v>759</v>
      </c>
      <c r="BC34" s="50" t="str">
        <f t="shared" si="3"/>
        <v>INR  Seven Hundred &amp; Fifty Nine  Only</v>
      </c>
      <c r="IA34" s="22">
        <v>4.02</v>
      </c>
      <c r="IB34" s="22" t="s">
        <v>157</v>
      </c>
      <c r="IC34" s="22" t="s">
        <v>99</v>
      </c>
      <c r="ID34" s="22">
        <v>0.13</v>
      </c>
      <c r="IE34" s="23" t="s">
        <v>64</v>
      </c>
      <c r="IF34" s="23"/>
      <c r="IG34" s="23"/>
      <c r="IH34" s="23"/>
      <c r="II34" s="23"/>
    </row>
    <row r="35" spans="1:243" s="22" customFormat="1" ht="71.25">
      <c r="A35" s="59">
        <v>4.03</v>
      </c>
      <c r="B35" s="60" t="s">
        <v>156</v>
      </c>
      <c r="C35" s="39" t="s">
        <v>100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4.03</v>
      </c>
      <c r="IB35" s="22" t="s">
        <v>156</v>
      </c>
      <c r="IC35" s="22" t="s">
        <v>100</v>
      </c>
      <c r="IE35" s="23"/>
      <c r="IF35" s="23"/>
      <c r="IG35" s="23"/>
      <c r="IH35" s="23"/>
      <c r="II35" s="23"/>
    </row>
    <row r="36" spans="1:243" s="22" customFormat="1" ht="30.75" customHeight="1">
      <c r="A36" s="59">
        <v>4.04</v>
      </c>
      <c r="B36" s="60" t="s">
        <v>157</v>
      </c>
      <c r="C36" s="39" t="s">
        <v>101</v>
      </c>
      <c r="D36" s="61">
        <v>3.8</v>
      </c>
      <c r="E36" s="62" t="s">
        <v>64</v>
      </c>
      <c r="F36" s="63">
        <v>7267.29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27616</v>
      </c>
      <c r="BB36" s="54">
        <f t="shared" si="2"/>
        <v>27616</v>
      </c>
      <c r="BC36" s="50" t="str">
        <f t="shared" si="3"/>
        <v>INR  Twenty Seven Thousand Six Hundred &amp; Sixteen  Only</v>
      </c>
      <c r="IA36" s="22">
        <v>4.04</v>
      </c>
      <c r="IB36" s="22" t="s">
        <v>157</v>
      </c>
      <c r="IC36" s="22" t="s">
        <v>101</v>
      </c>
      <c r="ID36" s="22">
        <v>3.8</v>
      </c>
      <c r="IE36" s="23" t="s">
        <v>64</v>
      </c>
      <c r="IF36" s="23"/>
      <c r="IG36" s="23"/>
      <c r="IH36" s="23"/>
      <c r="II36" s="23"/>
    </row>
    <row r="37" spans="1:243" s="22" customFormat="1" ht="15.75">
      <c r="A37" s="59">
        <v>5</v>
      </c>
      <c r="B37" s="60" t="s">
        <v>158</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5</v>
      </c>
      <c r="IB37" s="22" t="s">
        <v>158</v>
      </c>
      <c r="IC37" s="22" t="s">
        <v>62</v>
      </c>
      <c r="IE37" s="23"/>
      <c r="IF37" s="23"/>
      <c r="IG37" s="23"/>
      <c r="IH37" s="23"/>
      <c r="II37" s="23"/>
    </row>
    <row r="38" spans="1:243" s="22" customFormat="1" ht="85.5">
      <c r="A38" s="63">
        <v>5.01</v>
      </c>
      <c r="B38" s="60" t="s">
        <v>185</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5.01</v>
      </c>
      <c r="IB38" s="22" t="s">
        <v>185</v>
      </c>
      <c r="IC38" s="22" t="s">
        <v>63</v>
      </c>
      <c r="IE38" s="23"/>
      <c r="IF38" s="23"/>
      <c r="IG38" s="23"/>
      <c r="IH38" s="23"/>
      <c r="II38" s="23"/>
    </row>
    <row r="39" spans="1:243" s="22" customFormat="1" ht="57">
      <c r="A39" s="59">
        <v>5.02</v>
      </c>
      <c r="B39" s="60" t="s">
        <v>186</v>
      </c>
      <c r="C39" s="39" t="s">
        <v>102</v>
      </c>
      <c r="D39" s="61">
        <v>786</v>
      </c>
      <c r="E39" s="62" t="s">
        <v>66</v>
      </c>
      <c r="F39" s="63">
        <v>89.65</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70465</v>
      </c>
      <c r="BB39" s="54">
        <f t="shared" si="2"/>
        <v>70465</v>
      </c>
      <c r="BC39" s="50" t="str">
        <f t="shared" si="3"/>
        <v>INR  Seventy Thousand Four Hundred &amp; Sixty Five  Only</v>
      </c>
      <c r="IA39" s="22">
        <v>5.02</v>
      </c>
      <c r="IB39" s="22" t="s">
        <v>186</v>
      </c>
      <c r="IC39" s="22" t="s">
        <v>102</v>
      </c>
      <c r="ID39" s="22">
        <v>786</v>
      </c>
      <c r="IE39" s="23" t="s">
        <v>66</v>
      </c>
      <c r="IF39" s="23"/>
      <c r="IG39" s="23"/>
      <c r="IH39" s="23"/>
      <c r="II39" s="23"/>
    </row>
    <row r="40" spans="1:243" s="22" customFormat="1" ht="85.5">
      <c r="A40" s="59">
        <v>5.03</v>
      </c>
      <c r="B40" s="60" t="s">
        <v>187</v>
      </c>
      <c r="C40" s="39" t="s">
        <v>103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5.03</v>
      </c>
      <c r="IB40" s="22" t="s">
        <v>187</v>
      </c>
      <c r="IC40" s="22" t="s">
        <v>103</v>
      </c>
      <c r="IE40" s="23"/>
      <c r="IF40" s="23"/>
      <c r="IG40" s="23"/>
      <c r="IH40" s="23"/>
      <c r="II40" s="23"/>
    </row>
    <row r="41" spans="1:243" s="22" customFormat="1" ht="28.5">
      <c r="A41" s="59">
        <v>5.04</v>
      </c>
      <c r="B41" s="60" t="s">
        <v>188</v>
      </c>
      <c r="C41" s="39" t="s">
        <v>104</v>
      </c>
      <c r="D41" s="61">
        <v>275</v>
      </c>
      <c r="E41" s="62" t="s">
        <v>66</v>
      </c>
      <c r="F41" s="63">
        <v>137.79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37892</v>
      </c>
      <c r="BB41" s="54">
        <f t="shared" si="2"/>
        <v>37892</v>
      </c>
      <c r="BC41" s="50" t="str">
        <f t="shared" si="3"/>
        <v>INR  Thirty Seven Thousand Eight Hundred &amp; Ninety Two  Only</v>
      </c>
      <c r="IA41" s="22">
        <v>5.04</v>
      </c>
      <c r="IB41" s="22" t="s">
        <v>188</v>
      </c>
      <c r="IC41" s="22" t="s">
        <v>104</v>
      </c>
      <c r="ID41" s="22">
        <v>275</v>
      </c>
      <c r="IE41" s="23" t="s">
        <v>66</v>
      </c>
      <c r="IF41" s="23"/>
      <c r="IG41" s="23"/>
      <c r="IH41" s="23"/>
      <c r="II41" s="23"/>
    </row>
    <row r="42" spans="1:243" s="22" customFormat="1" ht="142.5">
      <c r="A42" s="59">
        <v>5.05</v>
      </c>
      <c r="B42" s="60" t="s">
        <v>189</v>
      </c>
      <c r="C42" s="39" t="s">
        <v>105</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5.05</v>
      </c>
      <c r="IB42" s="22" t="s">
        <v>189</v>
      </c>
      <c r="IC42" s="22" t="s">
        <v>105</v>
      </c>
      <c r="IE42" s="23"/>
      <c r="IF42" s="23"/>
      <c r="IG42" s="23"/>
      <c r="IH42" s="23"/>
      <c r="II42" s="23"/>
    </row>
    <row r="43" spans="1:243" s="22" customFormat="1" ht="28.5">
      <c r="A43" s="59">
        <v>5.06</v>
      </c>
      <c r="B43" s="60" t="s">
        <v>190</v>
      </c>
      <c r="C43" s="39" t="s">
        <v>106</v>
      </c>
      <c r="D43" s="61">
        <v>280</v>
      </c>
      <c r="E43" s="62" t="s">
        <v>65</v>
      </c>
      <c r="F43" s="63">
        <v>126.78</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35498</v>
      </c>
      <c r="BB43" s="54">
        <f t="shared" si="2"/>
        <v>35498</v>
      </c>
      <c r="BC43" s="50" t="str">
        <f t="shared" si="3"/>
        <v>INR  Thirty Five Thousand Four Hundred &amp; Ninety Eight  Only</v>
      </c>
      <c r="IA43" s="22">
        <v>5.06</v>
      </c>
      <c r="IB43" s="22" t="s">
        <v>190</v>
      </c>
      <c r="IC43" s="22" t="s">
        <v>106</v>
      </c>
      <c r="ID43" s="22">
        <v>280</v>
      </c>
      <c r="IE43" s="23" t="s">
        <v>65</v>
      </c>
      <c r="IF43" s="23"/>
      <c r="IG43" s="23"/>
      <c r="IH43" s="23"/>
      <c r="II43" s="23"/>
    </row>
    <row r="44" spans="1:243" s="22" customFormat="1" ht="15.75">
      <c r="A44" s="59">
        <v>6</v>
      </c>
      <c r="B44" s="60" t="s">
        <v>159</v>
      </c>
      <c r="C44" s="39" t="s">
        <v>107</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v>
      </c>
      <c r="IB44" s="22" t="s">
        <v>159</v>
      </c>
      <c r="IC44" s="22" t="s">
        <v>107</v>
      </c>
      <c r="IE44" s="23"/>
      <c r="IF44" s="23"/>
      <c r="IG44" s="23"/>
      <c r="IH44" s="23"/>
      <c r="II44" s="23"/>
    </row>
    <row r="45" spans="1:243" s="22" customFormat="1" ht="77.25" customHeight="1">
      <c r="A45" s="63">
        <v>6.01</v>
      </c>
      <c r="B45" s="60" t="s">
        <v>191</v>
      </c>
      <c r="C45" s="39" t="s">
        <v>108</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6.01</v>
      </c>
      <c r="IB45" s="22" t="s">
        <v>191</v>
      </c>
      <c r="IC45" s="22" t="s">
        <v>108</v>
      </c>
      <c r="IE45" s="23"/>
      <c r="IF45" s="23"/>
      <c r="IG45" s="23"/>
      <c r="IH45" s="23"/>
      <c r="II45" s="23"/>
    </row>
    <row r="46" spans="1:243" s="22" customFormat="1" ht="28.5">
      <c r="A46" s="59">
        <v>6.02</v>
      </c>
      <c r="B46" s="60" t="s">
        <v>192</v>
      </c>
      <c r="C46" s="39" t="s">
        <v>109</v>
      </c>
      <c r="D46" s="61">
        <v>2</v>
      </c>
      <c r="E46" s="62" t="s">
        <v>52</v>
      </c>
      <c r="F46" s="63">
        <v>477.86</v>
      </c>
      <c r="G46" s="40"/>
      <c r="H46" s="24"/>
      <c r="I46" s="47" t="s">
        <v>38</v>
      </c>
      <c r="J46" s="48">
        <f aca="true" t="shared" si="4"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77">ROUND(total_amount_ba($B$2,$D$2,D46,F46,J46,K46,M46),0)</f>
        <v>956</v>
      </c>
      <c r="BB46" s="54">
        <f aca="true" t="shared" si="6" ref="BB46:BB77">BA46+SUM(N46:AZ46)</f>
        <v>956</v>
      </c>
      <c r="BC46" s="50" t="str">
        <f aca="true" t="shared" si="7" ref="BC46:BC77">SpellNumber(L46,BB46)</f>
        <v>INR  Nine Hundred &amp; Fifty Six  Only</v>
      </c>
      <c r="IA46" s="22">
        <v>6.02</v>
      </c>
      <c r="IB46" s="22" t="s">
        <v>192</v>
      </c>
      <c r="IC46" s="22" t="s">
        <v>109</v>
      </c>
      <c r="ID46" s="22">
        <v>2</v>
      </c>
      <c r="IE46" s="23" t="s">
        <v>52</v>
      </c>
      <c r="IF46" s="23"/>
      <c r="IG46" s="23"/>
      <c r="IH46" s="23"/>
      <c r="II46" s="23"/>
    </row>
    <row r="47" spans="1:243" s="22" customFormat="1" ht="15.75">
      <c r="A47" s="59">
        <v>7</v>
      </c>
      <c r="B47" s="60" t="s">
        <v>73</v>
      </c>
      <c r="C47" s="39" t="s">
        <v>110</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7</v>
      </c>
      <c r="IB47" s="22" t="s">
        <v>73</v>
      </c>
      <c r="IC47" s="22" t="s">
        <v>110</v>
      </c>
      <c r="IE47" s="23"/>
      <c r="IF47" s="23"/>
      <c r="IG47" s="23"/>
      <c r="IH47" s="23"/>
      <c r="II47" s="23"/>
    </row>
    <row r="48" spans="1:243" s="22" customFormat="1" ht="156.75">
      <c r="A48" s="59">
        <v>7.01</v>
      </c>
      <c r="B48" s="60" t="s">
        <v>193</v>
      </c>
      <c r="C48" s="39" t="s">
        <v>111</v>
      </c>
      <c r="D48" s="61">
        <v>1</v>
      </c>
      <c r="E48" s="62" t="s">
        <v>65</v>
      </c>
      <c r="F48" s="63">
        <v>233.75</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5"/>
        <v>234</v>
      </c>
      <c r="BB48" s="54">
        <f t="shared" si="6"/>
        <v>234</v>
      </c>
      <c r="BC48" s="50" t="str">
        <f t="shared" si="7"/>
        <v>INR  Two Hundred &amp; Thirty Four  Only</v>
      </c>
      <c r="IA48" s="22">
        <v>7.01</v>
      </c>
      <c r="IB48" s="22" t="s">
        <v>193</v>
      </c>
      <c r="IC48" s="22" t="s">
        <v>111</v>
      </c>
      <c r="ID48" s="22">
        <v>1</v>
      </c>
      <c r="IE48" s="23" t="s">
        <v>65</v>
      </c>
      <c r="IF48" s="23"/>
      <c r="IG48" s="23"/>
      <c r="IH48" s="23"/>
      <c r="II48" s="23"/>
    </row>
    <row r="49" spans="1:243" s="22" customFormat="1" ht="99.75">
      <c r="A49" s="59">
        <v>7.02</v>
      </c>
      <c r="B49" s="60" t="s">
        <v>194</v>
      </c>
      <c r="C49" s="39" t="s">
        <v>112</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7.02</v>
      </c>
      <c r="IB49" s="22" t="s">
        <v>194</v>
      </c>
      <c r="IC49" s="22" t="s">
        <v>112</v>
      </c>
      <c r="IE49" s="23"/>
      <c r="IF49" s="23"/>
      <c r="IG49" s="23"/>
      <c r="IH49" s="23"/>
      <c r="II49" s="23"/>
    </row>
    <row r="50" spans="1:243" s="22" customFormat="1" ht="28.5">
      <c r="A50" s="59">
        <v>7.03</v>
      </c>
      <c r="B50" s="60" t="s">
        <v>195</v>
      </c>
      <c r="C50" s="39" t="s">
        <v>113</v>
      </c>
      <c r="D50" s="61">
        <v>0.8</v>
      </c>
      <c r="E50" s="62" t="s">
        <v>74</v>
      </c>
      <c r="F50" s="63">
        <v>280.35</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224</v>
      </c>
      <c r="BB50" s="54">
        <f t="shared" si="6"/>
        <v>224</v>
      </c>
      <c r="BC50" s="50" t="str">
        <f t="shared" si="7"/>
        <v>INR  Two Hundred &amp; Twenty Four  Only</v>
      </c>
      <c r="IA50" s="22">
        <v>7.03</v>
      </c>
      <c r="IB50" s="22" t="s">
        <v>195</v>
      </c>
      <c r="IC50" s="22" t="s">
        <v>113</v>
      </c>
      <c r="ID50" s="22">
        <v>0.8</v>
      </c>
      <c r="IE50" s="23" t="s">
        <v>74</v>
      </c>
      <c r="IF50" s="23"/>
      <c r="IG50" s="23"/>
      <c r="IH50" s="23"/>
      <c r="II50" s="23"/>
    </row>
    <row r="51" spans="1:243" s="22" customFormat="1" ht="15.75">
      <c r="A51" s="59">
        <v>8</v>
      </c>
      <c r="B51" s="60" t="s">
        <v>53</v>
      </c>
      <c r="C51" s="39" t="s">
        <v>114</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8</v>
      </c>
      <c r="IB51" s="22" t="s">
        <v>53</v>
      </c>
      <c r="IC51" s="22" t="s">
        <v>114</v>
      </c>
      <c r="IE51" s="23"/>
      <c r="IF51" s="23"/>
      <c r="IG51" s="23"/>
      <c r="IH51" s="23"/>
      <c r="II51" s="23"/>
    </row>
    <row r="52" spans="1:243" s="22" customFormat="1" ht="15.75">
      <c r="A52" s="59">
        <v>8.01</v>
      </c>
      <c r="B52" s="60" t="s">
        <v>196</v>
      </c>
      <c r="C52" s="39" t="s">
        <v>115</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8.01</v>
      </c>
      <c r="IB52" s="22" t="s">
        <v>196</v>
      </c>
      <c r="IC52" s="22" t="s">
        <v>115</v>
      </c>
      <c r="IE52" s="23"/>
      <c r="IF52" s="23"/>
      <c r="IG52" s="23"/>
      <c r="IH52" s="23"/>
      <c r="II52" s="23"/>
    </row>
    <row r="53" spans="1:243" s="22" customFormat="1" ht="21" customHeight="1">
      <c r="A53" s="59">
        <v>8.02</v>
      </c>
      <c r="B53" s="60" t="s">
        <v>161</v>
      </c>
      <c r="C53" s="39" t="s">
        <v>116</v>
      </c>
      <c r="D53" s="61">
        <v>20</v>
      </c>
      <c r="E53" s="62" t="s">
        <v>52</v>
      </c>
      <c r="F53" s="63">
        <v>258.08</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5162</v>
      </c>
      <c r="BB53" s="54">
        <f t="shared" si="6"/>
        <v>5162</v>
      </c>
      <c r="BC53" s="50" t="str">
        <f t="shared" si="7"/>
        <v>INR  Five Thousand One Hundred &amp; Sixty Two  Only</v>
      </c>
      <c r="IA53" s="22">
        <v>8.02</v>
      </c>
      <c r="IB53" s="22" t="s">
        <v>161</v>
      </c>
      <c r="IC53" s="22" t="s">
        <v>116</v>
      </c>
      <c r="ID53" s="22">
        <v>20</v>
      </c>
      <c r="IE53" s="23" t="s">
        <v>52</v>
      </c>
      <c r="IF53" s="23"/>
      <c r="IG53" s="23"/>
      <c r="IH53" s="23"/>
      <c r="II53" s="23"/>
    </row>
    <row r="54" spans="1:243" s="22" customFormat="1" ht="45.75" customHeight="1">
      <c r="A54" s="59">
        <v>8.03</v>
      </c>
      <c r="B54" s="60" t="s">
        <v>160</v>
      </c>
      <c r="C54" s="39" t="s">
        <v>117</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8.03</v>
      </c>
      <c r="IB54" s="22" t="s">
        <v>160</v>
      </c>
      <c r="IC54" s="22" t="s">
        <v>117</v>
      </c>
      <c r="IE54" s="23"/>
      <c r="IF54" s="23"/>
      <c r="IG54" s="23"/>
      <c r="IH54" s="23"/>
      <c r="II54" s="23"/>
    </row>
    <row r="55" spans="1:243" s="22" customFormat="1" ht="20.25" customHeight="1">
      <c r="A55" s="59">
        <v>8.04</v>
      </c>
      <c r="B55" s="60" t="s">
        <v>161</v>
      </c>
      <c r="C55" s="39" t="s">
        <v>118</v>
      </c>
      <c r="D55" s="61">
        <v>44</v>
      </c>
      <c r="E55" s="62" t="s">
        <v>52</v>
      </c>
      <c r="F55" s="63">
        <v>297.32</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13082</v>
      </c>
      <c r="BB55" s="54">
        <f t="shared" si="6"/>
        <v>13082</v>
      </c>
      <c r="BC55" s="50" t="str">
        <f t="shared" si="7"/>
        <v>INR  Thirteen Thousand  &amp;Eighty Two  Only</v>
      </c>
      <c r="IA55" s="22">
        <v>8.04</v>
      </c>
      <c r="IB55" s="22" t="s">
        <v>161</v>
      </c>
      <c r="IC55" s="22" t="s">
        <v>118</v>
      </c>
      <c r="ID55" s="22">
        <v>44</v>
      </c>
      <c r="IE55" s="23" t="s">
        <v>52</v>
      </c>
      <c r="IF55" s="23"/>
      <c r="IG55" s="23"/>
      <c r="IH55" s="23"/>
      <c r="II55" s="23"/>
    </row>
    <row r="56" spans="1:243" s="22" customFormat="1" ht="30.75" customHeight="1">
      <c r="A56" s="59">
        <v>8.05</v>
      </c>
      <c r="B56" s="60" t="s">
        <v>162</v>
      </c>
      <c r="C56" s="39" t="s">
        <v>119</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8.05</v>
      </c>
      <c r="IB56" s="22" t="s">
        <v>162</v>
      </c>
      <c r="IC56" s="22" t="s">
        <v>119</v>
      </c>
      <c r="IE56" s="23"/>
      <c r="IF56" s="23"/>
      <c r="IG56" s="23"/>
      <c r="IH56" s="23"/>
      <c r="II56" s="23"/>
    </row>
    <row r="57" spans="1:243" s="22" customFormat="1" ht="36.75" customHeight="1">
      <c r="A57" s="59">
        <v>8.06</v>
      </c>
      <c r="B57" s="64" t="s">
        <v>163</v>
      </c>
      <c r="C57" s="39" t="s">
        <v>120</v>
      </c>
      <c r="D57" s="61">
        <v>16</v>
      </c>
      <c r="E57" s="62" t="s">
        <v>52</v>
      </c>
      <c r="F57" s="63">
        <v>356.07</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5697</v>
      </c>
      <c r="BB57" s="54">
        <f t="shared" si="6"/>
        <v>5697</v>
      </c>
      <c r="BC57" s="50" t="str">
        <f t="shared" si="7"/>
        <v>INR  Five Thousand Six Hundred &amp; Ninety Seven  Only</v>
      </c>
      <c r="IA57" s="22">
        <v>8.06</v>
      </c>
      <c r="IB57" s="22" t="s">
        <v>163</v>
      </c>
      <c r="IC57" s="22" t="s">
        <v>120</v>
      </c>
      <c r="ID57" s="22">
        <v>16</v>
      </c>
      <c r="IE57" s="23" t="s">
        <v>52</v>
      </c>
      <c r="IF57" s="23"/>
      <c r="IG57" s="23"/>
      <c r="IH57" s="23"/>
      <c r="II57" s="23"/>
    </row>
    <row r="58" spans="1:243" s="22" customFormat="1" ht="15.75">
      <c r="A58" s="59">
        <v>8.07</v>
      </c>
      <c r="B58" s="64" t="s">
        <v>76</v>
      </c>
      <c r="C58" s="39" t="s">
        <v>121</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8.07</v>
      </c>
      <c r="IB58" s="22" t="s">
        <v>76</v>
      </c>
      <c r="IC58" s="22" t="s">
        <v>121</v>
      </c>
      <c r="IE58" s="23"/>
      <c r="IF58" s="23"/>
      <c r="IG58" s="23"/>
      <c r="IH58" s="23"/>
      <c r="II58" s="23"/>
    </row>
    <row r="59" spans="1:243" s="22" customFormat="1" ht="28.5">
      <c r="A59" s="63">
        <v>8.08</v>
      </c>
      <c r="B59" s="60" t="s">
        <v>77</v>
      </c>
      <c r="C59" s="39" t="s">
        <v>122</v>
      </c>
      <c r="D59" s="61">
        <v>9.8</v>
      </c>
      <c r="E59" s="62" t="s">
        <v>52</v>
      </c>
      <c r="F59" s="63">
        <v>221.87</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2174</v>
      </c>
      <c r="BB59" s="54">
        <f t="shared" si="6"/>
        <v>2174</v>
      </c>
      <c r="BC59" s="50" t="str">
        <f t="shared" si="7"/>
        <v>INR  Two Thousand One Hundred &amp; Seventy Four  Only</v>
      </c>
      <c r="IA59" s="22">
        <v>8.08</v>
      </c>
      <c r="IB59" s="22" t="s">
        <v>77</v>
      </c>
      <c r="IC59" s="22" t="s">
        <v>122</v>
      </c>
      <c r="ID59" s="22">
        <v>9.8</v>
      </c>
      <c r="IE59" s="23" t="s">
        <v>52</v>
      </c>
      <c r="IF59" s="23"/>
      <c r="IG59" s="23"/>
      <c r="IH59" s="23"/>
      <c r="II59" s="23"/>
    </row>
    <row r="60" spans="1:243" s="22" customFormat="1" ht="28.5">
      <c r="A60" s="59">
        <v>8.09</v>
      </c>
      <c r="B60" s="60" t="s">
        <v>197</v>
      </c>
      <c r="C60" s="39" t="s">
        <v>123</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8.09</v>
      </c>
      <c r="IB60" s="22" t="s">
        <v>197</v>
      </c>
      <c r="IC60" s="22" t="s">
        <v>123</v>
      </c>
      <c r="IE60" s="23"/>
      <c r="IF60" s="23"/>
      <c r="IG60" s="23"/>
      <c r="IH60" s="23"/>
      <c r="II60" s="23"/>
    </row>
    <row r="61" spans="1:243" s="22" customFormat="1" ht="57">
      <c r="A61" s="59">
        <v>8.1</v>
      </c>
      <c r="B61" s="60" t="s">
        <v>198</v>
      </c>
      <c r="C61" s="39" t="s">
        <v>124</v>
      </c>
      <c r="D61" s="61">
        <v>73</v>
      </c>
      <c r="E61" s="62" t="s">
        <v>52</v>
      </c>
      <c r="F61" s="63">
        <v>146.29</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5"/>
        <v>10679</v>
      </c>
      <c r="BB61" s="54">
        <f t="shared" si="6"/>
        <v>10679</v>
      </c>
      <c r="BC61" s="50" t="str">
        <f t="shared" si="7"/>
        <v>INR  Ten Thousand Six Hundred &amp; Seventy Nine  Only</v>
      </c>
      <c r="IA61" s="22">
        <v>8.1</v>
      </c>
      <c r="IB61" s="22" t="s">
        <v>198</v>
      </c>
      <c r="IC61" s="22" t="s">
        <v>124</v>
      </c>
      <c r="ID61" s="22">
        <v>73</v>
      </c>
      <c r="IE61" s="23" t="s">
        <v>52</v>
      </c>
      <c r="IF61" s="23"/>
      <c r="IG61" s="23"/>
      <c r="IH61" s="23"/>
      <c r="II61" s="23"/>
    </row>
    <row r="62" spans="1:243" s="22" customFormat="1" ht="42.75">
      <c r="A62" s="63">
        <v>8.11</v>
      </c>
      <c r="B62" s="60" t="s">
        <v>78</v>
      </c>
      <c r="C62" s="39" t="s">
        <v>125</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8.11</v>
      </c>
      <c r="IB62" s="22" t="s">
        <v>78</v>
      </c>
      <c r="IC62" s="22" t="s">
        <v>125</v>
      </c>
      <c r="IE62" s="23"/>
      <c r="IF62" s="23"/>
      <c r="IG62" s="23"/>
      <c r="IH62" s="23"/>
      <c r="II62" s="23"/>
    </row>
    <row r="63" spans="1:243" s="22" customFormat="1" ht="28.5">
      <c r="A63" s="59">
        <v>8.12</v>
      </c>
      <c r="B63" s="64" t="s">
        <v>79</v>
      </c>
      <c r="C63" s="39" t="s">
        <v>126</v>
      </c>
      <c r="D63" s="61">
        <v>56.7</v>
      </c>
      <c r="E63" s="62" t="s">
        <v>52</v>
      </c>
      <c r="F63" s="63">
        <v>115.25</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6535</v>
      </c>
      <c r="BB63" s="54">
        <f t="shared" si="6"/>
        <v>6535</v>
      </c>
      <c r="BC63" s="50" t="str">
        <f t="shared" si="7"/>
        <v>INR  Six Thousand Five Hundred &amp; Thirty Five  Only</v>
      </c>
      <c r="IA63" s="22">
        <v>8.12</v>
      </c>
      <c r="IB63" s="22" t="s">
        <v>79</v>
      </c>
      <c r="IC63" s="22" t="s">
        <v>126</v>
      </c>
      <c r="ID63" s="22">
        <v>56.7</v>
      </c>
      <c r="IE63" s="23" t="s">
        <v>52</v>
      </c>
      <c r="IF63" s="23"/>
      <c r="IG63" s="23"/>
      <c r="IH63" s="23"/>
      <c r="II63" s="23"/>
    </row>
    <row r="64" spans="1:243" s="22" customFormat="1" ht="28.5">
      <c r="A64" s="59">
        <v>8.13</v>
      </c>
      <c r="B64" s="64" t="s">
        <v>197</v>
      </c>
      <c r="C64" s="39" t="s">
        <v>127</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8.13</v>
      </c>
      <c r="IB64" s="22" t="s">
        <v>197</v>
      </c>
      <c r="IC64" s="22" t="s">
        <v>127</v>
      </c>
      <c r="IE64" s="23"/>
      <c r="IF64" s="23"/>
      <c r="IG64" s="23"/>
      <c r="IH64" s="23"/>
      <c r="II64" s="23"/>
    </row>
    <row r="65" spans="1:243" s="22" customFormat="1" ht="28.5">
      <c r="A65" s="63">
        <v>8.14</v>
      </c>
      <c r="B65" s="60" t="s">
        <v>199</v>
      </c>
      <c r="C65" s="39" t="s">
        <v>128</v>
      </c>
      <c r="D65" s="61">
        <v>43</v>
      </c>
      <c r="E65" s="62" t="s">
        <v>52</v>
      </c>
      <c r="F65" s="63">
        <v>65.54</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2818</v>
      </c>
      <c r="BB65" s="54">
        <f t="shared" si="6"/>
        <v>2818</v>
      </c>
      <c r="BC65" s="50" t="str">
        <f t="shared" si="7"/>
        <v>INR  Two Thousand Eight Hundred &amp; Eighteen  Only</v>
      </c>
      <c r="IA65" s="22">
        <v>8.14</v>
      </c>
      <c r="IB65" s="22" t="s">
        <v>199</v>
      </c>
      <c r="IC65" s="22" t="s">
        <v>128</v>
      </c>
      <c r="ID65" s="22">
        <v>43</v>
      </c>
      <c r="IE65" s="23" t="s">
        <v>52</v>
      </c>
      <c r="IF65" s="23"/>
      <c r="IG65" s="23"/>
      <c r="IH65" s="23"/>
      <c r="II65" s="23"/>
    </row>
    <row r="66" spans="1:243" s="22" customFormat="1" ht="23.25" customHeight="1">
      <c r="A66" s="59">
        <v>9</v>
      </c>
      <c r="B66" s="60" t="s">
        <v>80</v>
      </c>
      <c r="C66" s="39" t="s">
        <v>129</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9</v>
      </c>
      <c r="IB66" s="22" t="s">
        <v>80</v>
      </c>
      <c r="IC66" s="22" t="s">
        <v>129</v>
      </c>
      <c r="IE66" s="23"/>
      <c r="IF66" s="23"/>
      <c r="IG66" s="23"/>
      <c r="IH66" s="23"/>
      <c r="II66" s="23"/>
    </row>
    <row r="67" spans="1:243" s="22" customFormat="1" ht="71.25">
      <c r="A67" s="59">
        <v>9.01</v>
      </c>
      <c r="B67" s="60" t="s">
        <v>200</v>
      </c>
      <c r="C67" s="39" t="s">
        <v>130</v>
      </c>
      <c r="D67" s="61">
        <v>45</v>
      </c>
      <c r="E67" s="62" t="s">
        <v>74</v>
      </c>
      <c r="F67" s="63">
        <v>2.49</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112</v>
      </c>
      <c r="BB67" s="54">
        <f t="shared" si="6"/>
        <v>112</v>
      </c>
      <c r="BC67" s="50" t="str">
        <f t="shared" si="7"/>
        <v>INR  One Hundred &amp; Twelve  Only</v>
      </c>
      <c r="IA67" s="22">
        <v>9.01</v>
      </c>
      <c r="IB67" s="22" t="s">
        <v>200</v>
      </c>
      <c r="IC67" s="22" t="s">
        <v>130</v>
      </c>
      <c r="ID67" s="22">
        <v>45</v>
      </c>
      <c r="IE67" s="23" t="s">
        <v>74</v>
      </c>
      <c r="IF67" s="23"/>
      <c r="IG67" s="23"/>
      <c r="IH67" s="23"/>
      <c r="II67" s="23"/>
    </row>
    <row r="68" spans="1:243" s="22" customFormat="1" ht="15.75">
      <c r="A68" s="63">
        <v>10</v>
      </c>
      <c r="B68" s="60" t="s">
        <v>201</v>
      </c>
      <c r="C68" s="39" t="s">
        <v>131</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10</v>
      </c>
      <c r="IB68" s="22" t="s">
        <v>201</v>
      </c>
      <c r="IC68" s="22" t="s">
        <v>131</v>
      </c>
      <c r="IE68" s="23"/>
      <c r="IF68" s="23"/>
      <c r="IG68" s="23"/>
      <c r="IH68" s="23"/>
      <c r="II68" s="23"/>
    </row>
    <row r="69" spans="1:243" s="22" customFormat="1" ht="71.25">
      <c r="A69" s="59">
        <v>10.01</v>
      </c>
      <c r="B69" s="64" t="s">
        <v>164</v>
      </c>
      <c r="C69" s="39" t="s">
        <v>132</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10.01</v>
      </c>
      <c r="IB69" s="22" t="s">
        <v>164</v>
      </c>
      <c r="IC69" s="22" t="s">
        <v>132</v>
      </c>
      <c r="IE69" s="23"/>
      <c r="IF69" s="23"/>
      <c r="IG69" s="23"/>
      <c r="IH69" s="23"/>
      <c r="II69" s="23"/>
    </row>
    <row r="70" spans="1:243" s="22" customFormat="1" ht="28.5">
      <c r="A70" s="59">
        <v>10.02</v>
      </c>
      <c r="B70" s="64" t="s">
        <v>165</v>
      </c>
      <c r="C70" s="39" t="s">
        <v>133</v>
      </c>
      <c r="D70" s="61">
        <v>0.2</v>
      </c>
      <c r="E70" s="62" t="s">
        <v>64</v>
      </c>
      <c r="F70" s="63">
        <v>1759.84</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352</v>
      </c>
      <c r="BB70" s="54">
        <f t="shared" si="6"/>
        <v>352</v>
      </c>
      <c r="BC70" s="50" t="str">
        <f t="shared" si="7"/>
        <v>INR  Three Hundred &amp; Fifty Two  Only</v>
      </c>
      <c r="IA70" s="22">
        <v>10.02</v>
      </c>
      <c r="IB70" s="22" t="s">
        <v>165</v>
      </c>
      <c r="IC70" s="22" t="s">
        <v>133</v>
      </c>
      <c r="ID70" s="22">
        <v>0.2</v>
      </c>
      <c r="IE70" s="23" t="s">
        <v>64</v>
      </c>
      <c r="IF70" s="23"/>
      <c r="IG70" s="23"/>
      <c r="IH70" s="23"/>
      <c r="II70" s="23"/>
    </row>
    <row r="71" spans="1:243" s="22" customFormat="1" ht="33.75" customHeight="1">
      <c r="A71" s="63">
        <v>10.03</v>
      </c>
      <c r="B71" s="60" t="s">
        <v>166</v>
      </c>
      <c r="C71" s="39" t="s">
        <v>134</v>
      </c>
      <c r="D71" s="61">
        <v>0.38</v>
      </c>
      <c r="E71" s="62" t="s">
        <v>64</v>
      </c>
      <c r="F71" s="63">
        <v>1086.89</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413</v>
      </c>
      <c r="BB71" s="54">
        <f t="shared" si="6"/>
        <v>413</v>
      </c>
      <c r="BC71" s="50" t="str">
        <f t="shared" si="7"/>
        <v>INR  Four Hundred &amp; Thirteen  Only</v>
      </c>
      <c r="IA71" s="22">
        <v>10.03</v>
      </c>
      <c r="IB71" s="22" t="s">
        <v>166</v>
      </c>
      <c r="IC71" s="22" t="s">
        <v>134</v>
      </c>
      <c r="ID71" s="22">
        <v>0.38</v>
      </c>
      <c r="IE71" s="23" t="s">
        <v>64</v>
      </c>
      <c r="IF71" s="23"/>
      <c r="IG71" s="23"/>
      <c r="IH71" s="23"/>
      <c r="II71" s="23"/>
    </row>
    <row r="72" spans="1:243" s="22" customFormat="1" ht="85.5">
      <c r="A72" s="59">
        <v>10.04</v>
      </c>
      <c r="B72" s="60" t="s">
        <v>202</v>
      </c>
      <c r="C72" s="39" t="s">
        <v>135</v>
      </c>
      <c r="D72" s="61">
        <v>0.1</v>
      </c>
      <c r="E72" s="62" t="s">
        <v>64</v>
      </c>
      <c r="F72" s="63">
        <v>2567.38</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257</v>
      </c>
      <c r="BB72" s="54">
        <f t="shared" si="6"/>
        <v>257</v>
      </c>
      <c r="BC72" s="50" t="str">
        <f t="shared" si="7"/>
        <v>INR  Two Hundred &amp; Fifty Seven  Only</v>
      </c>
      <c r="IA72" s="22">
        <v>10.04</v>
      </c>
      <c r="IB72" s="22" t="s">
        <v>202</v>
      </c>
      <c r="IC72" s="22" t="s">
        <v>135</v>
      </c>
      <c r="ID72" s="22">
        <v>0.1</v>
      </c>
      <c r="IE72" s="23" t="s">
        <v>64</v>
      </c>
      <c r="IF72" s="23"/>
      <c r="IG72" s="23"/>
      <c r="IH72" s="23"/>
      <c r="II72" s="23"/>
    </row>
    <row r="73" spans="1:243" s="22" customFormat="1" ht="85.5">
      <c r="A73" s="59">
        <v>10.05</v>
      </c>
      <c r="B73" s="60" t="s">
        <v>203</v>
      </c>
      <c r="C73" s="39" t="s">
        <v>136</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2">
        <v>10.05</v>
      </c>
      <c r="IB73" s="22" t="s">
        <v>203</v>
      </c>
      <c r="IC73" s="22" t="s">
        <v>136</v>
      </c>
      <c r="IE73" s="23"/>
      <c r="IF73" s="23"/>
      <c r="IG73" s="23"/>
      <c r="IH73" s="23"/>
      <c r="II73" s="23"/>
    </row>
    <row r="74" spans="1:243" s="22" customFormat="1" ht="20.25" customHeight="1">
      <c r="A74" s="63">
        <v>10.06</v>
      </c>
      <c r="B74" s="60" t="s">
        <v>204</v>
      </c>
      <c r="C74" s="39" t="s">
        <v>137</v>
      </c>
      <c r="D74" s="61">
        <v>0.3</v>
      </c>
      <c r="E74" s="62" t="s">
        <v>64</v>
      </c>
      <c r="F74" s="63">
        <v>1489.21</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447</v>
      </c>
      <c r="BB74" s="54">
        <f t="shared" si="6"/>
        <v>447</v>
      </c>
      <c r="BC74" s="50" t="str">
        <f t="shared" si="7"/>
        <v>INR  Four Hundred &amp; Forty Seven  Only</v>
      </c>
      <c r="IA74" s="22">
        <v>10.06</v>
      </c>
      <c r="IB74" s="22" t="s">
        <v>204</v>
      </c>
      <c r="IC74" s="22" t="s">
        <v>137</v>
      </c>
      <c r="ID74" s="22">
        <v>0.3</v>
      </c>
      <c r="IE74" s="23" t="s">
        <v>64</v>
      </c>
      <c r="IF74" s="23"/>
      <c r="IG74" s="23"/>
      <c r="IH74" s="23"/>
      <c r="II74" s="23"/>
    </row>
    <row r="75" spans="1:243" s="22" customFormat="1" ht="62.25" customHeight="1">
      <c r="A75" s="59">
        <v>10.07</v>
      </c>
      <c r="B75" s="64" t="s">
        <v>205</v>
      </c>
      <c r="C75" s="39" t="s">
        <v>138</v>
      </c>
      <c r="D75" s="61">
        <v>1.86</v>
      </c>
      <c r="E75" s="62" t="s">
        <v>52</v>
      </c>
      <c r="F75" s="63">
        <v>76.1</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142</v>
      </c>
      <c r="BB75" s="54">
        <f t="shared" si="6"/>
        <v>142</v>
      </c>
      <c r="BC75" s="50" t="str">
        <f t="shared" si="7"/>
        <v>INR  One Hundred &amp; Forty Two  Only</v>
      </c>
      <c r="IA75" s="22">
        <v>10.07</v>
      </c>
      <c r="IB75" s="22" t="s">
        <v>205</v>
      </c>
      <c r="IC75" s="22" t="s">
        <v>138</v>
      </c>
      <c r="ID75" s="22">
        <v>1.86</v>
      </c>
      <c r="IE75" s="23" t="s">
        <v>52</v>
      </c>
      <c r="IF75" s="23"/>
      <c r="IG75" s="23"/>
      <c r="IH75" s="23"/>
      <c r="II75" s="23"/>
    </row>
    <row r="76" spans="1:243" s="22" customFormat="1" ht="36" customHeight="1">
      <c r="A76" s="59">
        <v>10.08</v>
      </c>
      <c r="B76" s="64" t="s">
        <v>206</v>
      </c>
      <c r="C76" s="39" t="s">
        <v>139</v>
      </c>
      <c r="D76" s="61">
        <v>0.08</v>
      </c>
      <c r="E76" s="62" t="s">
        <v>64</v>
      </c>
      <c r="F76" s="63">
        <v>660.89</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53</v>
      </c>
      <c r="BB76" s="54">
        <f t="shared" si="6"/>
        <v>53</v>
      </c>
      <c r="BC76" s="50" t="str">
        <f t="shared" si="7"/>
        <v>INR  Fifty Three Only</v>
      </c>
      <c r="IA76" s="22">
        <v>10.08</v>
      </c>
      <c r="IB76" s="22" t="s">
        <v>206</v>
      </c>
      <c r="IC76" s="22" t="s">
        <v>139</v>
      </c>
      <c r="ID76" s="22">
        <v>0.08</v>
      </c>
      <c r="IE76" s="23" t="s">
        <v>64</v>
      </c>
      <c r="IF76" s="23"/>
      <c r="IG76" s="23"/>
      <c r="IH76" s="23"/>
      <c r="II76" s="23"/>
    </row>
    <row r="77" spans="1:243" s="22" customFormat="1" ht="62.25" customHeight="1">
      <c r="A77" s="63">
        <v>10.09</v>
      </c>
      <c r="B77" s="60" t="s">
        <v>167</v>
      </c>
      <c r="C77" s="39" t="s">
        <v>140</v>
      </c>
      <c r="D77" s="61">
        <v>11.01</v>
      </c>
      <c r="E77" s="62" t="s">
        <v>52</v>
      </c>
      <c r="F77" s="63">
        <v>39.5</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435</v>
      </c>
      <c r="BB77" s="54">
        <f t="shared" si="6"/>
        <v>435</v>
      </c>
      <c r="BC77" s="50" t="str">
        <f t="shared" si="7"/>
        <v>INR  Four Hundred &amp; Thirty Five  Only</v>
      </c>
      <c r="IA77" s="22">
        <v>10.09</v>
      </c>
      <c r="IB77" s="22" t="s">
        <v>167</v>
      </c>
      <c r="IC77" s="22" t="s">
        <v>140</v>
      </c>
      <c r="ID77" s="22">
        <v>11.01</v>
      </c>
      <c r="IE77" s="23" t="s">
        <v>52</v>
      </c>
      <c r="IF77" s="23"/>
      <c r="IG77" s="23"/>
      <c r="IH77" s="23"/>
      <c r="II77" s="23"/>
    </row>
    <row r="78" spans="1:243" s="22" customFormat="1" ht="128.25">
      <c r="A78" s="59">
        <v>10.1</v>
      </c>
      <c r="B78" s="60" t="s">
        <v>207</v>
      </c>
      <c r="C78" s="39" t="s">
        <v>141</v>
      </c>
      <c r="D78" s="61">
        <v>1.67</v>
      </c>
      <c r="E78" s="62" t="s">
        <v>64</v>
      </c>
      <c r="F78" s="63">
        <v>192.32</v>
      </c>
      <c r="G78" s="40"/>
      <c r="H78" s="24"/>
      <c r="I78" s="47" t="s">
        <v>38</v>
      </c>
      <c r="J78" s="48">
        <f aca="true" t="shared" si="8" ref="J78:J91">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9" ref="BA78:BA91">ROUND(total_amount_ba($B$2,$D$2,D78,F78,J78,K78,M78),0)</f>
        <v>321</v>
      </c>
      <c r="BB78" s="54">
        <f aca="true" t="shared" si="10" ref="BB78:BB91">BA78+SUM(N78:AZ78)</f>
        <v>321</v>
      </c>
      <c r="BC78" s="50" t="str">
        <f aca="true" t="shared" si="11" ref="BC78:BC91">SpellNumber(L78,BB78)</f>
        <v>INR  Three Hundred &amp; Twenty One  Only</v>
      </c>
      <c r="IA78" s="22">
        <v>10.1</v>
      </c>
      <c r="IB78" s="22" t="s">
        <v>207</v>
      </c>
      <c r="IC78" s="22" t="s">
        <v>141</v>
      </c>
      <c r="ID78" s="22">
        <v>1.67</v>
      </c>
      <c r="IE78" s="23" t="s">
        <v>64</v>
      </c>
      <c r="IF78" s="23"/>
      <c r="IG78" s="23"/>
      <c r="IH78" s="23"/>
      <c r="II78" s="23"/>
    </row>
    <row r="79" spans="1:243" s="22" customFormat="1" ht="15.75">
      <c r="A79" s="59">
        <v>11</v>
      </c>
      <c r="B79" s="60" t="s">
        <v>81</v>
      </c>
      <c r="C79" s="39" t="s">
        <v>142</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2">
        <v>11</v>
      </c>
      <c r="IB79" s="22" t="s">
        <v>81</v>
      </c>
      <c r="IC79" s="22" t="s">
        <v>142</v>
      </c>
      <c r="IE79" s="23"/>
      <c r="IF79" s="23"/>
      <c r="IG79" s="23"/>
      <c r="IH79" s="23"/>
      <c r="II79" s="23"/>
    </row>
    <row r="80" spans="1:243" s="22" customFormat="1" ht="71.25">
      <c r="A80" s="63">
        <v>11.01</v>
      </c>
      <c r="B80" s="60" t="s">
        <v>208</v>
      </c>
      <c r="C80" s="39" t="s">
        <v>143</v>
      </c>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4"/>
      <c r="IA80" s="22">
        <v>11.01</v>
      </c>
      <c r="IB80" s="22" t="s">
        <v>208</v>
      </c>
      <c r="IC80" s="22" t="s">
        <v>143</v>
      </c>
      <c r="IE80" s="23"/>
      <c r="IF80" s="23"/>
      <c r="IG80" s="23"/>
      <c r="IH80" s="23"/>
      <c r="II80" s="23"/>
    </row>
    <row r="81" spans="1:243" s="22" customFormat="1" ht="28.5">
      <c r="A81" s="59">
        <v>11.02</v>
      </c>
      <c r="B81" s="64" t="s">
        <v>82</v>
      </c>
      <c r="C81" s="39" t="s">
        <v>144</v>
      </c>
      <c r="D81" s="61">
        <v>18</v>
      </c>
      <c r="E81" s="62" t="s">
        <v>74</v>
      </c>
      <c r="F81" s="63">
        <v>327.35</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9"/>
        <v>5892</v>
      </c>
      <c r="BB81" s="54">
        <f t="shared" si="10"/>
        <v>5892</v>
      </c>
      <c r="BC81" s="50" t="str">
        <f t="shared" si="11"/>
        <v>INR  Five Thousand Eight Hundred &amp; Ninety Two  Only</v>
      </c>
      <c r="IA81" s="22">
        <v>11.02</v>
      </c>
      <c r="IB81" s="22" t="s">
        <v>82</v>
      </c>
      <c r="IC81" s="22" t="s">
        <v>144</v>
      </c>
      <c r="ID81" s="22">
        <v>18</v>
      </c>
      <c r="IE81" s="23" t="s">
        <v>74</v>
      </c>
      <c r="IF81" s="23"/>
      <c r="IG81" s="23"/>
      <c r="IH81" s="23"/>
      <c r="II81" s="23"/>
    </row>
    <row r="82" spans="1:243" s="22" customFormat="1" ht="42.75">
      <c r="A82" s="59">
        <v>11.03</v>
      </c>
      <c r="B82" s="64" t="s">
        <v>83</v>
      </c>
      <c r="C82" s="39" t="s">
        <v>145</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2">
        <v>11.03</v>
      </c>
      <c r="IB82" s="22" t="s">
        <v>83</v>
      </c>
      <c r="IC82" s="22" t="s">
        <v>145</v>
      </c>
      <c r="IE82" s="23"/>
      <c r="IF82" s="23"/>
      <c r="IG82" s="23"/>
      <c r="IH82" s="23"/>
      <c r="II82" s="23"/>
    </row>
    <row r="83" spans="1:243" s="22" customFormat="1" ht="21" customHeight="1">
      <c r="A83" s="63">
        <v>11.04</v>
      </c>
      <c r="B83" s="60" t="s">
        <v>84</v>
      </c>
      <c r="C83" s="39" t="s">
        <v>146</v>
      </c>
      <c r="D83" s="61">
        <v>1</v>
      </c>
      <c r="E83" s="62" t="s">
        <v>65</v>
      </c>
      <c r="F83" s="63">
        <v>404.86</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9"/>
        <v>405</v>
      </c>
      <c r="BB83" s="54">
        <f t="shared" si="10"/>
        <v>405</v>
      </c>
      <c r="BC83" s="50" t="str">
        <f t="shared" si="11"/>
        <v>INR  Four Hundred &amp; Five  Only</v>
      </c>
      <c r="IA83" s="22">
        <v>11.04</v>
      </c>
      <c r="IB83" s="22" t="s">
        <v>84</v>
      </c>
      <c r="IC83" s="22" t="s">
        <v>146</v>
      </c>
      <c r="ID83" s="22">
        <v>1</v>
      </c>
      <c r="IE83" s="23" t="s">
        <v>65</v>
      </c>
      <c r="IF83" s="23"/>
      <c r="IG83" s="23"/>
      <c r="IH83" s="23"/>
      <c r="II83" s="23"/>
    </row>
    <row r="84" spans="1:243" s="22" customFormat="1" ht="57">
      <c r="A84" s="59">
        <v>11.05</v>
      </c>
      <c r="B84" s="60" t="s">
        <v>209</v>
      </c>
      <c r="C84" s="39" t="s">
        <v>147</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2">
        <v>11.05</v>
      </c>
      <c r="IB84" s="22" t="s">
        <v>209</v>
      </c>
      <c r="IC84" s="22" t="s">
        <v>147</v>
      </c>
      <c r="IE84" s="23"/>
      <c r="IF84" s="23"/>
      <c r="IG84" s="23"/>
      <c r="IH84" s="23"/>
      <c r="II84" s="23"/>
    </row>
    <row r="85" spans="1:243" s="22" customFormat="1" ht="19.5" customHeight="1">
      <c r="A85" s="59">
        <v>11.06</v>
      </c>
      <c r="B85" s="60" t="s">
        <v>84</v>
      </c>
      <c r="C85" s="39" t="s">
        <v>148</v>
      </c>
      <c r="D85" s="61">
        <v>1</v>
      </c>
      <c r="E85" s="62" t="s">
        <v>65</v>
      </c>
      <c r="F85" s="63">
        <v>348.48</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9"/>
        <v>348</v>
      </c>
      <c r="BB85" s="54">
        <f t="shared" si="10"/>
        <v>348</v>
      </c>
      <c r="BC85" s="50" t="str">
        <f t="shared" si="11"/>
        <v>INR  Three Hundred &amp; Forty Eight  Only</v>
      </c>
      <c r="IA85" s="22">
        <v>11.06</v>
      </c>
      <c r="IB85" s="22" t="s">
        <v>84</v>
      </c>
      <c r="IC85" s="22" t="s">
        <v>148</v>
      </c>
      <c r="ID85" s="22">
        <v>1</v>
      </c>
      <c r="IE85" s="23" t="s">
        <v>65</v>
      </c>
      <c r="IF85" s="23"/>
      <c r="IG85" s="23"/>
      <c r="IH85" s="23"/>
      <c r="II85" s="23"/>
    </row>
    <row r="86" spans="1:243" s="22" customFormat="1" ht="57">
      <c r="A86" s="63">
        <v>11.07</v>
      </c>
      <c r="B86" s="60" t="s">
        <v>210</v>
      </c>
      <c r="C86" s="39" t="s">
        <v>149</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2">
        <v>11.07</v>
      </c>
      <c r="IB86" s="22" t="s">
        <v>210</v>
      </c>
      <c r="IC86" s="22" t="s">
        <v>149</v>
      </c>
      <c r="IE86" s="23"/>
      <c r="IF86" s="23"/>
      <c r="IG86" s="23"/>
      <c r="IH86" s="23"/>
      <c r="II86" s="23"/>
    </row>
    <row r="87" spans="1:243" s="22" customFormat="1" ht="28.5">
      <c r="A87" s="59">
        <v>11.08</v>
      </c>
      <c r="B87" s="64" t="s">
        <v>84</v>
      </c>
      <c r="C87" s="39" t="s">
        <v>150</v>
      </c>
      <c r="D87" s="61">
        <v>3</v>
      </c>
      <c r="E87" s="62" t="s">
        <v>65</v>
      </c>
      <c r="F87" s="63">
        <v>253.44</v>
      </c>
      <c r="G87" s="40"/>
      <c r="H87" s="24"/>
      <c r="I87" s="47" t="s">
        <v>38</v>
      </c>
      <c r="J87" s="48">
        <f t="shared" si="8"/>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3"/>
      <c r="BA87" s="42">
        <f t="shared" si="9"/>
        <v>760</v>
      </c>
      <c r="BB87" s="54">
        <f t="shared" si="10"/>
        <v>760</v>
      </c>
      <c r="BC87" s="50" t="str">
        <f t="shared" si="11"/>
        <v>INR  Seven Hundred &amp; Sixty  Only</v>
      </c>
      <c r="IA87" s="22">
        <v>11.08</v>
      </c>
      <c r="IB87" s="22" t="s">
        <v>84</v>
      </c>
      <c r="IC87" s="22" t="s">
        <v>150</v>
      </c>
      <c r="ID87" s="22">
        <v>3</v>
      </c>
      <c r="IE87" s="23" t="s">
        <v>65</v>
      </c>
      <c r="IF87" s="23"/>
      <c r="IG87" s="23"/>
      <c r="IH87" s="23"/>
      <c r="II87" s="23"/>
    </row>
    <row r="88" spans="1:243" s="22" customFormat="1" ht="27" customHeight="1">
      <c r="A88" s="59">
        <v>12</v>
      </c>
      <c r="B88" s="64" t="s">
        <v>211</v>
      </c>
      <c r="C88" s="39" t="s">
        <v>151</v>
      </c>
      <c r="D88" s="72"/>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4"/>
      <c r="IA88" s="22">
        <v>12</v>
      </c>
      <c r="IB88" s="22" t="s">
        <v>211</v>
      </c>
      <c r="IC88" s="22" t="s">
        <v>151</v>
      </c>
      <c r="IE88" s="23"/>
      <c r="IF88" s="23"/>
      <c r="IG88" s="23"/>
      <c r="IH88" s="23"/>
      <c r="II88" s="23"/>
    </row>
    <row r="89" spans="1:243" s="22" customFormat="1" ht="409.5">
      <c r="A89" s="63">
        <v>12.01</v>
      </c>
      <c r="B89" s="60" t="s">
        <v>168</v>
      </c>
      <c r="C89" s="39" t="s">
        <v>152</v>
      </c>
      <c r="D89" s="61">
        <v>0.19</v>
      </c>
      <c r="E89" s="62" t="s">
        <v>169</v>
      </c>
      <c r="F89" s="63">
        <v>4985.92</v>
      </c>
      <c r="G89" s="40"/>
      <c r="H89" s="24"/>
      <c r="I89" s="47" t="s">
        <v>38</v>
      </c>
      <c r="J89" s="48">
        <f t="shared" si="8"/>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 t="shared" si="9"/>
        <v>947</v>
      </c>
      <c r="BB89" s="54">
        <f t="shared" si="10"/>
        <v>947</v>
      </c>
      <c r="BC89" s="50" t="str">
        <f t="shared" si="11"/>
        <v>INR  Nine Hundred &amp; Forty Seven  Only</v>
      </c>
      <c r="IA89" s="22">
        <v>12.01</v>
      </c>
      <c r="IB89" s="65" t="s">
        <v>168</v>
      </c>
      <c r="IC89" s="22" t="s">
        <v>152</v>
      </c>
      <c r="ID89" s="22">
        <v>0.19</v>
      </c>
      <c r="IE89" s="23" t="s">
        <v>169</v>
      </c>
      <c r="IF89" s="23"/>
      <c r="IG89" s="23"/>
      <c r="IH89" s="23"/>
      <c r="II89" s="23"/>
    </row>
    <row r="90" spans="1:243" s="22" customFormat="1" ht="15" customHeight="1">
      <c r="A90" s="59">
        <v>12.02</v>
      </c>
      <c r="B90" s="60" t="s">
        <v>212</v>
      </c>
      <c r="C90" s="39" t="s">
        <v>153</v>
      </c>
      <c r="D90" s="61">
        <v>13</v>
      </c>
      <c r="E90" s="62" t="s">
        <v>214</v>
      </c>
      <c r="F90" s="63">
        <v>209.42</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2722</v>
      </c>
      <c r="BB90" s="54">
        <f t="shared" si="10"/>
        <v>2722</v>
      </c>
      <c r="BC90" s="50" t="str">
        <f t="shared" si="11"/>
        <v>INR  Two Thousand Seven Hundred &amp; Twenty Two  Only</v>
      </c>
      <c r="IA90" s="22">
        <v>12.02</v>
      </c>
      <c r="IB90" s="22" t="s">
        <v>212</v>
      </c>
      <c r="IC90" s="22" t="s">
        <v>153</v>
      </c>
      <c r="ID90" s="22">
        <v>13</v>
      </c>
      <c r="IE90" s="23" t="s">
        <v>214</v>
      </c>
      <c r="IF90" s="23"/>
      <c r="IG90" s="23"/>
      <c r="IH90" s="23"/>
      <c r="II90" s="23"/>
    </row>
    <row r="91" spans="1:243" s="22" customFormat="1" ht="384.75">
      <c r="A91" s="59">
        <v>12.03</v>
      </c>
      <c r="B91" s="60" t="s">
        <v>213</v>
      </c>
      <c r="C91" s="39" t="s">
        <v>154</v>
      </c>
      <c r="D91" s="61">
        <v>25</v>
      </c>
      <c r="E91" s="62" t="s">
        <v>214</v>
      </c>
      <c r="F91" s="63">
        <v>151.95</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9"/>
        <v>3799</v>
      </c>
      <c r="BB91" s="54">
        <f t="shared" si="10"/>
        <v>3799</v>
      </c>
      <c r="BC91" s="50" t="str">
        <f t="shared" si="11"/>
        <v>INR  Three Thousand Seven Hundred &amp; Ninety Nine  Only</v>
      </c>
      <c r="IA91" s="22">
        <v>12.03</v>
      </c>
      <c r="IB91" s="65" t="s">
        <v>213</v>
      </c>
      <c r="IC91" s="22" t="s">
        <v>154</v>
      </c>
      <c r="ID91" s="22">
        <v>25</v>
      </c>
      <c r="IE91" s="23" t="s">
        <v>214</v>
      </c>
      <c r="IF91" s="23"/>
      <c r="IG91" s="23"/>
      <c r="IH91" s="23"/>
      <c r="II91" s="23"/>
    </row>
    <row r="92" spans="1:55" ht="28.5">
      <c r="A92" s="25" t="s">
        <v>46</v>
      </c>
      <c r="B92" s="26"/>
      <c r="C92" s="27"/>
      <c r="D92" s="43"/>
      <c r="E92" s="43"/>
      <c r="F92" s="43"/>
      <c r="G92" s="43"/>
      <c r="H92" s="55"/>
      <c r="I92" s="55"/>
      <c r="J92" s="55"/>
      <c r="K92" s="55"/>
      <c r="L92" s="56"/>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57">
        <f>SUM(BA13:BA91)</f>
        <v>322057</v>
      </c>
      <c r="BB92" s="58">
        <f>SUM(BB13:BB91)</f>
        <v>322057</v>
      </c>
      <c r="BC92" s="50" t="str">
        <f>SpellNumber(L92,BB92)</f>
        <v>  Three Lakh Twenty Two Thousand  &amp;Fifty Seven  Only</v>
      </c>
    </row>
    <row r="93" spans="1:55" ht="36.75" customHeight="1">
      <c r="A93" s="26" t="s">
        <v>47</v>
      </c>
      <c r="B93" s="28"/>
      <c r="C93" s="29"/>
      <c r="D93" s="30"/>
      <c r="E93" s="44" t="s">
        <v>54</v>
      </c>
      <c r="F93" s="45"/>
      <c r="G93" s="31"/>
      <c r="H93" s="32"/>
      <c r="I93" s="32"/>
      <c r="J93" s="32"/>
      <c r="K93" s="33"/>
      <c r="L93" s="34"/>
      <c r="M93" s="35"/>
      <c r="N93" s="36"/>
      <c r="O93" s="22"/>
      <c r="P93" s="22"/>
      <c r="Q93" s="22"/>
      <c r="R93" s="22"/>
      <c r="S93" s="22"/>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7">
        <f>IF(ISBLANK(F93),0,IF(E93="Excess (+)",ROUND(BA92+(BA92*F93),2),IF(E93="Less (-)",ROUND(BA92+(BA92*F93*(-1)),2),IF(E93="At Par",BA92,0))))</f>
        <v>0</v>
      </c>
      <c r="BB93" s="38">
        <f>ROUND(BA93,0)</f>
        <v>0</v>
      </c>
      <c r="BC93" s="21" t="str">
        <f>SpellNumber($E$2,BB93)</f>
        <v>INR Zero Only</v>
      </c>
    </row>
    <row r="94" spans="1:55" ht="18">
      <c r="A94" s="25" t="s">
        <v>48</v>
      </c>
      <c r="B94" s="25"/>
      <c r="C94" s="67" t="str">
        <f>SpellNumber($E$2,BB93)</f>
        <v>INR Zero Only</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row>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6" ht="15"/>
    <row r="177" ht="15"/>
    <row r="178" ht="15"/>
    <row r="180" ht="15"/>
    <row r="181" ht="15"/>
    <row r="182" ht="15"/>
    <row r="183" ht="15"/>
    <row r="184" ht="15"/>
    <row r="185" ht="15"/>
    <row r="186" ht="15"/>
    <row r="187" ht="15"/>
    <row r="188" ht="15"/>
    <row r="189" ht="15"/>
    <row r="190" ht="15"/>
    <row r="191" ht="15"/>
    <row r="192" ht="15"/>
    <row r="193" ht="15"/>
    <row r="195" ht="15"/>
    <row r="196" ht="15"/>
    <row r="197" ht="15"/>
    <row r="198" ht="15"/>
    <row r="199" ht="15"/>
    <row r="201" ht="15"/>
    <row r="202" ht="15"/>
    <row r="203" ht="15"/>
    <row r="204" ht="15"/>
    <row r="206" ht="15"/>
    <row r="207" ht="15"/>
    <row r="208" ht="15"/>
    <row r="209" ht="15"/>
    <row r="210" ht="15"/>
    <row r="212" ht="15"/>
    <row r="213" ht="15"/>
    <row r="215" ht="15"/>
    <row r="216" ht="15"/>
    <row r="217" ht="15"/>
    <row r="218" ht="15"/>
    <row r="219" ht="15"/>
    <row r="220" ht="15"/>
    <row r="221" ht="15"/>
    <row r="223" ht="15"/>
    <row r="224" ht="15"/>
    <row r="225" ht="15"/>
    <row r="226" ht="15"/>
    <row r="227" ht="15"/>
    <row r="228" ht="15"/>
    <row r="229" ht="15"/>
    <row r="230" ht="15"/>
    <row r="231" ht="15"/>
    <row r="232" ht="15"/>
    <row r="233" ht="15"/>
    <row r="234" ht="15"/>
    <row r="236" ht="15"/>
    <row r="237" ht="15"/>
    <row r="238" ht="15"/>
    <row r="239" ht="15"/>
    <row r="240" ht="15"/>
    <row r="241" ht="15"/>
    <row r="242" ht="15"/>
    <row r="243" ht="15"/>
    <row r="244" ht="15"/>
    <row r="245" ht="15"/>
    <row r="246" ht="15"/>
    <row r="247" ht="15"/>
    <row r="249" ht="15"/>
    <row r="250" ht="15"/>
    <row r="251" ht="15"/>
    <row r="252" ht="15"/>
    <row r="253" ht="15"/>
    <row r="254" ht="15"/>
    <row r="256" ht="15"/>
    <row r="257" ht="15"/>
    <row r="258" ht="15"/>
    <row r="259" ht="15"/>
    <row r="260" ht="15"/>
    <row r="261" ht="15"/>
  </sheetData>
  <sheetProtection password="9E83" sheet="1"/>
  <autoFilter ref="A11:BC94"/>
  <mergeCells count="45">
    <mergeCell ref="D82:BC82"/>
    <mergeCell ref="D84:BC84"/>
    <mergeCell ref="D86:BC86"/>
    <mergeCell ref="D88:BC88"/>
    <mergeCell ref="D14:BC14"/>
    <mergeCell ref="D66:BC66"/>
    <mergeCell ref="D68:BC68"/>
    <mergeCell ref="D69:BC69"/>
    <mergeCell ref="D73:BC73"/>
    <mergeCell ref="D79:BC79"/>
    <mergeCell ref="D80:BC80"/>
    <mergeCell ref="D54:BC54"/>
    <mergeCell ref="D56:BC56"/>
    <mergeCell ref="D58:BC58"/>
    <mergeCell ref="D60:BC60"/>
    <mergeCell ref="D62:BC62"/>
    <mergeCell ref="D64:BC64"/>
    <mergeCell ref="D44:BC44"/>
    <mergeCell ref="D45:BC45"/>
    <mergeCell ref="D47:BC47"/>
    <mergeCell ref="D49:BC49"/>
    <mergeCell ref="D51:BC51"/>
    <mergeCell ref="D52:BC52"/>
    <mergeCell ref="D33:BC33"/>
    <mergeCell ref="D35:BC35"/>
    <mergeCell ref="D37:BC37"/>
    <mergeCell ref="D38:BC38"/>
    <mergeCell ref="D40:BC40"/>
    <mergeCell ref="D42:BC42"/>
    <mergeCell ref="D17:BC17"/>
    <mergeCell ref="D19:BC19"/>
    <mergeCell ref="D20:BC20"/>
    <mergeCell ref="D23:BC23"/>
    <mergeCell ref="D29:BC29"/>
    <mergeCell ref="D32:BC32"/>
    <mergeCell ref="A9:BC9"/>
    <mergeCell ref="C94:BC94"/>
    <mergeCell ref="A1:L1"/>
    <mergeCell ref="A4:BC4"/>
    <mergeCell ref="A5:BC5"/>
    <mergeCell ref="A6:BC6"/>
    <mergeCell ref="A7:BC7"/>
    <mergeCell ref="B8:BC8"/>
    <mergeCell ref="D13:BC13"/>
    <mergeCell ref="D16:BC16"/>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3">
      <formula1>IF(E93="Select",-1,IF(E93="At Par",0,0))</formula1>
      <formula2>IF(E93="Select",-1,IF(E93="At Par",0,0.99))</formula2>
    </dataValidation>
    <dataValidation type="list" allowBlank="1" showErrorMessage="1" sqref="E9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list" allowBlank="1" showErrorMessage="1" sqref="D13:D14 D88 D16:D17 K18 D19:D20 K21:K22 D23 K24:K28 D29 K30:K31 D32:D33 K34 D35 K36 D37:D38 K39 D40 K41 D42 K43 D44:D45 K46 D47 K48 D49 K50 D51:D52 K53 D54 K55 D56 K57 D58 K59 D60 K61 D62 K63 D64 K65 D66 K67 D68:D69 K70:K72 D73 K74:K78 D79:D80 K81 D82 K83 D84 K85 D86 K87 K89:K91 K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89:H91 G18:H18 G21:H22 G24:H28 G30:H31 G34:H34 G36:H36 G39:H39 G41:H41 G43:H43 G46:H46 G48:H48 G50:H50 G53:H53 G55:H55 G57:H57 G59:H59 G61:H61 G63:H63 G65:H65 G67:H67 G70:H72 G74:H78 G81:H81 G83:H83 G85:H85 G87:H87 G15:H15">
      <formula1>0</formula1>
      <formula2>999999999999999</formula2>
    </dataValidation>
    <dataValidation allowBlank="1" showInputMessage="1" showErrorMessage="1" promptTitle="Addition / Deduction" prompt="Please Choose the correct One" sqref="J89:J91 J18 J21:J22 J24:J28 J30:J31 J34 J36 J39 J41 J43 J46 J48 J50 J53 J55 J57 J59 J61 J63 J65 J67 J70:J72 J74:J78 J81 J83 J85 J87 J15">
      <formula1>0</formula1>
      <formula2>0</formula2>
    </dataValidation>
    <dataValidation type="list" showErrorMessage="1" sqref="I89:I91 I18 I21:I22 I24:I28 I30:I31 I34 I36 I39 I41 I43 I46 I48 I50 I53 I55 I57 I59 I61 I63 I65 I67 I70:I72 I74:I78 I81 I83 I85 I87 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89:O91 N18:O18 N21:O22 N24:O28 N30:O31 N34:O34 N36:O36 N39:O39 N41:O41 N43:O43 N46:O46 N48:O48 N50:O50 N53:O53 N55:O55 N57:O57 N59:O59 N61:O61 N63:O63 N65:O65 N67:O67 N70:O72 N74:O78 N81:O81 N83:O83 N85:O85 N87:O87 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89:R91 R18 R21:R22 R24:R28 R30:R31 R34 R36 R39 R41 R43 R46 R48 R50 R53 R55 R57 R59 R61 R63 R65 R67 R70:R72 R74:R78 R81 R83 R85 R87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89:Q91 Q18 Q21:Q22 Q24:Q28 Q30:Q31 Q34 Q36 Q39 Q41 Q43 Q46 Q48 Q50 Q53 Q55 Q57 Q59 Q61 Q63 Q65 Q67 Q70:Q72 Q74:Q78 Q81 Q83 Q85 Q87 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89:M91 M18 M21:M22 M24:M28 M30:M31 M34 M36 M39 M41 M43 M46 M48 M50 M53 M55 M57 M59 M61 M63 M65 M67 M70:M72 M74:M78 M81 M83 M85 M87 M15">
      <formula1>0</formula1>
      <formula2>999999999999999</formula2>
    </dataValidation>
    <dataValidation type="decimal" allowBlank="1" showInputMessage="1" showErrorMessage="1" promptTitle="Quantity" prompt="Please enter the Quantity for this item. " errorTitle="Invalid Entry" error="Only Numeric Values are allowed. " sqref="D89:D91 D18 D21:D22 D24:D28 D30:D31 D34 D36 D39 D41 D43 D46 D48 D50 D53 D55 D57 D59 D61 D63 D65 D67 D70:D72 D74:D78 D81 D83 D85 D87 D15">
      <formula1>0</formula1>
      <formula2>999999999999999</formula2>
    </dataValidation>
    <dataValidation type="decimal" allowBlank="1" showInputMessage="1" showErrorMessage="1" promptTitle="Estimated Rate" prompt="Please enter the Rate for this item. " errorTitle="Invalid Entry" error="Only Numeric Values are allowed. " sqref="F89:F91 F18 F21:F22 F24:F28 F30:F31 F34 F36 F39 F41 F43 F46 F48 F50 F53 F55 F57 F59 F61 F63 F65 F67 F70:F72 F74:F78 F81 F83 F85 F87 F1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1 L90">
      <formula1>"INR"</formula1>
    </dataValidation>
    <dataValidation allowBlank="1" showInputMessage="1" showErrorMessage="1" promptTitle="Itemcode/Make" prompt="Please enter text" sqref="C13:C91">
      <formula1>0</formula1>
      <formula2>0</formula2>
    </dataValidation>
    <dataValidation type="decimal" allowBlank="1" showInputMessage="1" showErrorMessage="1" errorTitle="Invalid Entry" error="Only Numeric Values are allowed. " sqref="A13:A9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2022-08-26T11:19:42Z</cp:lastPrinted>
  <dcterms:created xsi:type="dcterms:W3CDTF">2009-01-30T06:42:42Z</dcterms:created>
  <dcterms:modified xsi:type="dcterms:W3CDTF">2022-08-26T11:20:11Z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