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<sst xmlns="http://schemas.openxmlformats.org/spreadsheetml/2006/main" count="422" uniqueCount="158">
  <si>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</si>
  <si>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</si>
  <si>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</si>
  <si>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</si>
  <si>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</si>
  <si>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</si>
  <si>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</si>
  <si>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</si>
  <si>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</si>
  <si>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</si>
  <si>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</si>
  <si>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</si>
  <si>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</si>
  <si>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</si>
  <si>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</si>
  <si>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</si>
  <si>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</si>
  <si>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</si>
  <si>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</si>
  <si>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</si>
  <si>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</si>
  <si>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</si>
  <si>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</si>
  <si>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</si>
  <si>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</si>
  <si>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</si>
  <si>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</si>
  <si>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</si>
  <si>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</si>
  <si>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</si>
  <si>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</si>
  <si>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</si>
  <si>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</si>
  <si>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</si>
  <si>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</si>
  <si>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</si>
  <si>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</si>
  <si>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</si>
  <si>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</si>
  <si>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</si>
  <si>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</si>
  <si>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</si>
  <si>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</si>
  <si>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</si>
  <si>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</si>
  <si>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</si>
  <si>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</si>
  <si>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</si>
  <si>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</si>
  <si>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</si>
  <si>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</si>
  <si>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</si>
  <si>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</si>
  <si>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</si>
  <si>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</si>
  <si>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</si>
  <si>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</si>
  <si>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</si>
  <si>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</si>
  <si>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</si>
  <si>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</si>
  <si>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</si>
  <si>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</si>
  <si>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</si>
  <si>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</si>
  <si>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</si>
  <si>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</si>
  <si>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</si>
  <si>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MASONRY WORK</t>
  </si>
  <si>
    <t>ROOFING</t>
  </si>
  <si>
    <t>metre</t>
  </si>
  <si>
    <t>Tender Inviting Authority: Superintending Engineer, IWD, IIT, Kanpur</t>
  </si>
  <si>
    <t>125 mm</t>
  </si>
  <si>
    <t>6 mm cement plaster of mix :</t>
  </si>
  <si>
    <t>1:3 (1 cement : 3 fine sand)</t>
  </si>
  <si>
    <t>Painting with synthetic enamel paint of approved brand and manufacture to give an even shade :</t>
  </si>
  <si>
    <t>Two or more coats on new work</t>
  </si>
  <si>
    <t>300x16 mm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</si>
  <si>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</si>
  <si>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</si>
  <si>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</si>
  <si>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</si>
  <si>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</si>
  <si>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</si>
  <si>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</si>
  <si>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</si>
  <si>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</si>
  <si>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</si>
  <si>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</si>
  <si>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</si>
  <si>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</si>
  <si>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</si>
  <si>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</si>
  <si>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</si>
  <si>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</si>
  <si>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</si>
  <si>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</si>
  <si>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</si>
  <si>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</si>
  <si>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</si>
  <si>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</si>
  <si>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</si>
  <si>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</si>
  <si>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</si>
  <si>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</si>
  <si>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</si>
  <si>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</si>
  <si>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</si>
  <si>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</si>
  <si>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</si>
  <si>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</si>
  <si>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</si>
  <si>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</si>
  <si>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</si>
  <si>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</si>
  <si>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</si>
  <si>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Providing and laying in position cement concrete of specified grade excluding the cost of centering and shuttering - All work up to plinth level :</t>
  </si>
  <si>
    <t>Cement mortar 1:6 (1 cement : 6 coarse sand)</t>
  </si>
  <si>
    <t>Providing and fixing ISI marked oxidised M.S. handles conforming to IS:4992 with necessary screws etc. complete :</t>
  </si>
  <si>
    <t>STEEL WORK</t>
  </si>
  <si>
    <t>FLOORING</t>
  </si>
  <si>
    <t>Contract No:   36/C/D2/2022-23/01</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</si>
  <si>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</si>
  <si>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</si>
  <si>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</si>
  <si>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CEMENT CONCRETE (CAST IN SITU)</t>
  </si>
  <si>
    <t>1:2:4 (1 cement : 2 coarse sand (zone-III) derived from natural sources : 4 graded stone aggregate 20 mm nominal size derived from natural sources)</t>
  </si>
  <si>
    <t>Providing and laying damp-proof course 40mm thick with cement concrete 1:2:4 (1 cement : 2 coarse sand (zone-III) derived from natural sources :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</si>
  <si>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</si>
  <si>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</si>
  <si>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</si>
  <si>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Brick work with common burnt clay selected F.P.S. (non modular) bricks of class designation 7.5 in exposed brick work including making horizontal and vertical grooves 10 mm wide 12 mm deep complete in cement mortar 1:6 (1 cement : 6 coarse sand)</t>
  </si>
  <si>
    <t>Above plinth level upto floor V level</t>
  </si>
  <si>
    <t>WOOD AND P. V. C. WORK</t>
  </si>
  <si>
    <t>Providing and fixing hard drawn steel wire fabric 75x25 mm mesh of weight not less than 7.75 Kg per sqm to window frames etc. including 62x19 mm beading of second class teak wood and priming coat with approved steel primer all complete.</t>
  </si>
  <si>
    <t>Providing and fixing ISI marked oxidised M.S. sliding door bolts with nuts and screws etc. complete :</t>
  </si>
  <si>
    <t>Providing and fixing 1 mm thick M.S. sheet sliding-shutters, with frame and diagonal braces of 40x40x6 mm angle iron, 3 mm M.S. gusset plates at the junctions and corners, 25 mm dia pulley, 40x40x6 mm angle and T- iron guide at the top and bottom respectively, including applying a priming coat of approved steel primer</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</si>
  <si>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</si>
  <si>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</si>
  <si>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</si>
  <si>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</si>
  <si>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</si>
  <si>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</si>
  <si>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</si>
  <si>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0.80 mm thick with zinc coating not less than 275 gm/m²</t>
  </si>
  <si>
    <t>Extra for providing and fixing wind ties of 40x 6 mm flat iron section.</t>
  </si>
  <si>
    <t>15 mm cement plaster on the rough side of single or half brick wall of mix :</t>
  </si>
  <si>
    <t>1:6 (1 cement: 6 fine sand)</t>
  </si>
  <si>
    <t>Pointing on brick work or brick flooring with cement mortar 1:3 (1 cement : 3 fine sand):</t>
  </si>
  <si>
    <t>Flush / Ruled/ Struck or weathered pointing</t>
  </si>
  <si>
    <t>White washing with lime to give an even shade :</t>
  </si>
  <si>
    <t>New work (three or more coats)</t>
  </si>
  <si>
    <t>Finishing walls with Acrylic Smooth exterior paint of required shade :</t>
  </si>
  <si>
    <t>New work (Two or more coat applied @ 1.67 ltr/10 sqm over and including priming coat of exterior primer applied @ 2.20 kg/10 sqm)</t>
  </si>
  <si>
    <t>MINOR CIVIL MAINTENANCE WORK</t>
  </si>
  <si>
    <t xml:space="preserve">"""Providing and laying in position cement concrete of specified grade excluding the cost of centering and shuttering - All work up to plinth level :
with Old available  Brick Aggregate 1:5:10 (1 cement : 5 fine sand : 10 graded Brick aggregate 40 mm nominal size).    
""
"
</t>
  </si>
  <si>
    <t>CUM</t>
  </si>
  <si>
    <t>Name of Work: Providing UPS Room at East side of NL-2 Building.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</si>
</sst>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3"/>
  <sheetViews>
    <sheetView showGridLines="0" zoomScale="85" zoomScaleNormal="85" zoomScalePageLayoutView="0" workbookViewId="0" topLeftCell="A1">
      <selection activeCell="BM14" sqref="BM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2" t="s">
        <v>71</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8.25" customHeight="1">
      <c r="A5" s="72" t="s">
        <v>157</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75" customHeight="1">
      <c r="A6" s="72" t="s">
        <v>121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122</v>
      </c>
      <c r="C13" s="39" t="s">
        <v>55</v>
      </c>
      <c r="D13" s="66"/>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8"/>
      <c r="IA13" s="22">
        <v>1</v>
      </c>
      <c r="IB13" s="22" t="s">
        <v>122</v>
      </c>
      <c r="IC13" s="22" t="s">
        <v>55</v>
      </c>
      <c r="IE13" s="23"/>
      <c r="IF13" s="23" t="s">
        <v>34</v>
      </c>
      <c r="IG13" s="23" t="s">
        <v>35</v>
      </c>
      <c r="IH13" s="23">
        <v>10</v>
      </c>
      <c r="II13" s="23" t="s">
        <v>36</v>
      </c>
    </row>
    <row r="14" spans="1:243" s="22" customFormat="1" ht="156.75">
      <c r="A14" s="59">
        <v>1.01</v>
      </c>
      <c r="B14" s="64" t="s">
        <v>123</v>
      </c>
      <c r="C14" s="39" t="s">
        <v>56</v>
      </c>
      <c r="D14" s="66"/>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8"/>
      <c r="IA14" s="22">
        <v>1.01</v>
      </c>
      <c r="IB14" s="22" t="s">
        <v>123</v>
      </c>
      <c r="IC14" s="22" t="s">
        <v>56</v>
      </c>
      <c r="IE14" s="23"/>
      <c r="IF14" s="23" t="s">
        <v>40</v>
      </c>
      <c r="IG14" s="23" t="s">
        <v>35</v>
      </c>
      <c r="IH14" s="23">
        <v>123.223</v>
      </c>
      <c r="II14" s="23" t="s">
        <v>37</v>
      </c>
    </row>
    <row r="15" spans="1:243" s="22" customFormat="1" ht="28.5">
      <c r="A15" s="59">
        <v>1.02</v>
      </c>
      <c r="B15" s="60" t="s">
        <v>124</v>
      </c>
      <c r="C15" s="39" t="s">
        <v>57</v>
      </c>
      <c r="D15" s="61">
        <v>4.5</v>
      </c>
      <c r="E15" s="62" t="s">
        <v>64</v>
      </c>
      <c r="F15" s="63">
        <v>251.51</v>
      </c>
      <c r="G15" s="40"/>
      <c r="H15" s="24"/>
      <c r="I15" s="47" t="s">
        <v>38</v>
      </c>
      <c r="J15" s="48">
        <f aca="true" t="shared" si="0" ref="J15:J45">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5">ROUND(total_amount_ba($B$2,$D$2,D15,F15,J15,K15,M15),0)</f>
        <v>1132</v>
      </c>
      <c r="BB15" s="54">
        <f aca="true" t="shared" si="2" ref="BB15:BB45">BA15+SUM(N15:AZ15)</f>
        <v>1132</v>
      </c>
      <c r="BC15" s="50" t="str">
        <f aca="true" t="shared" si="3" ref="BC15:BC45">SpellNumber(L15,BB15)</f>
        <v>INR  One Thousand One Hundred &amp; Thirty Two  Only</v>
      </c>
      <c r="IA15" s="22">
        <v>1.02</v>
      </c>
      <c r="IB15" s="22" t="s">
        <v>124</v>
      </c>
      <c r="IC15" s="22" t="s">
        <v>57</v>
      </c>
      <c r="ID15" s="22">
        <v>4.5</v>
      </c>
      <c r="IE15" s="23" t="s">
        <v>64</v>
      </c>
      <c r="IF15" s="23" t="s">
        <v>41</v>
      </c>
      <c r="IG15" s="23" t="s">
        <v>42</v>
      </c>
      <c r="IH15" s="23">
        <v>213</v>
      </c>
      <c r="II15" s="23" t="s">
        <v>37</v>
      </c>
    </row>
    <row r="16" spans="1:243" s="22" customFormat="1" ht="15.75">
      <c r="A16" s="59">
        <v>2</v>
      </c>
      <c r="B16" s="60" t="s">
        <v>125</v>
      </c>
      <c r="C16" s="39" t="s">
        <v>78</v>
      </c>
      <c r="D16" s="66"/>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8"/>
      <c r="IA16" s="22">
        <v>2</v>
      </c>
      <c r="IB16" s="22" t="s">
        <v>125</v>
      </c>
      <c r="IC16" s="22" t="s">
        <v>78</v>
      </c>
      <c r="IE16" s="23"/>
      <c r="IF16" s="23"/>
      <c r="IG16" s="23"/>
      <c r="IH16" s="23"/>
      <c r="II16" s="23"/>
    </row>
    <row r="17" spans="1:243" s="22" customFormat="1" ht="71.25">
      <c r="A17" s="59">
        <v>2.01</v>
      </c>
      <c r="B17" s="60" t="s">
        <v>116</v>
      </c>
      <c r="C17" s="39" t="s">
        <v>58</v>
      </c>
      <c r="D17" s="66"/>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8"/>
      <c r="IA17" s="22">
        <v>2.01</v>
      </c>
      <c r="IB17" s="22" t="s">
        <v>116</v>
      </c>
      <c r="IC17" s="22" t="s">
        <v>58</v>
      </c>
      <c r="IE17" s="23"/>
      <c r="IF17" s="23"/>
      <c r="IG17" s="23"/>
      <c r="IH17" s="23"/>
      <c r="II17" s="23"/>
    </row>
    <row r="18" spans="1:243" s="22" customFormat="1" ht="71.25">
      <c r="A18" s="59">
        <v>2.02</v>
      </c>
      <c r="B18" s="60" t="s">
        <v>126</v>
      </c>
      <c r="C18" s="39" t="s">
        <v>79</v>
      </c>
      <c r="D18" s="61">
        <v>0.2</v>
      </c>
      <c r="E18" s="62" t="s">
        <v>64</v>
      </c>
      <c r="F18" s="63">
        <v>6457.82</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1292</v>
      </c>
      <c r="BB18" s="54">
        <f t="shared" si="2"/>
        <v>1292</v>
      </c>
      <c r="BC18" s="50" t="str">
        <f t="shared" si="3"/>
        <v>INR  One Thousand Two Hundred &amp; Ninety Two  Only</v>
      </c>
      <c r="IA18" s="22">
        <v>2.02</v>
      </c>
      <c r="IB18" s="22" t="s">
        <v>126</v>
      </c>
      <c r="IC18" s="22" t="s">
        <v>79</v>
      </c>
      <c r="ID18" s="22">
        <v>0.2</v>
      </c>
      <c r="IE18" s="23" t="s">
        <v>64</v>
      </c>
      <c r="IF18" s="23"/>
      <c r="IG18" s="23"/>
      <c r="IH18" s="23"/>
      <c r="II18" s="23"/>
    </row>
    <row r="19" spans="1:243" s="22" customFormat="1" ht="99.75">
      <c r="A19" s="59">
        <v>2.03</v>
      </c>
      <c r="B19" s="60" t="s">
        <v>127</v>
      </c>
      <c r="C19" s="39" t="s">
        <v>80</v>
      </c>
      <c r="D19" s="61">
        <v>2.97</v>
      </c>
      <c r="E19" s="62" t="s">
        <v>52</v>
      </c>
      <c r="F19" s="63">
        <v>325.16</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 t="shared" si="1"/>
        <v>966</v>
      </c>
      <c r="BB19" s="54">
        <f t="shared" si="2"/>
        <v>966</v>
      </c>
      <c r="BC19" s="50" t="str">
        <f t="shared" si="3"/>
        <v>INR  Nine Hundred &amp; Sixty Six  Only</v>
      </c>
      <c r="IA19" s="22">
        <v>2.03</v>
      </c>
      <c r="IB19" s="22" t="s">
        <v>127</v>
      </c>
      <c r="IC19" s="22" t="s">
        <v>80</v>
      </c>
      <c r="ID19" s="22">
        <v>2.97</v>
      </c>
      <c r="IE19" s="23" t="s">
        <v>52</v>
      </c>
      <c r="IF19" s="23"/>
      <c r="IG19" s="23"/>
      <c r="IH19" s="23"/>
      <c r="II19" s="23"/>
    </row>
    <row r="20" spans="1:243" s="22" customFormat="1" ht="30.75" customHeight="1">
      <c r="A20" s="59">
        <v>2.04</v>
      </c>
      <c r="B20" s="60" t="s">
        <v>128</v>
      </c>
      <c r="C20" s="39" t="s">
        <v>59</v>
      </c>
      <c r="D20" s="61">
        <v>2.97</v>
      </c>
      <c r="E20" s="62" t="s">
        <v>52</v>
      </c>
      <c r="F20" s="63">
        <v>99.82</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296</v>
      </c>
      <c r="BB20" s="54">
        <f t="shared" si="2"/>
        <v>296</v>
      </c>
      <c r="BC20" s="50" t="str">
        <f t="shared" si="3"/>
        <v>INR  Two Hundred &amp; Ninety Six  Only</v>
      </c>
      <c r="IA20" s="22">
        <v>2.04</v>
      </c>
      <c r="IB20" s="22" t="s">
        <v>128</v>
      </c>
      <c r="IC20" s="22" t="s">
        <v>59</v>
      </c>
      <c r="ID20" s="22">
        <v>2.97</v>
      </c>
      <c r="IE20" s="23" t="s">
        <v>52</v>
      </c>
      <c r="IF20" s="23" t="s">
        <v>34</v>
      </c>
      <c r="IG20" s="23" t="s">
        <v>43</v>
      </c>
      <c r="IH20" s="23">
        <v>10</v>
      </c>
      <c r="II20" s="23" t="s">
        <v>37</v>
      </c>
    </row>
    <row r="21" spans="1:243" s="22" customFormat="1" ht="171">
      <c r="A21" s="59">
        <v>2.05</v>
      </c>
      <c r="B21" s="60" t="s">
        <v>129</v>
      </c>
      <c r="C21" s="39" t="s">
        <v>81</v>
      </c>
      <c r="D21" s="61">
        <v>6.7</v>
      </c>
      <c r="E21" s="62" t="s">
        <v>52</v>
      </c>
      <c r="F21" s="63">
        <v>597.67</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4004</v>
      </c>
      <c r="BB21" s="54">
        <f t="shared" si="2"/>
        <v>4004</v>
      </c>
      <c r="BC21" s="50" t="str">
        <f t="shared" si="3"/>
        <v>INR  Four Thousand  &amp;Four  Only</v>
      </c>
      <c r="IA21" s="22">
        <v>2.05</v>
      </c>
      <c r="IB21" s="22" t="s">
        <v>129</v>
      </c>
      <c r="IC21" s="22" t="s">
        <v>81</v>
      </c>
      <c r="ID21" s="22">
        <v>6.7</v>
      </c>
      <c r="IE21" s="23" t="s">
        <v>52</v>
      </c>
      <c r="IF21" s="23"/>
      <c r="IG21" s="23"/>
      <c r="IH21" s="23"/>
      <c r="II21" s="23"/>
    </row>
    <row r="22" spans="1:243" s="22" customFormat="1" ht="15.75">
      <c r="A22" s="59">
        <v>3</v>
      </c>
      <c r="B22" s="60" t="s">
        <v>68</v>
      </c>
      <c r="C22" s="39" t="s">
        <v>60</v>
      </c>
      <c r="D22" s="6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8"/>
      <c r="IA22" s="22">
        <v>3</v>
      </c>
      <c r="IB22" s="22" t="s">
        <v>68</v>
      </c>
      <c r="IC22" s="22" t="s">
        <v>60</v>
      </c>
      <c r="IE22" s="23"/>
      <c r="IF22" s="23" t="s">
        <v>40</v>
      </c>
      <c r="IG22" s="23" t="s">
        <v>35</v>
      </c>
      <c r="IH22" s="23">
        <v>123.223</v>
      </c>
      <c r="II22" s="23" t="s">
        <v>37</v>
      </c>
    </row>
    <row r="23" spans="1:243" s="22" customFormat="1" ht="57">
      <c r="A23" s="59">
        <v>3.01</v>
      </c>
      <c r="B23" s="60" t="s">
        <v>130</v>
      </c>
      <c r="C23" s="39" t="s">
        <v>82</v>
      </c>
      <c r="D23" s="6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8"/>
      <c r="IA23" s="22">
        <v>3.01</v>
      </c>
      <c r="IB23" s="22" t="s">
        <v>130</v>
      </c>
      <c r="IC23" s="22" t="s">
        <v>82</v>
      </c>
      <c r="IE23" s="23"/>
      <c r="IF23" s="23" t="s">
        <v>44</v>
      </c>
      <c r="IG23" s="23" t="s">
        <v>45</v>
      </c>
      <c r="IH23" s="23">
        <v>10</v>
      </c>
      <c r="II23" s="23" t="s">
        <v>37</v>
      </c>
    </row>
    <row r="24" spans="1:243" s="22" customFormat="1" ht="28.5">
      <c r="A24" s="59">
        <v>3.02</v>
      </c>
      <c r="B24" s="60" t="s">
        <v>117</v>
      </c>
      <c r="C24" s="39" t="s">
        <v>83</v>
      </c>
      <c r="D24" s="61">
        <v>2.97</v>
      </c>
      <c r="E24" s="62" t="s">
        <v>64</v>
      </c>
      <c r="F24" s="63">
        <v>5838</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17339</v>
      </c>
      <c r="BB24" s="54">
        <f t="shared" si="2"/>
        <v>17339</v>
      </c>
      <c r="BC24" s="50" t="str">
        <f t="shared" si="3"/>
        <v>INR  Seventeen Thousand Three Hundred &amp; Thirty Nine  Only</v>
      </c>
      <c r="IA24" s="22">
        <v>3.02</v>
      </c>
      <c r="IB24" s="22" t="s">
        <v>117</v>
      </c>
      <c r="IC24" s="22" t="s">
        <v>83</v>
      </c>
      <c r="ID24" s="22">
        <v>2.97</v>
      </c>
      <c r="IE24" s="23" t="s">
        <v>64</v>
      </c>
      <c r="IF24" s="23"/>
      <c r="IG24" s="23"/>
      <c r="IH24" s="23"/>
      <c r="II24" s="23"/>
    </row>
    <row r="25" spans="1:243" s="22" customFormat="1" ht="114">
      <c r="A25" s="59">
        <v>3.03</v>
      </c>
      <c r="B25" s="60" t="s">
        <v>131</v>
      </c>
      <c r="C25" s="39" t="s">
        <v>84</v>
      </c>
      <c r="D25" s="6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8"/>
      <c r="IA25" s="22">
        <v>3.03</v>
      </c>
      <c r="IB25" s="22" t="s">
        <v>131</v>
      </c>
      <c r="IC25" s="22" t="s">
        <v>84</v>
      </c>
      <c r="IE25" s="23"/>
      <c r="IF25" s="23" t="s">
        <v>41</v>
      </c>
      <c r="IG25" s="23" t="s">
        <v>42</v>
      </c>
      <c r="IH25" s="23">
        <v>213</v>
      </c>
      <c r="II25" s="23" t="s">
        <v>37</v>
      </c>
    </row>
    <row r="26" spans="1:243" s="22" customFormat="1" ht="28.5">
      <c r="A26" s="59">
        <v>3.04</v>
      </c>
      <c r="B26" s="60" t="s">
        <v>132</v>
      </c>
      <c r="C26" s="39" t="s">
        <v>85</v>
      </c>
      <c r="D26" s="61">
        <v>7</v>
      </c>
      <c r="E26" s="62" t="s">
        <v>64</v>
      </c>
      <c r="F26" s="63">
        <v>7510.69</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52575</v>
      </c>
      <c r="BB26" s="54">
        <f t="shared" si="2"/>
        <v>52575</v>
      </c>
      <c r="BC26" s="50" t="str">
        <f t="shared" si="3"/>
        <v>INR  Fifty Two Thousand Five Hundred &amp; Seventy Five  Only</v>
      </c>
      <c r="IA26" s="22">
        <v>3.04</v>
      </c>
      <c r="IB26" s="22" t="s">
        <v>132</v>
      </c>
      <c r="IC26" s="22" t="s">
        <v>85</v>
      </c>
      <c r="ID26" s="22">
        <v>7</v>
      </c>
      <c r="IE26" s="23" t="s">
        <v>64</v>
      </c>
      <c r="IF26" s="23"/>
      <c r="IG26" s="23"/>
      <c r="IH26" s="23"/>
      <c r="II26" s="23"/>
    </row>
    <row r="27" spans="1:243" s="22" customFormat="1" ht="15.75">
      <c r="A27" s="59">
        <v>4</v>
      </c>
      <c r="B27" s="60" t="s">
        <v>133</v>
      </c>
      <c r="C27" s="39" t="s">
        <v>86</v>
      </c>
      <c r="D27" s="66"/>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8"/>
      <c r="IA27" s="22">
        <v>4</v>
      </c>
      <c r="IB27" s="22" t="s">
        <v>133</v>
      </c>
      <c r="IC27" s="22" t="s">
        <v>86</v>
      </c>
      <c r="IE27" s="23"/>
      <c r="IF27" s="23"/>
      <c r="IG27" s="23"/>
      <c r="IH27" s="23"/>
      <c r="II27" s="23"/>
    </row>
    <row r="28" spans="1:243" s="22" customFormat="1" ht="99.75">
      <c r="A28" s="59">
        <v>4.01</v>
      </c>
      <c r="B28" s="60" t="s">
        <v>134</v>
      </c>
      <c r="C28" s="39" t="s">
        <v>87</v>
      </c>
      <c r="D28" s="61">
        <v>1.5</v>
      </c>
      <c r="E28" s="62" t="s">
        <v>52</v>
      </c>
      <c r="F28" s="63">
        <v>1301.79</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1953</v>
      </c>
      <c r="BB28" s="54">
        <f t="shared" si="2"/>
        <v>1953</v>
      </c>
      <c r="BC28" s="50" t="str">
        <f t="shared" si="3"/>
        <v>INR  One Thousand Nine Hundred &amp; Fifty Three  Only</v>
      </c>
      <c r="IA28" s="22">
        <v>4.01</v>
      </c>
      <c r="IB28" s="22" t="s">
        <v>134</v>
      </c>
      <c r="IC28" s="22" t="s">
        <v>87</v>
      </c>
      <c r="ID28" s="22">
        <v>1.5</v>
      </c>
      <c r="IE28" s="23" t="s">
        <v>52</v>
      </c>
      <c r="IF28" s="23"/>
      <c r="IG28" s="23"/>
      <c r="IH28" s="23"/>
      <c r="II28" s="23"/>
    </row>
    <row r="29" spans="1:243" s="22" customFormat="1" ht="42.75">
      <c r="A29" s="59">
        <v>4.02</v>
      </c>
      <c r="B29" s="60" t="s">
        <v>135</v>
      </c>
      <c r="C29" s="39" t="s">
        <v>88</v>
      </c>
      <c r="D29" s="66"/>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8"/>
      <c r="IA29" s="22">
        <v>4.02</v>
      </c>
      <c r="IB29" s="22" t="s">
        <v>135</v>
      </c>
      <c r="IC29" s="22" t="s">
        <v>88</v>
      </c>
      <c r="IE29" s="23"/>
      <c r="IF29" s="23"/>
      <c r="IG29" s="23"/>
      <c r="IH29" s="23"/>
      <c r="II29" s="23"/>
    </row>
    <row r="30" spans="1:243" s="22" customFormat="1" ht="28.5">
      <c r="A30" s="59">
        <v>4.03</v>
      </c>
      <c r="B30" s="60" t="s">
        <v>77</v>
      </c>
      <c r="C30" s="39" t="s">
        <v>61</v>
      </c>
      <c r="D30" s="61">
        <v>1</v>
      </c>
      <c r="E30" s="62" t="s">
        <v>65</v>
      </c>
      <c r="F30" s="63">
        <v>158.3</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158</v>
      </c>
      <c r="BB30" s="54">
        <f t="shared" si="2"/>
        <v>158</v>
      </c>
      <c r="BC30" s="50" t="str">
        <f t="shared" si="3"/>
        <v>INR  One Hundred &amp; Fifty Eight  Only</v>
      </c>
      <c r="IA30" s="22">
        <v>4.03</v>
      </c>
      <c r="IB30" s="22" t="s">
        <v>77</v>
      </c>
      <c r="IC30" s="22" t="s">
        <v>61</v>
      </c>
      <c r="ID30" s="22">
        <v>1</v>
      </c>
      <c r="IE30" s="23" t="s">
        <v>65</v>
      </c>
      <c r="IF30" s="23"/>
      <c r="IG30" s="23"/>
      <c r="IH30" s="23"/>
      <c r="II30" s="23"/>
    </row>
    <row r="31" spans="1:243" s="22" customFormat="1" ht="57">
      <c r="A31" s="59">
        <v>4.04</v>
      </c>
      <c r="B31" s="60" t="s">
        <v>118</v>
      </c>
      <c r="C31" s="39" t="s">
        <v>89</v>
      </c>
      <c r="D31" s="66"/>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8"/>
      <c r="IA31" s="22">
        <v>4.04</v>
      </c>
      <c r="IB31" s="22" t="s">
        <v>118</v>
      </c>
      <c r="IC31" s="22" t="s">
        <v>89</v>
      </c>
      <c r="IE31" s="23"/>
      <c r="IF31" s="23"/>
      <c r="IG31" s="23"/>
      <c r="IH31" s="23"/>
      <c r="II31" s="23"/>
    </row>
    <row r="32" spans="1:243" s="22" customFormat="1" ht="28.5">
      <c r="A32" s="59">
        <v>4.05</v>
      </c>
      <c r="B32" s="60" t="s">
        <v>72</v>
      </c>
      <c r="C32" s="39" t="s">
        <v>90</v>
      </c>
      <c r="D32" s="61">
        <v>4</v>
      </c>
      <c r="E32" s="62" t="s">
        <v>65</v>
      </c>
      <c r="F32" s="63">
        <v>30.86</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123</v>
      </c>
      <c r="BB32" s="54">
        <f t="shared" si="2"/>
        <v>123</v>
      </c>
      <c r="BC32" s="50" t="str">
        <f t="shared" si="3"/>
        <v>INR  One Hundred &amp; Twenty Three  Only</v>
      </c>
      <c r="IA32" s="22">
        <v>4.05</v>
      </c>
      <c r="IB32" s="22" t="s">
        <v>72</v>
      </c>
      <c r="IC32" s="22" t="s">
        <v>90</v>
      </c>
      <c r="ID32" s="22">
        <v>4</v>
      </c>
      <c r="IE32" s="23" t="s">
        <v>65</v>
      </c>
      <c r="IF32" s="23"/>
      <c r="IG32" s="23"/>
      <c r="IH32" s="23"/>
      <c r="II32" s="23"/>
    </row>
    <row r="33" spans="1:243" s="22" customFormat="1" ht="24.75" customHeight="1">
      <c r="A33" s="59">
        <v>5</v>
      </c>
      <c r="B33" s="60" t="s">
        <v>119</v>
      </c>
      <c r="C33" s="39" t="s">
        <v>91</v>
      </c>
      <c r="D33" s="66"/>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8"/>
      <c r="IA33" s="22">
        <v>5</v>
      </c>
      <c r="IB33" s="22" t="s">
        <v>119</v>
      </c>
      <c r="IC33" s="22" t="s">
        <v>91</v>
      </c>
      <c r="IE33" s="23"/>
      <c r="IF33" s="23"/>
      <c r="IG33" s="23"/>
      <c r="IH33" s="23"/>
      <c r="II33" s="23"/>
    </row>
    <row r="34" spans="1:243" s="22" customFormat="1" ht="128.25">
      <c r="A34" s="59">
        <v>5.01</v>
      </c>
      <c r="B34" s="60" t="s">
        <v>136</v>
      </c>
      <c r="C34" s="39" t="s">
        <v>92</v>
      </c>
      <c r="D34" s="61">
        <v>2</v>
      </c>
      <c r="E34" s="62" t="s">
        <v>52</v>
      </c>
      <c r="F34" s="63">
        <v>4712.27</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9425</v>
      </c>
      <c r="BB34" s="54">
        <f t="shared" si="2"/>
        <v>9425</v>
      </c>
      <c r="BC34" s="50" t="str">
        <f t="shared" si="3"/>
        <v>INR  Nine Thousand Four Hundred &amp; Twenty Five  Only</v>
      </c>
      <c r="IA34" s="22">
        <v>5.01</v>
      </c>
      <c r="IB34" s="22" t="s">
        <v>136</v>
      </c>
      <c r="IC34" s="22" t="s">
        <v>92</v>
      </c>
      <c r="ID34" s="22">
        <v>2</v>
      </c>
      <c r="IE34" s="23" t="s">
        <v>52</v>
      </c>
      <c r="IF34" s="23"/>
      <c r="IG34" s="23"/>
      <c r="IH34" s="23"/>
      <c r="II34" s="23"/>
    </row>
    <row r="35" spans="1:243" s="22" customFormat="1" ht="85.5">
      <c r="A35" s="59">
        <v>5.02</v>
      </c>
      <c r="B35" s="60" t="s">
        <v>137</v>
      </c>
      <c r="C35" s="39" t="s">
        <v>93</v>
      </c>
      <c r="D35" s="66"/>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8"/>
      <c r="IA35" s="22">
        <v>5.02</v>
      </c>
      <c r="IB35" s="22" t="s">
        <v>137</v>
      </c>
      <c r="IC35" s="22" t="s">
        <v>93</v>
      </c>
      <c r="IE35" s="23"/>
      <c r="IF35" s="23"/>
      <c r="IG35" s="23"/>
      <c r="IH35" s="23"/>
      <c r="II35" s="23"/>
    </row>
    <row r="36" spans="1:243" s="22" customFormat="1" ht="42.75">
      <c r="A36" s="59">
        <v>5.03</v>
      </c>
      <c r="B36" s="60" t="s">
        <v>138</v>
      </c>
      <c r="C36" s="39" t="s">
        <v>94</v>
      </c>
      <c r="D36" s="61">
        <v>130</v>
      </c>
      <c r="E36" s="62" t="s">
        <v>66</v>
      </c>
      <c r="F36" s="63">
        <v>124.76</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16219</v>
      </c>
      <c r="BB36" s="54">
        <f t="shared" si="2"/>
        <v>16219</v>
      </c>
      <c r="BC36" s="50" t="str">
        <f t="shared" si="3"/>
        <v>INR  Sixteen Thousand Two Hundred &amp; Nineteen  Only</v>
      </c>
      <c r="IA36" s="22">
        <v>5.03</v>
      </c>
      <c r="IB36" s="22" t="s">
        <v>138</v>
      </c>
      <c r="IC36" s="22" t="s">
        <v>94</v>
      </c>
      <c r="ID36" s="22">
        <v>130</v>
      </c>
      <c r="IE36" s="23" t="s">
        <v>66</v>
      </c>
      <c r="IF36" s="23"/>
      <c r="IG36" s="23"/>
      <c r="IH36" s="23"/>
      <c r="II36" s="23"/>
    </row>
    <row r="37" spans="1:243" s="22" customFormat="1" ht="15.75">
      <c r="A37" s="59">
        <v>6</v>
      </c>
      <c r="B37" s="60" t="s">
        <v>120</v>
      </c>
      <c r="C37" s="39" t="s">
        <v>62</v>
      </c>
      <c r="D37" s="66"/>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8"/>
      <c r="IA37" s="22">
        <v>6</v>
      </c>
      <c r="IB37" s="22" t="s">
        <v>120</v>
      </c>
      <c r="IC37" s="22" t="s">
        <v>62</v>
      </c>
      <c r="IE37" s="23"/>
      <c r="IF37" s="23"/>
      <c r="IG37" s="23"/>
      <c r="IH37" s="23"/>
      <c r="II37" s="23"/>
    </row>
    <row r="38" spans="1:243" s="22" customFormat="1" ht="99.75">
      <c r="A38" s="63">
        <v>6.01</v>
      </c>
      <c r="B38" s="60" t="s">
        <v>139</v>
      </c>
      <c r="C38" s="39" t="s">
        <v>63</v>
      </c>
      <c r="D38" s="66"/>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8"/>
      <c r="IA38" s="22">
        <v>6.01</v>
      </c>
      <c r="IB38" s="22" t="s">
        <v>139</v>
      </c>
      <c r="IC38" s="22" t="s">
        <v>63</v>
      </c>
      <c r="IE38" s="23"/>
      <c r="IF38" s="23"/>
      <c r="IG38" s="23"/>
      <c r="IH38" s="23"/>
      <c r="II38" s="23"/>
    </row>
    <row r="39" spans="1:243" s="22" customFormat="1" ht="28.5">
      <c r="A39" s="59">
        <v>6.02</v>
      </c>
      <c r="B39" s="60" t="s">
        <v>140</v>
      </c>
      <c r="C39" s="39" t="s">
        <v>95</v>
      </c>
      <c r="D39" s="61">
        <v>9</v>
      </c>
      <c r="E39" s="62" t="s">
        <v>52</v>
      </c>
      <c r="F39" s="63">
        <v>477.86</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4301</v>
      </c>
      <c r="BB39" s="54">
        <f t="shared" si="2"/>
        <v>4301</v>
      </c>
      <c r="BC39" s="50" t="str">
        <f t="shared" si="3"/>
        <v>INR  Four Thousand Three Hundred &amp; One  Only</v>
      </c>
      <c r="IA39" s="22">
        <v>6.02</v>
      </c>
      <c r="IB39" s="22" t="s">
        <v>140</v>
      </c>
      <c r="IC39" s="22" t="s">
        <v>95</v>
      </c>
      <c r="ID39" s="22">
        <v>9</v>
      </c>
      <c r="IE39" s="23" t="s">
        <v>52</v>
      </c>
      <c r="IF39" s="23"/>
      <c r="IG39" s="23"/>
      <c r="IH39" s="23"/>
      <c r="II39" s="23"/>
    </row>
    <row r="40" spans="1:243" s="22" customFormat="1" ht="42.75">
      <c r="A40" s="59">
        <v>6.03</v>
      </c>
      <c r="B40" s="60" t="s">
        <v>141</v>
      </c>
      <c r="C40" s="39" t="s">
        <v>96</v>
      </c>
      <c r="D40" s="66"/>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8"/>
      <c r="IA40" s="22">
        <v>6.03</v>
      </c>
      <c r="IB40" s="22" t="s">
        <v>141</v>
      </c>
      <c r="IC40" s="22" t="s">
        <v>96</v>
      </c>
      <c r="IE40" s="23"/>
      <c r="IF40" s="23"/>
      <c r="IG40" s="23"/>
      <c r="IH40" s="23"/>
      <c r="II40" s="23"/>
    </row>
    <row r="41" spans="1:243" s="22" customFormat="1" ht="28.5">
      <c r="A41" s="59">
        <v>6.04</v>
      </c>
      <c r="B41" s="60" t="s">
        <v>142</v>
      </c>
      <c r="C41" s="39" t="s">
        <v>97</v>
      </c>
      <c r="D41" s="61">
        <v>30</v>
      </c>
      <c r="E41" s="62" t="s">
        <v>70</v>
      </c>
      <c r="F41" s="63">
        <v>69.7</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 t="shared" si="1"/>
        <v>2091</v>
      </c>
      <c r="BB41" s="54">
        <f t="shared" si="2"/>
        <v>2091</v>
      </c>
      <c r="BC41" s="50" t="str">
        <f t="shared" si="3"/>
        <v>INR  Two Thousand  &amp;Ninety One  Only</v>
      </c>
      <c r="IA41" s="22">
        <v>6.04</v>
      </c>
      <c r="IB41" s="22" t="s">
        <v>142</v>
      </c>
      <c r="IC41" s="22" t="s">
        <v>97</v>
      </c>
      <c r="ID41" s="22">
        <v>30</v>
      </c>
      <c r="IE41" s="23" t="s">
        <v>70</v>
      </c>
      <c r="IF41" s="23"/>
      <c r="IG41" s="23"/>
      <c r="IH41" s="23"/>
      <c r="II41" s="23"/>
    </row>
    <row r="42" spans="1:243" s="22" customFormat="1" ht="15.75">
      <c r="A42" s="59">
        <v>7</v>
      </c>
      <c r="B42" s="60" t="s">
        <v>69</v>
      </c>
      <c r="C42" s="39" t="s">
        <v>98</v>
      </c>
      <c r="D42" s="66"/>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8"/>
      <c r="IA42" s="22">
        <v>7</v>
      </c>
      <c r="IB42" s="22" t="s">
        <v>69</v>
      </c>
      <c r="IC42" s="22" t="s">
        <v>98</v>
      </c>
      <c r="IE42" s="23"/>
      <c r="IF42" s="23"/>
      <c r="IG42" s="23"/>
      <c r="IH42" s="23"/>
      <c r="II42" s="23"/>
    </row>
    <row r="43" spans="1:243" s="22" customFormat="1" ht="228">
      <c r="A43" s="59">
        <v>7.01</v>
      </c>
      <c r="B43" s="60" t="s">
        <v>143</v>
      </c>
      <c r="C43" s="39" t="s">
        <v>99</v>
      </c>
      <c r="D43" s="66"/>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8"/>
      <c r="IA43" s="22">
        <v>7.01</v>
      </c>
      <c r="IB43" s="22" t="s">
        <v>143</v>
      </c>
      <c r="IC43" s="22" t="s">
        <v>99</v>
      </c>
      <c r="IE43" s="23"/>
      <c r="IF43" s="23"/>
      <c r="IG43" s="23"/>
      <c r="IH43" s="23"/>
      <c r="II43" s="23"/>
    </row>
    <row r="44" spans="1:243" s="22" customFormat="1" ht="28.5">
      <c r="A44" s="59">
        <v>7.02</v>
      </c>
      <c r="B44" s="60" t="s">
        <v>144</v>
      </c>
      <c r="C44" s="39" t="s">
        <v>100</v>
      </c>
      <c r="D44" s="61">
        <v>15</v>
      </c>
      <c r="E44" s="62" t="s">
        <v>52</v>
      </c>
      <c r="F44" s="63">
        <v>995.57</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14934</v>
      </c>
      <c r="BB44" s="54">
        <f t="shared" si="2"/>
        <v>14934</v>
      </c>
      <c r="BC44" s="50" t="str">
        <f t="shared" si="3"/>
        <v>INR  Fourteen Thousand Nine Hundred &amp; Thirty Four  Only</v>
      </c>
      <c r="IA44" s="22">
        <v>7.02</v>
      </c>
      <c r="IB44" s="22" t="s">
        <v>144</v>
      </c>
      <c r="IC44" s="22" t="s">
        <v>100</v>
      </c>
      <c r="ID44" s="22">
        <v>15</v>
      </c>
      <c r="IE44" s="23" t="s">
        <v>52</v>
      </c>
      <c r="IF44" s="23"/>
      <c r="IG44" s="23"/>
      <c r="IH44" s="23"/>
      <c r="II44" s="23"/>
    </row>
    <row r="45" spans="1:243" s="22" customFormat="1" ht="28.5">
      <c r="A45" s="63">
        <v>7.03</v>
      </c>
      <c r="B45" s="60" t="s">
        <v>145</v>
      </c>
      <c r="C45" s="39" t="s">
        <v>101</v>
      </c>
      <c r="D45" s="61">
        <v>12</v>
      </c>
      <c r="E45" s="62" t="s">
        <v>70</v>
      </c>
      <c r="F45" s="63">
        <v>143.48</v>
      </c>
      <c r="G45" s="40"/>
      <c r="H45" s="24"/>
      <c r="I45" s="47" t="s">
        <v>38</v>
      </c>
      <c r="J45" s="48">
        <f t="shared" si="0"/>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 t="shared" si="1"/>
        <v>1722</v>
      </c>
      <c r="BB45" s="54">
        <f t="shared" si="2"/>
        <v>1722</v>
      </c>
      <c r="BC45" s="50" t="str">
        <f t="shared" si="3"/>
        <v>INR  One Thousand Seven Hundred &amp; Twenty Two  Only</v>
      </c>
      <c r="IA45" s="22">
        <v>7.03</v>
      </c>
      <c r="IB45" s="22" t="s">
        <v>145</v>
      </c>
      <c r="IC45" s="22" t="s">
        <v>101</v>
      </c>
      <c r="ID45" s="22">
        <v>12</v>
      </c>
      <c r="IE45" s="23" t="s">
        <v>70</v>
      </c>
      <c r="IF45" s="23"/>
      <c r="IG45" s="23"/>
      <c r="IH45" s="23"/>
      <c r="II45" s="23"/>
    </row>
    <row r="46" spans="1:243" s="22" customFormat="1" ht="15.75">
      <c r="A46" s="59">
        <v>8</v>
      </c>
      <c r="B46" s="60" t="s">
        <v>53</v>
      </c>
      <c r="C46" s="39" t="s">
        <v>102</v>
      </c>
      <c r="D46" s="66"/>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8"/>
      <c r="IA46" s="22">
        <v>8</v>
      </c>
      <c r="IB46" s="22" t="s">
        <v>53</v>
      </c>
      <c r="IC46" s="22" t="s">
        <v>102</v>
      </c>
      <c r="IE46" s="23"/>
      <c r="IF46" s="23"/>
      <c r="IG46" s="23"/>
      <c r="IH46" s="23"/>
      <c r="II46" s="23"/>
    </row>
    <row r="47" spans="1:243" s="22" customFormat="1" ht="42.75">
      <c r="A47" s="59">
        <v>8.01</v>
      </c>
      <c r="B47" s="60" t="s">
        <v>146</v>
      </c>
      <c r="C47" s="39" t="s">
        <v>103</v>
      </c>
      <c r="D47" s="66"/>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8"/>
      <c r="IA47" s="22">
        <v>8.01</v>
      </c>
      <c r="IB47" s="22" t="s">
        <v>146</v>
      </c>
      <c r="IC47" s="22" t="s">
        <v>103</v>
      </c>
      <c r="IE47" s="23"/>
      <c r="IF47" s="23"/>
      <c r="IG47" s="23"/>
      <c r="IH47" s="23"/>
      <c r="II47" s="23"/>
    </row>
    <row r="48" spans="1:243" s="22" customFormat="1" ht="28.5">
      <c r="A48" s="59">
        <v>8.02</v>
      </c>
      <c r="B48" s="60" t="s">
        <v>147</v>
      </c>
      <c r="C48" s="39" t="s">
        <v>104</v>
      </c>
      <c r="D48" s="61">
        <v>35</v>
      </c>
      <c r="E48" s="62" t="s">
        <v>52</v>
      </c>
      <c r="F48" s="63">
        <v>284.34</v>
      </c>
      <c r="G48" s="40"/>
      <c r="H48" s="24"/>
      <c r="I48" s="47" t="s">
        <v>38</v>
      </c>
      <c r="J48" s="48">
        <f aca="true" t="shared" si="4" ref="J48:J60">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aca="true" t="shared" si="5" ref="BA48:BA60">ROUND(total_amount_ba($B$2,$D$2,D48,F48,J48,K48,M48),0)</f>
        <v>9952</v>
      </c>
      <c r="BB48" s="54">
        <f aca="true" t="shared" si="6" ref="BB48:BB60">BA48+SUM(N48:AZ48)</f>
        <v>9952</v>
      </c>
      <c r="BC48" s="50" t="str">
        <f aca="true" t="shared" si="7" ref="BC48:BC60">SpellNumber(L48,BB48)</f>
        <v>INR  Nine Thousand Nine Hundred &amp; Fifty Two  Only</v>
      </c>
      <c r="IA48" s="22">
        <v>8.02</v>
      </c>
      <c r="IB48" s="22" t="s">
        <v>147</v>
      </c>
      <c r="IC48" s="22" t="s">
        <v>104</v>
      </c>
      <c r="ID48" s="22">
        <v>35</v>
      </c>
      <c r="IE48" s="23" t="s">
        <v>52</v>
      </c>
      <c r="IF48" s="23"/>
      <c r="IG48" s="23"/>
      <c r="IH48" s="23"/>
      <c r="II48" s="23"/>
    </row>
    <row r="49" spans="1:243" s="22" customFormat="1" ht="15.75">
      <c r="A49" s="59">
        <v>8.03</v>
      </c>
      <c r="B49" s="60" t="s">
        <v>73</v>
      </c>
      <c r="C49" s="39" t="s">
        <v>105</v>
      </c>
      <c r="D49" s="66"/>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8"/>
      <c r="IA49" s="22">
        <v>8.03</v>
      </c>
      <c r="IB49" s="22" t="s">
        <v>73</v>
      </c>
      <c r="IC49" s="22" t="s">
        <v>105</v>
      </c>
      <c r="IE49" s="23"/>
      <c r="IF49" s="23"/>
      <c r="IG49" s="23"/>
      <c r="IH49" s="23"/>
      <c r="II49" s="23"/>
    </row>
    <row r="50" spans="1:243" s="22" customFormat="1" ht="28.5">
      <c r="A50" s="59">
        <v>8.04</v>
      </c>
      <c r="B50" s="60" t="s">
        <v>74</v>
      </c>
      <c r="C50" s="39" t="s">
        <v>106</v>
      </c>
      <c r="D50" s="61">
        <v>1.8</v>
      </c>
      <c r="E50" s="62" t="s">
        <v>52</v>
      </c>
      <c r="F50" s="63">
        <v>221.87</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3"/>
      <c r="BA50" s="42">
        <f t="shared" si="5"/>
        <v>399</v>
      </c>
      <c r="BB50" s="54">
        <f t="shared" si="6"/>
        <v>399</v>
      </c>
      <c r="BC50" s="50" t="str">
        <f t="shared" si="7"/>
        <v>INR  Three Hundred &amp; Ninety Nine  Only</v>
      </c>
      <c r="IA50" s="22">
        <v>8.04</v>
      </c>
      <c r="IB50" s="22" t="s">
        <v>74</v>
      </c>
      <c r="IC50" s="22" t="s">
        <v>106</v>
      </c>
      <c r="ID50" s="22">
        <v>1.8</v>
      </c>
      <c r="IE50" s="23" t="s">
        <v>52</v>
      </c>
      <c r="IF50" s="23"/>
      <c r="IG50" s="23"/>
      <c r="IH50" s="23"/>
      <c r="II50" s="23"/>
    </row>
    <row r="51" spans="1:243" s="22" customFormat="1" ht="36" customHeight="1">
      <c r="A51" s="59">
        <v>8.05</v>
      </c>
      <c r="B51" s="60" t="s">
        <v>148</v>
      </c>
      <c r="C51" s="39" t="s">
        <v>107</v>
      </c>
      <c r="D51" s="66"/>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8"/>
      <c r="IA51" s="22">
        <v>8.05</v>
      </c>
      <c r="IB51" s="22" t="s">
        <v>148</v>
      </c>
      <c r="IC51" s="22" t="s">
        <v>107</v>
      </c>
      <c r="IE51" s="23"/>
      <c r="IF51" s="23"/>
      <c r="IG51" s="23"/>
      <c r="IH51" s="23"/>
      <c r="II51" s="23"/>
    </row>
    <row r="52" spans="1:243" s="22" customFormat="1" ht="25.5" customHeight="1">
      <c r="A52" s="59">
        <v>8.06</v>
      </c>
      <c r="B52" s="60" t="s">
        <v>149</v>
      </c>
      <c r="C52" s="39" t="s">
        <v>108</v>
      </c>
      <c r="D52" s="61">
        <v>35</v>
      </c>
      <c r="E52" s="62" t="s">
        <v>52</v>
      </c>
      <c r="F52" s="63">
        <v>187.98</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6579</v>
      </c>
      <c r="BB52" s="54">
        <f t="shared" si="6"/>
        <v>6579</v>
      </c>
      <c r="BC52" s="50" t="str">
        <f t="shared" si="7"/>
        <v>INR  Six Thousand Five Hundred &amp; Seventy Nine  Only</v>
      </c>
      <c r="IA52" s="22">
        <v>8.06</v>
      </c>
      <c r="IB52" s="22" t="s">
        <v>149</v>
      </c>
      <c r="IC52" s="22" t="s">
        <v>108</v>
      </c>
      <c r="ID52" s="22">
        <v>35</v>
      </c>
      <c r="IE52" s="23" t="s">
        <v>52</v>
      </c>
      <c r="IF52" s="23"/>
      <c r="IG52" s="23"/>
      <c r="IH52" s="23"/>
      <c r="II52" s="23"/>
    </row>
    <row r="53" spans="1:243" s="22" customFormat="1" ht="28.5">
      <c r="A53" s="59">
        <v>8.07</v>
      </c>
      <c r="B53" s="60" t="s">
        <v>150</v>
      </c>
      <c r="C53" s="39" t="s">
        <v>109</v>
      </c>
      <c r="D53" s="66"/>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8"/>
      <c r="IA53" s="22">
        <v>8.07</v>
      </c>
      <c r="IB53" s="22" t="s">
        <v>150</v>
      </c>
      <c r="IC53" s="22" t="s">
        <v>109</v>
      </c>
      <c r="IE53" s="23"/>
      <c r="IF53" s="23"/>
      <c r="IG53" s="23"/>
      <c r="IH53" s="23"/>
      <c r="II53" s="23"/>
    </row>
    <row r="54" spans="1:243" s="22" customFormat="1" ht="28.5">
      <c r="A54" s="59">
        <v>8.08</v>
      </c>
      <c r="B54" s="60" t="s">
        <v>151</v>
      </c>
      <c r="C54" s="39" t="s">
        <v>110</v>
      </c>
      <c r="D54" s="61">
        <v>30</v>
      </c>
      <c r="E54" s="62" t="s">
        <v>52</v>
      </c>
      <c r="F54" s="63">
        <v>28.45</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854</v>
      </c>
      <c r="BB54" s="54">
        <f t="shared" si="6"/>
        <v>854</v>
      </c>
      <c r="BC54" s="50" t="str">
        <f t="shared" si="7"/>
        <v>INR  Eight Hundred &amp; Fifty Four  Only</v>
      </c>
      <c r="IA54" s="22">
        <v>8.08</v>
      </c>
      <c r="IB54" s="22" t="s">
        <v>151</v>
      </c>
      <c r="IC54" s="22" t="s">
        <v>110</v>
      </c>
      <c r="ID54" s="22">
        <v>30</v>
      </c>
      <c r="IE54" s="23" t="s">
        <v>52</v>
      </c>
      <c r="IF54" s="23"/>
      <c r="IG54" s="23"/>
      <c r="IH54" s="23"/>
      <c r="II54" s="23"/>
    </row>
    <row r="55" spans="1:243" s="22" customFormat="1" ht="28.5">
      <c r="A55" s="59">
        <v>8.09</v>
      </c>
      <c r="B55" s="60" t="s">
        <v>152</v>
      </c>
      <c r="C55" s="39" t="s">
        <v>111</v>
      </c>
      <c r="D55" s="66"/>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8"/>
      <c r="IA55" s="22">
        <v>8.09</v>
      </c>
      <c r="IB55" s="22" t="s">
        <v>152</v>
      </c>
      <c r="IC55" s="22" t="s">
        <v>111</v>
      </c>
      <c r="IE55" s="23"/>
      <c r="IF55" s="23"/>
      <c r="IG55" s="23"/>
      <c r="IH55" s="23"/>
      <c r="II55" s="23"/>
    </row>
    <row r="56" spans="1:243" s="22" customFormat="1" ht="57">
      <c r="A56" s="59">
        <v>8.1</v>
      </c>
      <c r="B56" s="60" t="s">
        <v>153</v>
      </c>
      <c r="C56" s="39" t="s">
        <v>112</v>
      </c>
      <c r="D56" s="61">
        <v>30</v>
      </c>
      <c r="E56" s="62" t="s">
        <v>52</v>
      </c>
      <c r="F56" s="63">
        <v>146.29</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5"/>
        <v>4389</v>
      </c>
      <c r="BB56" s="54">
        <f t="shared" si="6"/>
        <v>4389</v>
      </c>
      <c r="BC56" s="50" t="str">
        <f t="shared" si="7"/>
        <v>INR  Four Thousand Three Hundred &amp; Eighty Nine  Only</v>
      </c>
      <c r="IA56" s="22">
        <v>8.1</v>
      </c>
      <c r="IB56" s="22" t="s">
        <v>153</v>
      </c>
      <c r="IC56" s="22" t="s">
        <v>112</v>
      </c>
      <c r="ID56" s="22">
        <v>30</v>
      </c>
      <c r="IE56" s="23" t="s">
        <v>52</v>
      </c>
      <c r="IF56" s="23"/>
      <c r="IG56" s="23"/>
      <c r="IH56" s="23"/>
      <c r="II56" s="23"/>
    </row>
    <row r="57" spans="1:243" s="22" customFormat="1" ht="48.75" customHeight="1">
      <c r="A57" s="59">
        <v>8.11</v>
      </c>
      <c r="B57" s="64" t="s">
        <v>75</v>
      </c>
      <c r="C57" s="39" t="s">
        <v>113</v>
      </c>
      <c r="D57" s="66"/>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8"/>
      <c r="IA57" s="22">
        <v>8.11</v>
      </c>
      <c r="IB57" s="22" t="s">
        <v>75</v>
      </c>
      <c r="IC57" s="22" t="s">
        <v>113</v>
      </c>
      <c r="IE57" s="23"/>
      <c r="IF57" s="23"/>
      <c r="IG57" s="23"/>
      <c r="IH57" s="23"/>
      <c r="II57" s="23"/>
    </row>
    <row r="58" spans="1:243" s="22" customFormat="1" ht="28.5">
      <c r="A58" s="59">
        <v>8.12</v>
      </c>
      <c r="B58" s="64" t="s">
        <v>76</v>
      </c>
      <c r="C58" s="39" t="s">
        <v>114</v>
      </c>
      <c r="D58" s="61">
        <v>10</v>
      </c>
      <c r="E58" s="62" t="s">
        <v>52</v>
      </c>
      <c r="F58" s="63">
        <v>115.25</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5"/>
        <v>1153</v>
      </c>
      <c r="BB58" s="54">
        <f t="shared" si="6"/>
        <v>1153</v>
      </c>
      <c r="BC58" s="50" t="str">
        <f t="shared" si="7"/>
        <v>INR  One Thousand One Hundred &amp; Fifty Three  Only</v>
      </c>
      <c r="IA58" s="22">
        <v>8.12</v>
      </c>
      <c r="IB58" s="22" t="s">
        <v>76</v>
      </c>
      <c r="IC58" s="22" t="s">
        <v>114</v>
      </c>
      <c r="ID58" s="22">
        <v>10</v>
      </c>
      <c r="IE58" s="23" t="s">
        <v>52</v>
      </c>
      <c r="IF58" s="23"/>
      <c r="IG58" s="23"/>
      <c r="IH58" s="23"/>
      <c r="II58" s="23"/>
    </row>
    <row r="59" spans="1:243" s="22" customFormat="1" ht="15.75">
      <c r="A59" s="63">
        <v>9</v>
      </c>
      <c r="B59" s="60" t="s">
        <v>154</v>
      </c>
      <c r="C59" s="39" t="s">
        <v>115</v>
      </c>
      <c r="D59" s="66"/>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8"/>
      <c r="IA59" s="22">
        <v>9</v>
      </c>
      <c r="IB59" s="22" t="s">
        <v>154</v>
      </c>
      <c r="IC59" s="22" t="s">
        <v>115</v>
      </c>
      <c r="IE59" s="23"/>
      <c r="IF59" s="23"/>
      <c r="IG59" s="23"/>
      <c r="IH59" s="23"/>
      <c r="II59" s="23"/>
    </row>
    <row r="60" spans="1:243" s="22" customFormat="1" ht="409.5">
      <c r="A60" s="59">
        <v>9.01</v>
      </c>
      <c r="B60" s="60" t="s">
        <v>155</v>
      </c>
      <c r="C60" s="39" t="s">
        <v>113</v>
      </c>
      <c r="D60" s="61">
        <v>2.3</v>
      </c>
      <c r="E60" s="62" t="s">
        <v>156</v>
      </c>
      <c r="F60" s="63">
        <v>3939.71</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9061</v>
      </c>
      <c r="BB60" s="54">
        <f t="shared" si="6"/>
        <v>9061</v>
      </c>
      <c r="BC60" s="50" t="str">
        <f t="shared" si="7"/>
        <v>INR  Nine Thousand  &amp;Sixty One  Only</v>
      </c>
      <c r="IA60" s="22">
        <v>9.01</v>
      </c>
      <c r="IB60" s="65" t="s">
        <v>155</v>
      </c>
      <c r="IC60" s="22" t="s">
        <v>113</v>
      </c>
      <c r="ID60" s="22">
        <v>2.3</v>
      </c>
      <c r="IE60" s="23" t="s">
        <v>156</v>
      </c>
      <c r="IF60" s="23"/>
      <c r="IG60" s="23"/>
      <c r="IH60" s="23"/>
      <c r="II60" s="23"/>
    </row>
    <row r="61" spans="1:55" ht="28.5">
      <c r="A61" s="25" t="s">
        <v>46</v>
      </c>
      <c r="B61" s="26"/>
      <c r="C61" s="27"/>
      <c r="D61" s="43"/>
      <c r="E61" s="43"/>
      <c r="F61" s="43"/>
      <c r="G61" s="43"/>
      <c r="H61" s="55"/>
      <c r="I61" s="55"/>
      <c r="J61" s="55"/>
      <c r="K61" s="55"/>
      <c r="L61" s="56"/>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57">
        <f>SUM(BA13:BA60)</f>
        <v>160917</v>
      </c>
      <c r="BB61" s="58">
        <f>SUM(BB13:BB60)</f>
        <v>160917</v>
      </c>
      <c r="BC61" s="50" t="str">
        <f>SpellNumber(L61,BB61)</f>
        <v>  One Lakh Sixty Thousand Nine Hundred &amp; Seventeen  Only</v>
      </c>
    </row>
    <row r="62" spans="1:55" ht="41.25" customHeight="1">
      <c r="A62" s="26" t="s">
        <v>47</v>
      </c>
      <c r="B62" s="28"/>
      <c r="C62" s="29"/>
      <c r="D62" s="30"/>
      <c r="E62" s="44" t="s">
        <v>54</v>
      </c>
      <c r="F62" s="45"/>
      <c r="G62" s="31"/>
      <c r="H62" s="32"/>
      <c r="I62" s="32"/>
      <c r="J62" s="32"/>
      <c r="K62" s="33"/>
      <c r="L62" s="34"/>
      <c r="M62" s="35"/>
      <c r="N62" s="36"/>
      <c r="O62" s="22"/>
      <c r="P62" s="22"/>
      <c r="Q62" s="22"/>
      <c r="R62" s="22"/>
      <c r="S62" s="22"/>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7">
        <f>IF(ISBLANK(F62),0,IF(E62="Excess (+)",ROUND(BA61+(BA61*F62),2),IF(E62="Less (-)",ROUND(BA61+(BA61*F62*(-1)),2),IF(E62="At Par",BA61,0))))</f>
        <v>0</v>
      </c>
      <c r="BB62" s="38">
        <f>ROUND(BA62,0)</f>
        <v>0</v>
      </c>
      <c r="BC62" s="21" t="str">
        <f>SpellNumber($E$2,BB62)</f>
        <v>INR Zero Only</v>
      </c>
    </row>
    <row r="63" spans="1:55" ht="18">
      <c r="A63" s="25" t="s">
        <v>48</v>
      </c>
      <c r="B63" s="25"/>
      <c r="C63" s="70" t="str">
        <f>SpellNumber($E$2,BB62)</f>
        <v>INR Zero Only</v>
      </c>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row>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50" ht="15"/>
    <row r="251" ht="15"/>
    <row r="252" ht="15"/>
    <row r="253" ht="15"/>
    <row r="255" ht="15"/>
    <row r="256" ht="15"/>
    <row r="257" ht="15"/>
    <row r="258" ht="15"/>
    <row r="259" ht="15"/>
    <row r="261" ht="15"/>
    <row r="262" ht="15"/>
    <row r="263" ht="15"/>
    <row r="264" ht="15"/>
    <row r="265" ht="15"/>
    <row r="266" ht="15"/>
    <row r="267" ht="15"/>
    <row r="268" ht="15"/>
    <row r="269" ht="15"/>
    <row r="270" ht="15"/>
    <row r="271" ht="15"/>
    <row r="272" ht="15"/>
    <row r="273"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8"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3" ht="15"/>
    <row r="324" ht="15"/>
    <row r="326" ht="15"/>
    <row r="327" ht="15"/>
    <row r="329" ht="15"/>
    <row r="330" ht="15"/>
  </sheetData>
  <sheetProtection password="9E83" sheet="1"/>
  <autoFilter ref="A11:BC63"/>
  <mergeCells count="33">
    <mergeCell ref="A9:BC9"/>
    <mergeCell ref="C63:BC63"/>
    <mergeCell ref="A1:L1"/>
    <mergeCell ref="A4:BC4"/>
    <mergeCell ref="A5:BC5"/>
    <mergeCell ref="A6:BC6"/>
    <mergeCell ref="A7:BC7"/>
    <mergeCell ref="B8:BC8"/>
    <mergeCell ref="D13:BC13"/>
    <mergeCell ref="D14:BC14"/>
    <mergeCell ref="D16:BC16"/>
    <mergeCell ref="D17:BC17"/>
    <mergeCell ref="D22:BC22"/>
    <mergeCell ref="D23:BC23"/>
    <mergeCell ref="D25:BC25"/>
    <mergeCell ref="D27:BC27"/>
    <mergeCell ref="D49:BC49"/>
    <mergeCell ref="D29:BC29"/>
    <mergeCell ref="D31:BC31"/>
    <mergeCell ref="D33:BC33"/>
    <mergeCell ref="D35:BC35"/>
    <mergeCell ref="D37:BC37"/>
    <mergeCell ref="D38:BC38"/>
    <mergeCell ref="D51:BC51"/>
    <mergeCell ref="D53:BC53"/>
    <mergeCell ref="D55:BC55"/>
    <mergeCell ref="D57:BC57"/>
    <mergeCell ref="D59:BC59"/>
    <mergeCell ref="D40:BC40"/>
    <mergeCell ref="D42:BC42"/>
    <mergeCell ref="D43:BC43"/>
    <mergeCell ref="D46:BC46"/>
    <mergeCell ref="D47:BC47"/>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2">
      <formula1>IF(E62="Select",-1,IF(E62="At Par",0,0))</formula1>
      <formula2>IF(E62="Select",-1,IF(E62="At Par",0,0.99))</formula2>
    </dataValidation>
    <dataValidation type="list" allowBlank="1" showErrorMessage="1" sqref="E6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2">
      <formula1>0</formula1>
      <formula2>99.9</formula2>
    </dataValidation>
    <dataValidation type="list" allowBlank="1" showErrorMessage="1" sqref="D13:D14 K15 D16:D17 K18:K21 D22:D23 K24 D25 K26 D27 K28 D29 K30 D31 K32 D33 K34 D35 K36 D37:D38 K39 D40 K41 D42:D43 K44:K45 D46:D47 K48 D49 K50 D51 K52 D53 K54 D55 K56 D57 K58 K60 D5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21 G24:H24 G26:H26 G28:H28 G30:H30 G32:H32 G34:H34 G36:H36 G39:H39 G41:H41 G44:H45 G48:H48 G50:H50 G52:H52 G54:H54 G56:H56 G58:H58 G60:H60">
      <formula1>0</formula1>
      <formula2>999999999999999</formula2>
    </dataValidation>
    <dataValidation allowBlank="1" showInputMessage="1" showErrorMessage="1" promptTitle="Addition / Deduction" prompt="Please Choose the correct One" sqref="J15 J18:J21 J24 J26 J28 J30 J32 J34 J36 J39 J41 J44:J45 J48 J50 J52 J54 J56 J58 J60">
      <formula1>0</formula1>
      <formula2>0</formula2>
    </dataValidation>
    <dataValidation type="list" showErrorMessage="1" sqref="I15 I18:I21 I24 I26 I28 I30 I32 I34 I36 I39 I41 I44:I45 I48 I50 I52 I54 I56 I58 I6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21 N24:O24 N26:O26 N28:O28 N30:O30 N32:O32 N34:O34 N36:O36 N39:O39 N41:O41 N44:O45 N48:O48 N50:O50 N52:O52 N54:O54 N56:O56 N58:O58 N60:O6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21 R24 R26 R28 R30 R32 R34 R36 R39 R41 R44:R45 R48 R50 R52 R54 R56 R58 R6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21 Q24 Q26 Q28 Q30 Q32 Q34 Q36 Q39 Q41 Q44:Q45 Q48 Q50 Q52 Q54 Q56 Q58 Q6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21 M24 M26 M28 M30 M32 M34 M36 M39 M41 M44:M45 M48 M50 M52 M54 M56 M58 M6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D21 D24 D26 D28 D30 D32 D34 D36 D39 D41 D44:D45 D48 D50 D52 D54 D56 D58 D6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21 F24 F26 F28 F30 F32 F34 F36 F39 F41 F44:F45 F48 F50 F52 F54 F56 F58 F60">
      <formula1>0</formula1>
      <formula2>999999999999999</formula2>
    </dataValidation>
    <dataValidation type="list" allowBlank="1" showInputMessage="1" showErrorMessage="1" sqref="L58 L13 L14 L15 L16 L17 L18 L19 L20 L21 L22 L23 L24 L25 L26 L27 L28 L29 L30 L31 L32 L33 L34 L35 L36 L37 L38 L39 L40 L41 L42 L43 L44 L45 L46 L47 L48 L49 L50 L51 L52 L53 L54 L55 L56 L57 L60 L59">
      <formula1>"INR"</formula1>
    </dataValidation>
    <dataValidation allowBlank="1" showInputMessage="1" showErrorMessage="1" promptTitle="Itemcode/Make" prompt="Please enter text" sqref="C13:C60">
      <formula1>0</formula1>
      <formula2>0</formula2>
    </dataValidation>
    <dataValidation type="decimal" allowBlank="1" showInputMessage="1" showErrorMessage="1" errorTitle="Invalid Entry" error="Only Numeric Values are allowed. " sqref="A13:A60">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2022-09-08T06:42:14Z</cp:lastPrinted>
  <dcterms:created xsi:type="dcterms:W3CDTF">2009-01-30T06:42:42Z</dcterms:created>
  <dcterms:modified xsi:type="dcterms:W3CDTF">2022-09-08T07:02:18Z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