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 r:id="rId10"/>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<sst xmlns="http://schemas.openxmlformats.org/spreadsheetml/2006/main" count="437" uniqueCount="122">
  <si>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</si>
  <si>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</si>
  <si>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</si>
  <si>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</si>
  <si>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</si>
  <si>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</si>
  <si>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</si>
  <si>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</si>
  <si>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</si>
  <si>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</si>
  <si>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</si>
  <si>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</si>
  <si>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</si>
  <si>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</si>
  <si>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</si>
  <si>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</si>
  <si>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</si>
  <si>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</si>
  <si>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</si>
  <si>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</si>
  <si>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</si>
  <si>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</si>
  <si>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</si>
  <si>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</si>
  <si>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</si>
  <si>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</si>
  <si>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</si>
  <si>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</si>
  <si>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</si>
  <si>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</si>
  <si>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</si>
  <si>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</si>
  <si>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</si>
  <si>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</si>
  <si>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</si>
  <si>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</si>
  <si>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</si>
  <si>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</si>
  <si>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</si>
  <si>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</si>
  <si>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</si>
  <si>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</si>
  <si>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</si>
  <si>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</si>
  <si>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</si>
  <si>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</si>
  <si>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</si>
  <si>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</si>
  <si>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</si>
  <si>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</si>
  <si>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Nominal concrete 1:3:6 or richer mix (i/c equivalent design mix)</t>
  </si>
  <si>
    <t>Cement mortar 1:6 (1 cement : 6 coarse sand)</t>
  </si>
  <si>
    <t>CONCRETE WORK</t>
  </si>
  <si>
    <t>100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</si>
  <si>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</si>
  <si>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37/C/D1/2021-22</t>
  </si>
  <si>
    <t>Name of Work: Replacement of damage duct C.I pipe of BL-11 toilet /bath at Hall-8</t>
  </si>
  <si>
    <t>EARTH WORK</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</si>
  <si>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</si>
  <si>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</si>
  <si>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</si>
  <si>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Providing and laying in position cement concrete of specified grade excluding the cost of centering and shuttering - All work up to plinth level :</t>
  </si>
  <si>
    <t>1:2:4 (1  cement : 2  coarse  sand (zone-III) including  manufactured  sand  derived  from Recycled concrete aggregate (RCA) upto 25% : 4 graded stone aggregate 20 mm nominal size including Recycled concrete aggregate (RCA) upto 25%)</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</si>
  <si>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</si>
  <si>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</si>
  <si>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</si>
  <si>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Brick edging 7cm wide 11.4 cm deep to plinth protection with common burnt clay F.P.S. (non modular) bricks of class designation 7.5 including grouting with cement mortar 1:4 (1 cement : 4 fine sand).</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</si>
  <si>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</si>
  <si>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</si>
  <si>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</si>
  <si>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Dismantling G.I. pipes (external work) including excavation and refilling trenches after taking out the pipes, manually/ by mechanical means including stacking of pipes within 50 metres lead as per direction of Engineer-in-charge :</t>
  </si>
  <si>
    <t>15 mm to 40 mm nominal bore</t>
  </si>
  <si>
    <t>SANITARY INSTALLATIONS</t>
  </si>
  <si>
    <t>Providing and fixing soil, waste and vent pipes :</t>
  </si>
  <si>
    <t>100 mm dia</t>
  </si>
  <si>
    <t>Centrifugally cast (spun) iron socket &amp; spigot (S&amp;S)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</si>
  <si>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</si>
  <si>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</si>
  <si>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</si>
  <si>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</si>
  <si>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</si>
  <si>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</si>
  <si>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Sand cast iron S&amp;S as per IS - 3989</t>
  </si>
  <si>
    <t>Providing and fixing single unequal junction of required degree with access door, insertion rubber washer 3 mm thick, bolts and nuts complete :</t>
  </si>
  <si>
    <t>100x100x75 mm</t>
  </si>
  <si>
    <t>Providing and fixing terminal guard :</t>
  </si>
  <si>
    <t>Providing and fixing collar :</t>
  </si>
  <si>
    <t>Providing lead caulked joints to sand cast iron/centrifugally cast (spun) iron pipes and fittings of diameter :</t>
  </si>
  <si>
    <t>WATER SUPPLY</t>
  </si>
  <si>
    <t>Providing and fixing G.I. pipes complete with G.I. fittings and clamps, i/c cutting and making good the walls etc. Internal work - Exposed on wall</t>
  </si>
  <si>
    <t>20 mm dia nominal bore</t>
  </si>
  <si>
    <t>25 mm dia nominal bore</t>
  </si>
  <si>
    <t>32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</si>
  <si>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</si>
  <si>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</si>
  <si>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</si>
  <si>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</si>
  <si>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</si>
  <si>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32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</si>
  <si>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</si>
  <si>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</si>
  <si>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</si>
  <si>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</si>
  <si>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20 mm nominal bore</t>
  </si>
  <si>
    <t>32 mm nominal bore</t>
  </si>
  <si>
    <t>Cutting holes up to 30x30 cm in walls including making good the same:</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</si>
  <si>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</si>
  <si>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</si>
  <si>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</si>
  <si>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</si>
  <si>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</si>
  <si>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</si>
  <si>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</si>
  <si>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</si>
  <si>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</si>
  <si>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</si>
  <si>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NEW TECHNOLOGIES AND MATERIALS</t>
  </si>
  <si>
    <t>Providing and laying SBR Polymer modified (of approved make @ minimum 2% by wt. of cement used) plain/reinforced concrete jacket for the structural members e.g. columns, pillars, piers, beams etc with concrete having the specified minimum characteristic compressive strength [with ordinary portland cement, coarse sand and graded stone aggregate of 10mm maximum size in proportion as per design criteria] with specified average thickness all-round existing core of RCC member.</t>
  </si>
  <si>
    <t>50mm thick in Grade M 25 with cement content not less than 330 kg per cum</t>
  </si>
  <si>
    <t xml:space="preserve">MINOR CIVIL MAINTENANCE WORK.
</t>
  </si>
  <si>
    <t xml:space="preserve">Dismantling of C.I pipe with fittings and clamps i/c disposal of unserviceable material up to 50 mtr. lead and upto 150 mm dia. pipe.
</t>
  </si>
  <si>
    <t>Mtr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</si>
</sst>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8"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ffice%20Documents%20and%20Tenders\IWD%20Division-I\Tender%20FY%202021-22\Financialbid_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4"/>
  <sheetViews>
    <sheetView showGridLines="0" view="pageBreakPreview" zoomScaleNormal="85" zoomScaleSheetLayoutView="100" zoomScalePageLayoutView="0" workbookViewId="0" topLeftCell="A11">
      <selection activeCell="D14" sqref="D14:BC14"/>
    </sheetView>
  </sheetViews>
  <sheetFormatPr defaultColWidth="9.140625" defaultRowHeight="15"/>
  <cols>
    <col min="1" max="1" width="8.8515625" style="1" customWidth="1"/>
    <col min="2" max="2" width="44.57421875" style="1" customWidth="1"/>
    <col min="3" max="3" width="9.281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56</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55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57</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57</v>
      </c>
      <c r="IE13" s="22"/>
      <c r="IF13" s="22"/>
      <c r="IG13" s="22"/>
      <c r="IH13" s="22"/>
      <c r="II13" s="22"/>
    </row>
    <row r="14" spans="1:243" s="21" customFormat="1" ht="141" customHeight="1">
      <c r="A14" s="57">
        <v>1.01</v>
      </c>
      <c r="B14" s="58" t="s">
        <v>58</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58</v>
      </c>
      <c r="IE14" s="22"/>
      <c r="IF14" s="22"/>
      <c r="IG14" s="22"/>
      <c r="IH14" s="22"/>
      <c r="II14" s="22"/>
    </row>
    <row r="15" spans="1:243" s="21" customFormat="1" ht="15.75">
      <c r="A15" s="57">
        <v>1.02</v>
      </c>
      <c r="B15" s="58" t="s">
        <v>59</v>
      </c>
      <c r="C15" s="33"/>
      <c r="D15" s="66"/>
      <c r="E15" s="66"/>
      <c r="F15" s="66"/>
      <c r="G15" s="66"/>
      <c r="H15" s="66"/>
      <c r="I15" s="66"/>
      <c r="J15" s="66"/>
      <c r="K15" s="66"/>
      <c r="L15" s="66"/>
      <c r="M15" s="66"/>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IA15" s="21">
        <v>1.02</v>
      </c>
      <c r="IB15" s="21" t="s">
        <v>59</v>
      </c>
      <c r="IE15" s="22"/>
      <c r="IF15" s="22"/>
      <c r="IG15" s="22"/>
      <c r="IH15" s="22"/>
      <c r="II15" s="22"/>
    </row>
    <row r="16" spans="1:243" s="21" customFormat="1" ht="33" customHeight="1">
      <c r="A16" s="57">
        <v>1.03</v>
      </c>
      <c r="B16" s="58" t="s">
        <v>60</v>
      </c>
      <c r="C16" s="33"/>
      <c r="D16" s="33">
        <v>10.5</v>
      </c>
      <c r="E16" s="59" t="s">
        <v>44</v>
      </c>
      <c r="F16" s="75">
        <v>319.33</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3352.97</v>
      </c>
      <c r="BB16" s="51">
        <f aca="true" t="shared" si="2" ref="BB16:BB23">BA16+SUM(N16:AZ16)</f>
        <v>3352.97</v>
      </c>
      <c r="BC16" s="56" t="str">
        <f aca="true" t="shared" si="3" ref="BC16:BC23">SpellNumber(L16,BB16)</f>
        <v>INR  Three Thousand Three Hundred &amp; Fifty Two  and Paise Ninety Seven Only</v>
      </c>
      <c r="IA16" s="21">
        <v>1.03</v>
      </c>
      <c r="IB16" s="21" t="s">
        <v>60</v>
      </c>
      <c r="ID16" s="21">
        <v>10.5</v>
      </c>
      <c r="IE16" s="22" t="s">
        <v>44</v>
      </c>
      <c r="IF16" s="22"/>
      <c r="IG16" s="22"/>
      <c r="IH16" s="22"/>
      <c r="II16" s="22"/>
    </row>
    <row r="17" spans="1:243" s="21" customFormat="1" ht="15.75">
      <c r="A17" s="57">
        <v>2</v>
      </c>
      <c r="B17" s="58" t="s">
        <v>52</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v>
      </c>
      <c r="IB17" s="21" t="s">
        <v>52</v>
      </c>
      <c r="IE17" s="22"/>
      <c r="IF17" s="22"/>
      <c r="IG17" s="22"/>
      <c r="IH17" s="22"/>
      <c r="II17" s="22"/>
    </row>
    <row r="18" spans="1:243" s="21" customFormat="1" ht="49.5" customHeight="1">
      <c r="A18" s="57">
        <v>2.01</v>
      </c>
      <c r="B18" s="58" t="s">
        <v>61</v>
      </c>
      <c r="C18" s="33"/>
      <c r="D18" s="66"/>
      <c r="E18" s="66"/>
      <c r="F18" s="66"/>
      <c r="G18" s="66"/>
      <c r="H18" s="66"/>
      <c r="I18" s="66"/>
      <c r="J18" s="66"/>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21">
        <v>2.01</v>
      </c>
      <c r="IB18" s="21" t="s">
        <v>61</v>
      </c>
      <c r="IE18" s="22"/>
      <c r="IF18" s="22"/>
      <c r="IG18" s="22"/>
      <c r="IH18" s="22"/>
      <c r="II18" s="22"/>
    </row>
    <row r="19" spans="1:243" s="21" customFormat="1" ht="99" customHeight="1">
      <c r="A19" s="57">
        <v>2.02</v>
      </c>
      <c r="B19" s="58" t="s">
        <v>62</v>
      </c>
      <c r="C19" s="33"/>
      <c r="D19" s="33">
        <v>0.43</v>
      </c>
      <c r="E19" s="59" t="s">
        <v>46</v>
      </c>
      <c r="F19" s="75">
        <v>5794.61</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2491.68</v>
      </c>
      <c r="BB19" s="51">
        <f t="shared" si="2"/>
        <v>2491.68</v>
      </c>
      <c r="BC19" s="56" t="str">
        <f t="shared" si="3"/>
        <v>INR  Two Thousand Four Hundred &amp; Ninety One  and Paise Sixty Eight Only</v>
      </c>
      <c r="IA19" s="21">
        <v>2.02</v>
      </c>
      <c r="IB19" s="21" t="s">
        <v>62</v>
      </c>
      <c r="ID19" s="21">
        <v>0.43</v>
      </c>
      <c r="IE19" s="22" t="s">
        <v>46</v>
      </c>
      <c r="IF19" s="22"/>
      <c r="IG19" s="22"/>
      <c r="IH19" s="22"/>
      <c r="II19" s="22"/>
    </row>
    <row r="20" spans="1:243" s="21" customFormat="1" ht="141.75" customHeight="1">
      <c r="A20" s="57">
        <v>2.03</v>
      </c>
      <c r="B20" s="58" t="s">
        <v>63</v>
      </c>
      <c r="C20" s="33"/>
      <c r="D20" s="33">
        <v>5.48</v>
      </c>
      <c r="E20" s="59" t="s">
        <v>43</v>
      </c>
      <c r="F20" s="75">
        <v>538.4</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2950.43</v>
      </c>
      <c r="BB20" s="51">
        <f t="shared" si="2"/>
        <v>2950.43</v>
      </c>
      <c r="BC20" s="56" t="str">
        <f t="shared" si="3"/>
        <v>INR  Two Thousand Nine Hundred &amp; Fifty  and Paise Forty Three Only</v>
      </c>
      <c r="IA20" s="21">
        <v>2.03</v>
      </c>
      <c r="IB20" s="21" t="s">
        <v>63</v>
      </c>
      <c r="ID20" s="21">
        <v>5.48</v>
      </c>
      <c r="IE20" s="22" t="s">
        <v>43</v>
      </c>
      <c r="IF20" s="22"/>
      <c r="IG20" s="22"/>
      <c r="IH20" s="22"/>
      <c r="II20" s="22"/>
    </row>
    <row r="21" spans="1:243" s="21" customFormat="1" ht="18" customHeight="1">
      <c r="A21" s="57">
        <v>3</v>
      </c>
      <c r="B21" s="58" t="s">
        <v>64</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3</v>
      </c>
      <c r="IB21" s="21" t="s">
        <v>64</v>
      </c>
      <c r="IE21" s="22"/>
      <c r="IF21" s="22"/>
      <c r="IG21" s="22"/>
      <c r="IH21" s="22"/>
      <c r="II21" s="22"/>
    </row>
    <row r="22" spans="1:243" s="21" customFormat="1" ht="18" customHeight="1">
      <c r="A22" s="57">
        <v>3.01</v>
      </c>
      <c r="B22" s="58" t="s">
        <v>65</v>
      </c>
      <c r="C22" s="33"/>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3.01</v>
      </c>
      <c r="IB22" s="21" t="s">
        <v>65</v>
      </c>
      <c r="IE22" s="22"/>
      <c r="IF22" s="22"/>
      <c r="IG22" s="22"/>
      <c r="IH22" s="22"/>
      <c r="II22" s="22"/>
    </row>
    <row r="23" spans="1:243" s="21" customFormat="1" ht="30.75" customHeight="1">
      <c r="A23" s="57">
        <v>3.02</v>
      </c>
      <c r="B23" s="58" t="s">
        <v>51</v>
      </c>
      <c r="C23" s="33"/>
      <c r="D23" s="33">
        <v>0.44</v>
      </c>
      <c r="E23" s="59" t="s">
        <v>46</v>
      </c>
      <c r="F23" s="75">
        <v>5398.9</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2375.52</v>
      </c>
      <c r="BB23" s="51">
        <f t="shared" si="2"/>
        <v>2375.52</v>
      </c>
      <c r="BC23" s="56" t="str">
        <f t="shared" si="3"/>
        <v>INR  Two Thousand Three Hundred &amp; Seventy Five  and Paise Fifty Two Only</v>
      </c>
      <c r="IA23" s="21">
        <v>3.02</v>
      </c>
      <c r="IB23" s="21" t="s">
        <v>51</v>
      </c>
      <c r="ID23" s="21">
        <v>0.44</v>
      </c>
      <c r="IE23" s="22" t="s">
        <v>46</v>
      </c>
      <c r="IF23" s="22"/>
      <c r="IG23" s="22"/>
      <c r="IH23" s="22"/>
      <c r="II23" s="22"/>
    </row>
    <row r="24" spans="1:243" s="21" customFormat="1" ht="80.25" customHeight="1">
      <c r="A24" s="57">
        <v>3.03</v>
      </c>
      <c r="B24" s="58" t="s">
        <v>66</v>
      </c>
      <c r="C24" s="33"/>
      <c r="D24" s="33">
        <v>7.25</v>
      </c>
      <c r="E24" s="59" t="s">
        <v>44</v>
      </c>
      <c r="F24" s="75">
        <v>45.59</v>
      </c>
      <c r="G24" s="43"/>
      <c r="H24" s="37"/>
      <c r="I24" s="38" t="s">
        <v>33</v>
      </c>
      <c r="J24" s="39">
        <f>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total_amount_ba($B$2,$D$2,D24,F24,J24,K24,M24)</f>
        <v>330.53</v>
      </c>
      <c r="BB24" s="51">
        <f>BA24+SUM(N24:AZ24)</f>
        <v>330.53</v>
      </c>
      <c r="BC24" s="56" t="str">
        <f>SpellNumber(L24,BB24)</f>
        <v>INR  Three Hundred &amp; Thirty  and Paise Fifty Three Only</v>
      </c>
      <c r="IA24" s="21">
        <v>3.03</v>
      </c>
      <c r="IB24" s="21" t="s">
        <v>66</v>
      </c>
      <c r="ID24" s="21">
        <v>7.25</v>
      </c>
      <c r="IE24" s="22" t="s">
        <v>44</v>
      </c>
      <c r="IF24" s="22"/>
      <c r="IG24" s="22"/>
      <c r="IH24" s="22"/>
      <c r="II24" s="22"/>
    </row>
    <row r="25" spans="1:243" s="21" customFormat="1" ht="21" customHeight="1">
      <c r="A25" s="57">
        <v>4</v>
      </c>
      <c r="B25" s="58" t="s">
        <v>67</v>
      </c>
      <c r="C25" s="33"/>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4</v>
      </c>
      <c r="IB25" s="21" t="s">
        <v>67</v>
      </c>
      <c r="IE25" s="22"/>
      <c r="IF25" s="22"/>
      <c r="IG25" s="22"/>
      <c r="IH25" s="22"/>
      <c r="II25" s="22"/>
    </row>
    <row r="26" spans="1:243" s="21" customFormat="1" ht="63.75" customHeight="1">
      <c r="A26" s="57">
        <v>4.01</v>
      </c>
      <c r="B26" s="58" t="s">
        <v>68</v>
      </c>
      <c r="C26" s="33"/>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4.01</v>
      </c>
      <c r="IB26" s="21" t="s">
        <v>68</v>
      </c>
      <c r="IE26" s="22"/>
      <c r="IF26" s="22"/>
      <c r="IG26" s="22"/>
      <c r="IH26" s="22"/>
      <c r="II26" s="22"/>
    </row>
    <row r="27" spans="1:243" s="21" customFormat="1" ht="43.5" customHeight="1">
      <c r="A27" s="57">
        <v>4.02</v>
      </c>
      <c r="B27" s="58" t="s">
        <v>50</v>
      </c>
      <c r="C27" s="33"/>
      <c r="D27" s="33">
        <v>0.95</v>
      </c>
      <c r="E27" s="59" t="s">
        <v>46</v>
      </c>
      <c r="F27" s="75">
        <v>1523.41</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1447.24</v>
      </c>
      <c r="BB27" s="51">
        <f>BA27+SUM(N27:AZ27)</f>
        <v>1447.24</v>
      </c>
      <c r="BC27" s="56" t="str">
        <f>SpellNumber(L27,BB27)</f>
        <v>INR  One Thousand Four Hundred &amp; Forty Seven  and Paise Twenty Four Only</v>
      </c>
      <c r="IA27" s="21">
        <v>4.02</v>
      </c>
      <c r="IB27" s="21" t="s">
        <v>50</v>
      </c>
      <c r="ID27" s="21">
        <v>0.95</v>
      </c>
      <c r="IE27" s="22" t="s">
        <v>46</v>
      </c>
      <c r="IF27" s="22"/>
      <c r="IG27" s="22"/>
      <c r="IH27" s="22"/>
      <c r="II27" s="22"/>
    </row>
    <row r="28" spans="1:243" s="21" customFormat="1" ht="78" customHeight="1">
      <c r="A28" s="57">
        <v>4.03</v>
      </c>
      <c r="B28" s="58" t="s">
        <v>69</v>
      </c>
      <c r="C28" s="33"/>
      <c r="D28" s="33">
        <v>0.15</v>
      </c>
      <c r="E28" s="59" t="s">
        <v>46</v>
      </c>
      <c r="F28" s="75">
        <v>2222.45</v>
      </c>
      <c r="G28" s="43"/>
      <c r="H28" s="37"/>
      <c r="I28" s="38" t="s">
        <v>33</v>
      </c>
      <c r="J28" s="39">
        <f>IF(I28="Less(-)",-1,1)</f>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total_amount_ba($B$2,$D$2,D28,F28,J28,K28,M28)</f>
        <v>333.37</v>
      </c>
      <c r="BB28" s="51">
        <f>BA28+SUM(N28:AZ28)</f>
        <v>333.37</v>
      </c>
      <c r="BC28" s="56" t="str">
        <f>SpellNumber(L28,BB28)</f>
        <v>INR  Three Hundred &amp; Thirty Three  and Paise Thirty Seven Only</v>
      </c>
      <c r="IA28" s="21">
        <v>4.03</v>
      </c>
      <c r="IB28" s="21" t="s">
        <v>69</v>
      </c>
      <c r="ID28" s="21">
        <v>0.15</v>
      </c>
      <c r="IE28" s="22" t="s">
        <v>46</v>
      </c>
      <c r="IF28" s="22"/>
      <c r="IG28" s="22"/>
      <c r="IH28" s="22"/>
      <c r="II28" s="22"/>
    </row>
    <row r="29" spans="1:243" s="21" customFormat="1" ht="79.5" customHeight="1">
      <c r="A29" s="60">
        <v>4.04</v>
      </c>
      <c r="B29" s="58" t="s">
        <v>70</v>
      </c>
      <c r="C29" s="33"/>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4.04</v>
      </c>
      <c r="IB29" s="21" t="s">
        <v>70</v>
      </c>
      <c r="IE29" s="22"/>
      <c r="IF29" s="22"/>
      <c r="IG29" s="22"/>
      <c r="IH29" s="22"/>
      <c r="II29" s="22"/>
    </row>
    <row r="30" spans="1:243" s="21" customFormat="1" ht="48" customHeight="1">
      <c r="A30" s="57">
        <v>4.05</v>
      </c>
      <c r="B30" s="58" t="s">
        <v>71</v>
      </c>
      <c r="C30" s="33"/>
      <c r="D30" s="33">
        <v>72</v>
      </c>
      <c r="E30" s="59" t="s">
        <v>44</v>
      </c>
      <c r="F30" s="75">
        <v>94.83</v>
      </c>
      <c r="G30" s="43"/>
      <c r="H30" s="37"/>
      <c r="I30" s="38" t="s">
        <v>33</v>
      </c>
      <c r="J30" s="39">
        <f>IF(I30="Less(-)",-1,1)</f>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total_amount_ba($B$2,$D$2,D30,F30,J30,K30,M30)</f>
        <v>6827.76</v>
      </c>
      <c r="BB30" s="51">
        <f>BA30+SUM(N30:AZ30)</f>
        <v>6827.76</v>
      </c>
      <c r="BC30" s="56" t="str">
        <f>SpellNumber(L30,BB30)</f>
        <v>INR  Six Thousand Eight Hundred &amp; Twenty Seven  and Paise Seventy Six Only</v>
      </c>
      <c r="IA30" s="21">
        <v>4.05</v>
      </c>
      <c r="IB30" s="21" t="s">
        <v>71</v>
      </c>
      <c r="ID30" s="21">
        <v>72</v>
      </c>
      <c r="IE30" s="22" t="s">
        <v>44</v>
      </c>
      <c r="IF30" s="22"/>
      <c r="IG30" s="22"/>
      <c r="IH30" s="22"/>
      <c r="II30" s="22"/>
    </row>
    <row r="31" spans="1:243" s="21" customFormat="1" ht="110.25" customHeight="1">
      <c r="A31" s="57">
        <v>4.06</v>
      </c>
      <c r="B31" s="58" t="s">
        <v>54</v>
      </c>
      <c r="C31" s="33"/>
      <c r="D31" s="33">
        <v>1.1</v>
      </c>
      <c r="E31" s="59" t="s">
        <v>46</v>
      </c>
      <c r="F31" s="75">
        <v>121.74</v>
      </c>
      <c r="G31" s="43"/>
      <c r="H31" s="37"/>
      <c r="I31" s="38" t="s">
        <v>33</v>
      </c>
      <c r="J31" s="39">
        <f>IF(I31="Less(-)",-1,1)</f>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total_amount_ba($B$2,$D$2,D31,F31,J31,K31,M31)</f>
        <v>133.91</v>
      </c>
      <c r="BB31" s="51">
        <f>BA31+SUM(N31:AZ31)</f>
        <v>133.91</v>
      </c>
      <c r="BC31" s="56" t="str">
        <f>SpellNumber(L31,BB31)</f>
        <v>INR  One Hundred &amp; Thirty Three  and Paise Ninety One Only</v>
      </c>
      <c r="IA31" s="21">
        <v>4.06</v>
      </c>
      <c r="IB31" s="21" t="s">
        <v>54</v>
      </c>
      <c r="ID31" s="21">
        <v>1.1</v>
      </c>
      <c r="IE31" s="22" t="s">
        <v>46</v>
      </c>
      <c r="IF31" s="22"/>
      <c r="IG31" s="22"/>
      <c r="IH31" s="22"/>
      <c r="II31" s="22"/>
    </row>
    <row r="32" spans="1:243" s="21" customFormat="1" ht="15.75" customHeight="1">
      <c r="A32" s="57">
        <v>5</v>
      </c>
      <c r="B32" s="58" t="s">
        <v>72</v>
      </c>
      <c r="C32" s="33"/>
      <c r="D32" s="66"/>
      <c r="E32" s="66"/>
      <c r="F32" s="66"/>
      <c r="G32" s="66"/>
      <c r="H32" s="66"/>
      <c r="I32" s="66"/>
      <c r="J32" s="66"/>
      <c r="K32" s="66"/>
      <c r="L32" s="6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IA32" s="21">
        <v>5</v>
      </c>
      <c r="IB32" s="21" t="s">
        <v>72</v>
      </c>
      <c r="IE32" s="22"/>
      <c r="IF32" s="22"/>
      <c r="IG32" s="22"/>
      <c r="IH32" s="22"/>
      <c r="II32" s="22"/>
    </row>
    <row r="33" spans="1:243" s="21" customFormat="1" ht="29.25" customHeight="1">
      <c r="A33" s="57">
        <v>5.01</v>
      </c>
      <c r="B33" s="58" t="s">
        <v>73</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5.01</v>
      </c>
      <c r="IB33" s="21" t="s">
        <v>73</v>
      </c>
      <c r="IE33" s="22"/>
      <c r="IF33" s="22"/>
      <c r="IG33" s="22"/>
      <c r="IH33" s="22"/>
      <c r="II33" s="22"/>
    </row>
    <row r="34" spans="1:243" s="21" customFormat="1" ht="16.5" customHeight="1">
      <c r="A34" s="57">
        <v>5.02</v>
      </c>
      <c r="B34" s="58" t="s">
        <v>74</v>
      </c>
      <c r="C34" s="33"/>
      <c r="D34" s="66"/>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IA34" s="21">
        <v>5.02</v>
      </c>
      <c r="IB34" s="21" t="s">
        <v>74</v>
      </c>
      <c r="IE34" s="22"/>
      <c r="IF34" s="22"/>
      <c r="IG34" s="22"/>
      <c r="IH34" s="22"/>
      <c r="II34" s="22"/>
    </row>
    <row r="35" spans="1:243" s="21" customFormat="1" ht="31.5" customHeight="1">
      <c r="A35" s="57">
        <v>5.03</v>
      </c>
      <c r="B35" s="58" t="s">
        <v>75</v>
      </c>
      <c r="C35" s="33"/>
      <c r="D35" s="33">
        <v>65.4</v>
      </c>
      <c r="E35" s="59" t="s">
        <v>44</v>
      </c>
      <c r="F35" s="75">
        <v>957.65</v>
      </c>
      <c r="G35" s="43"/>
      <c r="H35" s="37"/>
      <c r="I35" s="38" t="s">
        <v>33</v>
      </c>
      <c r="J35" s="39">
        <f>IF(I35="Less(-)",-1,1)</f>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total_amount_ba($B$2,$D$2,D35,F35,J35,K35,M35)</f>
        <v>62630.31</v>
      </c>
      <c r="BB35" s="51">
        <f>BA35+SUM(N35:AZ35)</f>
        <v>62630.31</v>
      </c>
      <c r="BC35" s="56" t="str">
        <f>SpellNumber(L35,BB35)</f>
        <v>INR  Sixty Two Thousand Six Hundred &amp; Thirty  and Paise Thirty One Only</v>
      </c>
      <c r="IA35" s="21">
        <v>5.03</v>
      </c>
      <c r="IB35" s="21" t="s">
        <v>75</v>
      </c>
      <c r="ID35" s="21">
        <v>65.4</v>
      </c>
      <c r="IE35" s="22" t="s">
        <v>44</v>
      </c>
      <c r="IF35" s="22"/>
      <c r="IG35" s="22"/>
      <c r="IH35" s="22"/>
      <c r="II35" s="22"/>
    </row>
    <row r="36" spans="1:243" s="21" customFormat="1" ht="157.5">
      <c r="A36" s="57">
        <v>5.04</v>
      </c>
      <c r="B36" s="58" t="s">
        <v>76</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5.04</v>
      </c>
      <c r="IB36" s="21" t="s">
        <v>76</v>
      </c>
      <c r="IE36" s="22"/>
      <c r="IF36" s="22"/>
      <c r="IG36" s="22"/>
      <c r="IH36" s="22"/>
      <c r="II36" s="22"/>
    </row>
    <row r="37" spans="1:243" s="21" customFormat="1" ht="31.5" customHeight="1">
      <c r="A37" s="57">
        <v>5.05</v>
      </c>
      <c r="B37" s="58" t="s">
        <v>77</v>
      </c>
      <c r="C37" s="33"/>
      <c r="D37" s="33">
        <v>20</v>
      </c>
      <c r="E37" s="59" t="s">
        <v>47</v>
      </c>
      <c r="F37" s="75">
        <v>252.04</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5040.8</v>
      </c>
      <c r="BB37" s="51">
        <f>BA37+SUM(N37:AZ37)</f>
        <v>5040.8</v>
      </c>
      <c r="BC37" s="56" t="str">
        <f>SpellNumber(L37,BB37)</f>
        <v>INR  Five Thousand  &amp;Forty  and Paise Eighty Only</v>
      </c>
      <c r="IA37" s="21">
        <v>5.05</v>
      </c>
      <c r="IB37" s="21" t="s">
        <v>77</v>
      </c>
      <c r="ID37" s="21">
        <v>20</v>
      </c>
      <c r="IE37" s="22" t="s">
        <v>47</v>
      </c>
      <c r="IF37" s="22"/>
      <c r="IG37" s="22"/>
      <c r="IH37" s="22"/>
      <c r="II37" s="22"/>
    </row>
    <row r="38" spans="1:243" s="21" customFormat="1" ht="31.5" customHeight="1">
      <c r="A38" s="57">
        <v>5.06</v>
      </c>
      <c r="B38" s="58" t="s">
        <v>78</v>
      </c>
      <c r="C38" s="33"/>
      <c r="D38" s="66"/>
      <c r="E38" s="66"/>
      <c r="F38" s="66"/>
      <c r="G38" s="66"/>
      <c r="H38" s="66"/>
      <c r="I38" s="66"/>
      <c r="J38" s="66"/>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IA38" s="21">
        <v>5.06</v>
      </c>
      <c r="IB38" s="21" t="s">
        <v>78</v>
      </c>
      <c r="IE38" s="22"/>
      <c r="IF38" s="22"/>
      <c r="IG38" s="22"/>
      <c r="IH38" s="22"/>
      <c r="II38" s="22"/>
    </row>
    <row r="39" spans="1:243" s="21" customFormat="1" ht="31.5" customHeight="1">
      <c r="A39" s="57">
        <v>5.07</v>
      </c>
      <c r="B39" s="58" t="s">
        <v>74</v>
      </c>
      <c r="C39" s="33"/>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5.07</v>
      </c>
      <c r="IB39" s="21" t="s">
        <v>74</v>
      </c>
      <c r="IE39" s="22"/>
      <c r="IF39" s="22"/>
      <c r="IG39" s="22"/>
      <c r="IH39" s="22"/>
      <c r="II39" s="22"/>
    </row>
    <row r="40" spans="1:243" s="21" customFormat="1" ht="31.5" customHeight="1">
      <c r="A40" s="60">
        <v>5.08</v>
      </c>
      <c r="B40" s="58" t="s">
        <v>79</v>
      </c>
      <c r="C40" s="33"/>
      <c r="D40" s="33">
        <v>5</v>
      </c>
      <c r="E40" s="59" t="s">
        <v>47</v>
      </c>
      <c r="F40" s="75">
        <v>342.61</v>
      </c>
      <c r="G40" s="43"/>
      <c r="H40" s="37"/>
      <c r="I40" s="38" t="s">
        <v>33</v>
      </c>
      <c r="J40" s="39">
        <f>IF(I40="Less(-)",-1,1)</f>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total_amount_ba($B$2,$D$2,D40,F40,J40,K40,M40)</f>
        <v>1713.05</v>
      </c>
      <c r="BB40" s="51">
        <f>BA40+SUM(N40:AZ40)</f>
        <v>1713.05</v>
      </c>
      <c r="BC40" s="56" t="str">
        <f>SpellNumber(L40,BB40)</f>
        <v>INR  One Thousand Seven Hundred &amp; Thirteen  and Paise Five Only</v>
      </c>
      <c r="IA40" s="21">
        <v>5.08</v>
      </c>
      <c r="IB40" s="21" t="s">
        <v>79</v>
      </c>
      <c r="ID40" s="21">
        <v>5</v>
      </c>
      <c r="IE40" s="22" t="s">
        <v>47</v>
      </c>
      <c r="IF40" s="22"/>
      <c r="IG40" s="22"/>
      <c r="IH40" s="22"/>
      <c r="II40" s="22"/>
    </row>
    <row r="41" spans="1:243" s="21" customFormat="1" ht="63.75" customHeight="1">
      <c r="A41" s="57">
        <v>5.09</v>
      </c>
      <c r="B41" s="58" t="s">
        <v>80</v>
      </c>
      <c r="C41" s="33"/>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5.09</v>
      </c>
      <c r="IB41" s="21" t="s">
        <v>80</v>
      </c>
      <c r="IE41" s="22"/>
      <c r="IF41" s="22"/>
      <c r="IG41" s="22"/>
      <c r="IH41" s="22"/>
      <c r="II41" s="22"/>
    </row>
    <row r="42" spans="1:243" s="21" customFormat="1" ht="20.25" customHeight="1">
      <c r="A42" s="60">
        <v>5.1</v>
      </c>
      <c r="B42" s="58" t="s">
        <v>81</v>
      </c>
      <c r="C42" s="33"/>
      <c r="D42" s="66"/>
      <c r="E42" s="66"/>
      <c r="F42" s="66"/>
      <c r="G42" s="66"/>
      <c r="H42" s="66"/>
      <c r="I42" s="66"/>
      <c r="J42" s="66"/>
      <c r="K42" s="66"/>
      <c r="L42" s="66"/>
      <c r="M42" s="66"/>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A42" s="21">
        <v>5.1</v>
      </c>
      <c r="IB42" s="21" t="s">
        <v>81</v>
      </c>
      <c r="IE42" s="22"/>
      <c r="IF42" s="22"/>
      <c r="IG42" s="22"/>
      <c r="IH42" s="22"/>
      <c r="II42" s="22"/>
    </row>
    <row r="43" spans="1:243" s="21" customFormat="1" ht="31.5" customHeight="1">
      <c r="A43" s="57">
        <v>5.11</v>
      </c>
      <c r="B43" s="58" t="s">
        <v>82</v>
      </c>
      <c r="C43" s="33"/>
      <c r="D43" s="33">
        <v>8</v>
      </c>
      <c r="E43" s="59" t="s">
        <v>47</v>
      </c>
      <c r="F43" s="75">
        <v>633.54</v>
      </c>
      <c r="G43" s="43"/>
      <c r="H43" s="37"/>
      <c r="I43" s="38" t="s">
        <v>33</v>
      </c>
      <c r="J43" s="39">
        <f>IF(I43="Less(-)",-1,1)</f>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total_amount_ba($B$2,$D$2,D43,F43,J43,K43,M43)</f>
        <v>5068.32</v>
      </c>
      <c r="BB43" s="51">
        <f>BA43+SUM(N43:AZ43)</f>
        <v>5068.32</v>
      </c>
      <c r="BC43" s="56" t="str">
        <f>SpellNumber(L43,BB43)</f>
        <v>INR  Five Thousand  &amp;Sixty Eight  and Paise Thirty Two Only</v>
      </c>
      <c r="IA43" s="21">
        <v>5.11</v>
      </c>
      <c r="IB43" s="21" t="s">
        <v>82</v>
      </c>
      <c r="ID43" s="21">
        <v>8</v>
      </c>
      <c r="IE43" s="22" t="s">
        <v>47</v>
      </c>
      <c r="IF43" s="22"/>
      <c r="IG43" s="22"/>
      <c r="IH43" s="22"/>
      <c r="II43" s="22"/>
    </row>
    <row r="44" spans="1:243" s="21" customFormat="1" ht="66" customHeight="1">
      <c r="A44" s="57">
        <v>5.12</v>
      </c>
      <c r="B44" s="58" t="s">
        <v>83</v>
      </c>
      <c r="C44" s="33"/>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5.12</v>
      </c>
      <c r="IB44" s="21" t="s">
        <v>83</v>
      </c>
      <c r="IE44" s="22"/>
      <c r="IF44" s="22"/>
      <c r="IG44" s="22"/>
      <c r="IH44" s="22"/>
      <c r="II44" s="22"/>
    </row>
    <row r="45" spans="1:243" s="21" customFormat="1" ht="19.5" customHeight="1">
      <c r="A45" s="57">
        <v>5.13</v>
      </c>
      <c r="B45" s="58" t="s">
        <v>84</v>
      </c>
      <c r="C45" s="33"/>
      <c r="D45" s="66"/>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IA45" s="21">
        <v>5.13</v>
      </c>
      <c r="IB45" s="21" t="s">
        <v>84</v>
      </c>
      <c r="IE45" s="22"/>
      <c r="IF45" s="22"/>
      <c r="IG45" s="22"/>
      <c r="IH45" s="22"/>
      <c r="II45" s="22"/>
    </row>
    <row r="46" spans="1:243" s="21" customFormat="1" ht="31.5" customHeight="1">
      <c r="A46" s="57">
        <v>5.14</v>
      </c>
      <c r="B46" s="58" t="s">
        <v>82</v>
      </c>
      <c r="C46" s="33"/>
      <c r="D46" s="33">
        <v>2</v>
      </c>
      <c r="E46" s="59" t="s">
        <v>47</v>
      </c>
      <c r="F46" s="75">
        <v>803.64</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1607.28</v>
      </c>
      <c r="BB46" s="51">
        <f>BA46+SUM(N46:AZ46)</f>
        <v>1607.28</v>
      </c>
      <c r="BC46" s="56" t="str">
        <f>SpellNumber(L46,BB46)</f>
        <v>INR  One Thousand Six Hundred &amp; Seven  and Paise Twenty Eight Only</v>
      </c>
      <c r="IA46" s="21">
        <v>5.14</v>
      </c>
      <c r="IB46" s="21" t="s">
        <v>82</v>
      </c>
      <c r="ID46" s="21">
        <v>2</v>
      </c>
      <c r="IE46" s="22" t="s">
        <v>47</v>
      </c>
      <c r="IF46" s="22"/>
      <c r="IG46" s="22"/>
      <c r="IH46" s="22"/>
      <c r="II46" s="22"/>
    </row>
    <row r="47" spans="1:243" s="21" customFormat="1" ht="17.25" customHeight="1">
      <c r="A47" s="57">
        <v>5.15</v>
      </c>
      <c r="B47" s="58" t="s">
        <v>85</v>
      </c>
      <c r="C47" s="33"/>
      <c r="D47" s="66"/>
      <c r="E47" s="66"/>
      <c r="F47" s="66"/>
      <c r="G47" s="66"/>
      <c r="H47" s="66"/>
      <c r="I47" s="66"/>
      <c r="J47" s="66"/>
      <c r="K47" s="66"/>
      <c r="L47" s="66"/>
      <c r="M47" s="66"/>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IA47" s="21">
        <v>5.15</v>
      </c>
      <c r="IB47" s="21" t="s">
        <v>85</v>
      </c>
      <c r="IE47" s="22"/>
      <c r="IF47" s="22"/>
      <c r="IG47" s="22"/>
      <c r="IH47" s="22"/>
      <c r="II47" s="22"/>
    </row>
    <row r="48" spans="1:243" s="21" customFormat="1" ht="15.75">
      <c r="A48" s="57">
        <v>5.16</v>
      </c>
      <c r="B48" s="58" t="s">
        <v>53</v>
      </c>
      <c r="C48" s="33"/>
      <c r="D48" s="66"/>
      <c r="E48" s="66"/>
      <c r="F48" s="66"/>
      <c r="G48" s="66"/>
      <c r="H48" s="66"/>
      <c r="I48" s="66"/>
      <c r="J48" s="66"/>
      <c r="K48" s="66"/>
      <c r="L48" s="66"/>
      <c r="M48" s="66"/>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IA48" s="21">
        <v>5.16</v>
      </c>
      <c r="IB48" s="21" t="s">
        <v>53</v>
      </c>
      <c r="IE48" s="22"/>
      <c r="IF48" s="22"/>
      <c r="IG48" s="22"/>
      <c r="IH48" s="22"/>
      <c r="II48" s="22"/>
    </row>
    <row r="49" spans="1:243" s="21" customFormat="1" ht="42.75">
      <c r="A49" s="57">
        <v>5.17</v>
      </c>
      <c r="B49" s="58" t="s">
        <v>82</v>
      </c>
      <c r="C49" s="33"/>
      <c r="D49" s="33">
        <v>5</v>
      </c>
      <c r="E49" s="59" t="s">
        <v>47</v>
      </c>
      <c r="F49" s="75">
        <v>341.43</v>
      </c>
      <c r="G49" s="43"/>
      <c r="H49" s="37"/>
      <c r="I49" s="38" t="s">
        <v>33</v>
      </c>
      <c r="J49" s="39">
        <f>IF(I49="Less(-)",-1,1)</f>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total_amount_ba($B$2,$D$2,D49,F49,J49,K49,M49)</f>
        <v>1707.15</v>
      </c>
      <c r="BB49" s="51">
        <f>BA49+SUM(N49:AZ49)</f>
        <v>1707.15</v>
      </c>
      <c r="BC49" s="56" t="str">
        <f>SpellNumber(L49,BB49)</f>
        <v>INR  One Thousand Seven Hundred &amp; Seven  and Paise Fifteen Only</v>
      </c>
      <c r="IA49" s="21">
        <v>5.17</v>
      </c>
      <c r="IB49" s="21" t="s">
        <v>82</v>
      </c>
      <c r="ID49" s="21">
        <v>5</v>
      </c>
      <c r="IE49" s="22" t="s">
        <v>47</v>
      </c>
      <c r="IF49" s="22"/>
      <c r="IG49" s="22"/>
      <c r="IH49" s="22"/>
      <c r="II49" s="22"/>
    </row>
    <row r="50" spans="1:243" s="21" customFormat="1" ht="15.75">
      <c r="A50" s="57">
        <v>5.18</v>
      </c>
      <c r="B50" s="58" t="s">
        <v>86</v>
      </c>
      <c r="C50" s="33"/>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5.18</v>
      </c>
      <c r="IB50" s="21" t="s">
        <v>86</v>
      </c>
      <c r="IE50" s="22"/>
      <c r="IF50" s="22"/>
      <c r="IG50" s="22"/>
      <c r="IH50" s="22"/>
      <c r="II50" s="22"/>
    </row>
    <row r="51" spans="1:243" s="21" customFormat="1" ht="30" customHeight="1">
      <c r="A51" s="57">
        <v>5.19</v>
      </c>
      <c r="B51" s="58" t="s">
        <v>53</v>
      </c>
      <c r="C51" s="33"/>
      <c r="D51" s="66"/>
      <c r="E51" s="66"/>
      <c r="F51" s="66"/>
      <c r="G51" s="66"/>
      <c r="H51" s="66"/>
      <c r="I51" s="66"/>
      <c r="J51" s="66"/>
      <c r="K51" s="66"/>
      <c r="L51" s="66"/>
      <c r="M51" s="66"/>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IA51" s="21">
        <v>5.19</v>
      </c>
      <c r="IB51" s="21" t="s">
        <v>53</v>
      </c>
      <c r="IE51" s="22"/>
      <c r="IF51" s="22"/>
      <c r="IG51" s="22"/>
      <c r="IH51" s="22"/>
      <c r="II51" s="22"/>
    </row>
    <row r="52" spans="1:243" s="21" customFormat="1" ht="42.75">
      <c r="A52" s="60">
        <v>5.2</v>
      </c>
      <c r="B52" s="58" t="s">
        <v>82</v>
      </c>
      <c r="C52" s="33"/>
      <c r="D52" s="33">
        <v>10</v>
      </c>
      <c r="E52" s="59" t="s">
        <v>47</v>
      </c>
      <c r="F52" s="75">
        <v>359.01</v>
      </c>
      <c r="G52" s="43"/>
      <c r="H52" s="37"/>
      <c r="I52" s="38" t="s">
        <v>33</v>
      </c>
      <c r="J52" s="39">
        <f>IF(I52="Less(-)",-1,1)</f>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total_amount_ba($B$2,$D$2,D52,F52,J52,K52,M52)</f>
        <v>3590.1</v>
      </c>
      <c r="BB52" s="51">
        <f>BA52+SUM(N52:AZ52)</f>
        <v>3590.1</v>
      </c>
      <c r="BC52" s="56" t="str">
        <f>SpellNumber(L52,BB52)</f>
        <v>INR  Three Thousand Five Hundred &amp; Ninety  and Paise Ten Only</v>
      </c>
      <c r="IA52" s="21">
        <v>5.2</v>
      </c>
      <c r="IB52" s="21" t="s">
        <v>82</v>
      </c>
      <c r="ID52" s="21">
        <v>10</v>
      </c>
      <c r="IE52" s="22" t="s">
        <v>47</v>
      </c>
      <c r="IF52" s="22"/>
      <c r="IG52" s="22"/>
      <c r="IH52" s="22"/>
      <c r="II52" s="22"/>
    </row>
    <row r="53" spans="1:243" s="21" customFormat="1" ht="33" customHeight="1">
      <c r="A53" s="57">
        <v>5.21</v>
      </c>
      <c r="B53" s="58" t="s">
        <v>87</v>
      </c>
      <c r="C53" s="33"/>
      <c r="D53" s="66"/>
      <c r="E53" s="66"/>
      <c r="F53" s="66"/>
      <c r="G53" s="66"/>
      <c r="H53" s="66"/>
      <c r="I53" s="66"/>
      <c r="J53" s="66"/>
      <c r="K53" s="66"/>
      <c r="L53" s="66"/>
      <c r="M53" s="66"/>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IA53" s="21">
        <v>5.21</v>
      </c>
      <c r="IB53" s="21" t="s">
        <v>87</v>
      </c>
      <c r="IE53" s="22"/>
      <c r="IF53" s="22"/>
      <c r="IG53" s="22"/>
      <c r="IH53" s="22"/>
      <c r="II53" s="22"/>
    </row>
    <row r="54" spans="1:243" s="21" customFormat="1" ht="42.75">
      <c r="A54" s="57">
        <v>5.22</v>
      </c>
      <c r="B54" s="58" t="s">
        <v>53</v>
      </c>
      <c r="C54" s="33"/>
      <c r="D54" s="33">
        <v>55</v>
      </c>
      <c r="E54" s="59" t="s">
        <v>47</v>
      </c>
      <c r="F54" s="75">
        <v>422.14</v>
      </c>
      <c r="G54" s="43"/>
      <c r="H54" s="37"/>
      <c r="I54" s="38" t="s">
        <v>33</v>
      </c>
      <c r="J54" s="39">
        <f>IF(I54="Less(-)",-1,1)</f>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total_amount_ba($B$2,$D$2,D54,F54,J54,K54,M54)</f>
        <v>23217.7</v>
      </c>
      <c r="BB54" s="51">
        <f>BA54+SUM(N54:AZ54)</f>
        <v>23217.7</v>
      </c>
      <c r="BC54" s="56" t="str">
        <f>SpellNumber(L54,BB54)</f>
        <v>INR  Twenty Three Thousand Two Hundred &amp; Seventeen  and Paise Seventy Only</v>
      </c>
      <c r="IA54" s="21">
        <v>5.22</v>
      </c>
      <c r="IB54" s="21" t="s">
        <v>53</v>
      </c>
      <c r="ID54" s="21">
        <v>55</v>
      </c>
      <c r="IE54" s="22" t="s">
        <v>47</v>
      </c>
      <c r="IF54" s="22"/>
      <c r="IG54" s="22"/>
      <c r="IH54" s="22"/>
      <c r="II54" s="22"/>
    </row>
    <row r="55" spans="1:243" s="21" customFormat="1" ht="15.75">
      <c r="A55" s="57">
        <v>6</v>
      </c>
      <c r="B55" s="58" t="s">
        <v>88</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6</v>
      </c>
      <c r="IB55" s="21" t="s">
        <v>88</v>
      </c>
      <c r="IE55" s="22"/>
      <c r="IF55" s="22"/>
      <c r="IG55" s="22"/>
      <c r="IH55" s="22"/>
      <c r="II55" s="22"/>
    </row>
    <row r="56" spans="1:243" s="21" customFormat="1" ht="48" customHeight="1">
      <c r="A56" s="57">
        <v>6.01</v>
      </c>
      <c r="B56" s="58" t="s">
        <v>89</v>
      </c>
      <c r="C56" s="33"/>
      <c r="D56" s="66"/>
      <c r="E56" s="66"/>
      <c r="F56" s="66"/>
      <c r="G56" s="66"/>
      <c r="H56" s="66"/>
      <c r="I56" s="66"/>
      <c r="J56" s="66"/>
      <c r="K56" s="66"/>
      <c r="L56" s="66"/>
      <c r="M56" s="66"/>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IA56" s="21">
        <v>6.01</v>
      </c>
      <c r="IB56" s="21" t="s">
        <v>89</v>
      </c>
      <c r="IE56" s="22"/>
      <c r="IF56" s="22"/>
      <c r="IG56" s="22"/>
      <c r="IH56" s="22"/>
      <c r="II56" s="22"/>
    </row>
    <row r="57" spans="1:243" s="21" customFormat="1" ht="28.5">
      <c r="A57" s="57">
        <v>6.02</v>
      </c>
      <c r="B57" s="58" t="s">
        <v>90</v>
      </c>
      <c r="C57" s="33"/>
      <c r="D57" s="33">
        <v>2</v>
      </c>
      <c r="E57" s="59" t="s">
        <v>44</v>
      </c>
      <c r="F57" s="75">
        <v>301.71</v>
      </c>
      <c r="G57" s="43"/>
      <c r="H57" s="37"/>
      <c r="I57" s="38" t="s">
        <v>33</v>
      </c>
      <c r="J57" s="39">
        <f>IF(I57="Less(-)",-1,1)</f>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total_amount_ba($B$2,$D$2,D57,F57,J57,K57,M57)</f>
        <v>603.42</v>
      </c>
      <c r="BB57" s="51">
        <f>BA57+SUM(N57:AZ57)</f>
        <v>603.42</v>
      </c>
      <c r="BC57" s="56" t="str">
        <f>SpellNumber(L57,BB57)</f>
        <v>INR  Six Hundred &amp; Three  and Paise Forty Two Only</v>
      </c>
      <c r="IA57" s="21">
        <v>6.02</v>
      </c>
      <c r="IB57" s="21" t="s">
        <v>90</v>
      </c>
      <c r="ID57" s="21">
        <v>2</v>
      </c>
      <c r="IE57" s="22" t="s">
        <v>44</v>
      </c>
      <c r="IF57" s="22"/>
      <c r="IG57" s="22"/>
      <c r="IH57" s="22"/>
      <c r="II57" s="22"/>
    </row>
    <row r="58" spans="1:243" s="21" customFormat="1" ht="42.75">
      <c r="A58" s="57">
        <v>6.03</v>
      </c>
      <c r="B58" s="58" t="s">
        <v>91</v>
      </c>
      <c r="C58" s="33"/>
      <c r="D58" s="33">
        <v>40</v>
      </c>
      <c r="E58" s="59" t="s">
        <v>44</v>
      </c>
      <c r="F58" s="75">
        <v>384.04</v>
      </c>
      <c r="G58" s="43"/>
      <c r="H58" s="37"/>
      <c r="I58" s="38" t="s">
        <v>33</v>
      </c>
      <c r="J58" s="39">
        <f>IF(I58="Less(-)",-1,1)</f>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total_amount_ba($B$2,$D$2,D58,F58,J58,K58,M58)</f>
        <v>15361.6</v>
      </c>
      <c r="BB58" s="51">
        <f>BA58+SUM(N58:AZ58)</f>
        <v>15361.6</v>
      </c>
      <c r="BC58" s="56" t="str">
        <f>SpellNumber(L58,BB58)</f>
        <v>INR  Fifteen Thousand Three Hundred &amp; Sixty One  and Paise Sixty Only</v>
      </c>
      <c r="IA58" s="21">
        <v>6.03</v>
      </c>
      <c r="IB58" s="21" t="s">
        <v>91</v>
      </c>
      <c r="ID58" s="21">
        <v>40</v>
      </c>
      <c r="IE58" s="22" t="s">
        <v>44</v>
      </c>
      <c r="IF58" s="22"/>
      <c r="IG58" s="22"/>
      <c r="IH58" s="22"/>
      <c r="II58" s="22"/>
    </row>
    <row r="59" spans="1:243" s="21" customFormat="1" ht="42.75">
      <c r="A59" s="57">
        <v>6.04</v>
      </c>
      <c r="B59" s="58" t="s">
        <v>92</v>
      </c>
      <c r="C59" s="33"/>
      <c r="D59" s="33">
        <v>14.5</v>
      </c>
      <c r="E59" s="59" t="s">
        <v>44</v>
      </c>
      <c r="F59" s="75">
        <v>464.45</v>
      </c>
      <c r="G59" s="43"/>
      <c r="H59" s="37"/>
      <c r="I59" s="38" t="s">
        <v>33</v>
      </c>
      <c r="J59" s="39">
        <f>IF(I59="Less(-)",-1,1)</f>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total_amount_ba($B$2,$D$2,D59,F59,J59,K59,M59)</f>
        <v>6734.53</v>
      </c>
      <c r="BB59" s="51">
        <f>BA59+SUM(N59:AZ59)</f>
        <v>6734.53</v>
      </c>
      <c r="BC59" s="56" t="str">
        <f>SpellNumber(L59,BB59)</f>
        <v>INR  Six Thousand Seven Hundred &amp; Thirty Four  and Paise Fifty Three Only</v>
      </c>
      <c r="IA59" s="21">
        <v>6.04</v>
      </c>
      <c r="IB59" s="21" t="s">
        <v>92</v>
      </c>
      <c r="ID59" s="21">
        <v>14.5</v>
      </c>
      <c r="IE59" s="22" t="s">
        <v>44</v>
      </c>
      <c r="IF59" s="22"/>
      <c r="IG59" s="22"/>
      <c r="IH59" s="22"/>
      <c r="II59" s="22"/>
    </row>
    <row r="60" spans="1:243" s="21" customFormat="1" ht="63">
      <c r="A60" s="57">
        <v>6.05</v>
      </c>
      <c r="B60" s="58" t="s">
        <v>93</v>
      </c>
      <c r="C60" s="33"/>
      <c r="D60" s="66"/>
      <c r="E60" s="66"/>
      <c r="F60" s="66"/>
      <c r="G60" s="66"/>
      <c r="H60" s="66"/>
      <c r="I60" s="66"/>
      <c r="J60" s="66"/>
      <c r="K60" s="66"/>
      <c r="L60" s="66"/>
      <c r="M60" s="66"/>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IA60" s="21">
        <v>6.05</v>
      </c>
      <c r="IB60" s="21" t="s">
        <v>93</v>
      </c>
      <c r="IE60" s="22"/>
      <c r="IF60" s="22"/>
      <c r="IG60" s="22"/>
      <c r="IH60" s="22"/>
      <c r="II60" s="22"/>
    </row>
    <row r="61" spans="1:243" s="21" customFormat="1" ht="28.5" customHeight="1">
      <c r="A61" s="57">
        <v>6.06</v>
      </c>
      <c r="B61" s="58" t="s">
        <v>91</v>
      </c>
      <c r="C61" s="33"/>
      <c r="D61" s="33">
        <v>18</v>
      </c>
      <c r="E61" s="59" t="s">
        <v>44</v>
      </c>
      <c r="F61" s="75">
        <v>319.64</v>
      </c>
      <c r="G61" s="43"/>
      <c r="H61" s="37"/>
      <c r="I61" s="38" t="s">
        <v>33</v>
      </c>
      <c r="J61" s="39">
        <f>IF(I61="Less(-)",-1,1)</f>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total_amount_ba($B$2,$D$2,D61,F61,J61,K61,M61)</f>
        <v>5753.52</v>
      </c>
      <c r="BB61" s="51">
        <f>BA61+SUM(N61:AZ61)</f>
        <v>5753.52</v>
      </c>
      <c r="BC61" s="56" t="str">
        <f>SpellNumber(L61,BB61)</f>
        <v>INR  Five Thousand Seven Hundred &amp; Fifty Three  and Paise Fifty Two Only</v>
      </c>
      <c r="IA61" s="21">
        <v>6.06</v>
      </c>
      <c r="IB61" s="21" t="s">
        <v>91</v>
      </c>
      <c r="ID61" s="21">
        <v>18</v>
      </c>
      <c r="IE61" s="22" t="s">
        <v>44</v>
      </c>
      <c r="IF61" s="22"/>
      <c r="IG61" s="22"/>
      <c r="IH61" s="22"/>
      <c r="II61" s="22"/>
    </row>
    <row r="62" spans="1:243" s="21" customFormat="1" ht="42.75">
      <c r="A62" s="57">
        <v>6.07</v>
      </c>
      <c r="B62" s="58" t="s">
        <v>92</v>
      </c>
      <c r="C62" s="33"/>
      <c r="D62" s="33">
        <v>6</v>
      </c>
      <c r="E62" s="59" t="s">
        <v>44</v>
      </c>
      <c r="F62" s="75">
        <v>372.38</v>
      </c>
      <c r="G62" s="43"/>
      <c r="H62" s="37"/>
      <c r="I62" s="38" t="s">
        <v>33</v>
      </c>
      <c r="J62" s="39">
        <f>IF(I62="Less(-)",-1,1)</f>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total_amount_ba($B$2,$D$2,D62,F62,J62,K62,M62)</f>
        <v>2234.28</v>
      </c>
      <c r="BB62" s="51">
        <f>BA62+SUM(N62:AZ62)</f>
        <v>2234.28</v>
      </c>
      <c r="BC62" s="56" t="str">
        <f>SpellNumber(L62,BB62)</f>
        <v>INR  Two Thousand Two Hundred &amp; Thirty Four  and Paise Twenty Eight Only</v>
      </c>
      <c r="IA62" s="21">
        <v>6.07</v>
      </c>
      <c r="IB62" s="21" t="s">
        <v>92</v>
      </c>
      <c r="ID62" s="21">
        <v>6</v>
      </c>
      <c r="IE62" s="22" t="s">
        <v>44</v>
      </c>
      <c r="IF62" s="22"/>
      <c r="IG62" s="22"/>
      <c r="IH62" s="22"/>
      <c r="II62" s="22"/>
    </row>
    <row r="63" spans="1:243" s="21" customFormat="1" ht="78.75">
      <c r="A63" s="57">
        <v>6.08</v>
      </c>
      <c r="B63" s="58" t="s">
        <v>94</v>
      </c>
      <c r="C63" s="33"/>
      <c r="D63" s="66"/>
      <c r="E63" s="66"/>
      <c r="F63" s="66"/>
      <c r="G63" s="66"/>
      <c r="H63" s="66"/>
      <c r="I63" s="66"/>
      <c r="J63" s="66"/>
      <c r="K63" s="66"/>
      <c r="L63" s="66"/>
      <c r="M63" s="66"/>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IA63" s="21">
        <v>6.08</v>
      </c>
      <c r="IB63" s="21" t="s">
        <v>94</v>
      </c>
      <c r="IE63" s="22"/>
      <c r="IF63" s="22"/>
      <c r="IG63" s="22"/>
      <c r="IH63" s="22"/>
      <c r="II63" s="22"/>
    </row>
    <row r="64" spans="1:243" s="21" customFormat="1" ht="29.25" customHeight="1">
      <c r="A64" s="57">
        <v>6.09</v>
      </c>
      <c r="B64" s="58" t="s">
        <v>95</v>
      </c>
      <c r="C64" s="33"/>
      <c r="D64" s="33">
        <v>1</v>
      </c>
      <c r="E64" s="59" t="s">
        <v>47</v>
      </c>
      <c r="F64" s="75">
        <v>590.49</v>
      </c>
      <c r="G64" s="43"/>
      <c r="H64" s="37"/>
      <c r="I64" s="38" t="s">
        <v>33</v>
      </c>
      <c r="J64" s="39">
        <f>IF(I64="Less(-)",-1,1)</f>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total_amount_ba($B$2,$D$2,D64,F64,J64,K64,M64)</f>
        <v>590.49</v>
      </c>
      <c r="BB64" s="51">
        <f>BA64+SUM(N64:AZ64)</f>
        <v>590.49</v>
      </c>
      <c r="BC64" s="56" t="str">
        <f>SpellNumber(L64,BB64)</f>
        <v>INR  Five Hundred &amp; Ninety  and Paise Forty Nine Only</v>
      </c>
      <c r="IA64" s="21">
        <v>6.09</v>
      </c>
      <c r="IB64" s="21" t="s">
        <v>95</v>
      </c>
      <c r="ID64" s="21">
        <v>1</v>
      </c>
      <c r="IE64" s="22" t="s">
        <v>47</v>
      </c>
      <c r="IF64" s="22"/>
      <c r="IG64" s="22"/>
      <c r="IH64" s="22"/>
      <c r="II64" s="22"/>
    </row>
    <row r="65" spans="1:243" s="21" customFormat="1" ht="47.25">
      <c r="A65" s="60">
        <v>6.1</v>
      </c>
      <c r="B65" s="58" t="s">
        <v>96</v>
      </c>
      <c r="C65" s="33"/>
      <c r="D65" s="66"/>
      <c r="E65" s="66"/>
      <c r="F65" s="66"/>
      <c r="G65" s="66"/>
      <c r="H65" s="66"/>
      <c r="I65" s="66"/>
      <c r="J65" s="66"/>
      <c r="K65" s="66"/>
      <c r="L65" s="66"/>
      <c r="M65" s="66"/>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IA65" s="21">
        <v>6.1</v>
      </c>
      <c r="IB65" s="21" t="s">
        <v>96</v>
      </c>
      <c r="IE65" s="22"/>
      <c r="IF65" s="22"/>
      <c r="IG65" s="22"/>
      <c r="IH65" s="22"/>
      <c r="II65" s="22"/>
    </row>
    <row r="66" spans="1:243" s="21" customFormat="1" ht="42.75">
      <c r="A66" s="57">
        <v>6.11</v>
      </c>
      <c r="B66" s="58" t="s">
        <v>97</v>
      </c>
      <c r="C66" s="33"/>
      <c r="D66" s="33">
        <v>4</v>
      </c>
      <c r="E66" s="59" t="s">
        <v>47</v>
      </c>
      <c r="F66" s="75">
        <v>435.91</v>
      </c>
      <c r="G66" s="43"/>
      <c r="H66" s="37"/>
      <c r="I66" s="38" t="s">
        <v>33</v>
      </c>
      <c r="J66" s="39">
        <f>IF(I66="Less(-)",-1,1)</f>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total_amount_ba($B$2,$D$2,D66,F66,J66,K66,M66)</f>
        <v>1743.64</v>
      </c>
      <c r="BB66" s="51">
        <f>BA66+SUM(N66:AZ66)</f>
        <v>1743.64</v>
      </c>
      <c r="BC66" s="56" t="str">
        <f>SpellNumber(L66,BB66)</f>
        <v>INR  One Thousand Seven Hundred &amp; Forty Three  and Paise Sixty Four Only</v>
      </c>
      <c r="IA66" s="21">
        <v>6.11</v>
      </c>
      <c r="IB66" s="21" t="s">
        <v>97</v>
      </c>
      <c r="ID66" s="21">
        <v>4</v>
      </c>
      <c r="IE66" s="22" t="s">
        <v>47</v>
      </c>
      <c r="IF66" s="22"/>
      <c r="IG66" s="22"/>
      <c r="IH66" s="22"/>
      <c r="II66" s="22"/>
    </row>
    <row r="67" spans="1:243" s="21" customFormat="1" ht="28.5">
      <c r="A67" s="57">
        <v>6.12</v>
      </c>
      <c r="B67" s="58" t="s">
        <v>98</v>
      </c>
      <c r="C67" s="33"/>
      <c r="D67" s="33">
        <v>2</v>
      </c>
      <c r="E67" s="59" t="s">
        <v>47</v>
      </c>
      <c r="F67" s="75">
        <v>509.64</v>
      </c>
      <c r="G67" s="43"/>
      <c r="H67" s="37"/>
      <c r="I67" s="38" t="s">
        <v>33</v>
      </c>
      <c r="J67" s="39">
        <f>IF(I67="Less(-)",-1,1)</f>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total_amount_ba($B$2,$D$2,D67,F67,J67,K67,M67)</f>
        <v>1019.28</v>
      </c>
      <c r="BB67" s="51">
        <f>BA67+SUM(N67:AZ67)</f>
        <v>1019.28</v>
      </c>
      <c r="BC67" s="56" t="str">
        <f>SpellNumber(L67,BB67)</f>
        <v>INR  One Thousand  &amp;Nineteen  and Paise Twenty Eight Only</v>
      </c>
      <c r="IA67" s="21">
        <v>6.12</v>
      </c>
      <c r="IB67" s="21" t="s">
        <v>98</v>
      </c>
      <c r="ID67" s="21">
        <v>2</v>
      </c>
      <c r="IE67" s="22" t="s">
        <v>47</v>
      </c>
      <c r="IF67" s="22"/>
      <c r="IG67" s="22"/>
      <c r="IH67" s="22"/>
      <c r="II67" s="22"/>
    </row>
    <row r="68" spans="1:243" s="21" customFormat="1" ht="63">
      <c r="A68" s="57">
        <v>6.13</v>
      </c>
      <c r="B68" s="58" t="s">
        <v>99</v>
      </c>
      <c r="C68" s="33"/>
      <c r="D68" s="66"/>
      <c r="E68" s="66"/>
      <c r="F68" s="66"/>
      <c r="G68" s="66"/>
      <c r="H68" s="66"/>
      <c r="I68" s="66"/>
      <c r="J68" s="66"/>
      <c r="K68" s="66"/>
      <c r="L68" s="66"/>
      <c r="M68" s="66"/>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IA68" s="21">
        <v>6.13</v>
      </c>
      <c r="IB68" s="21" t="s">
        <v>99</v>
      </c>
      <c r="IE68" s="22"/>
      <c r="IF68" s="22"/>
      <c r="IG68" s="22"/>
      <c r="IH68" s="22"/>
      <c r="II68" s="22"/>
    </row>
    <row r="69" spans="1:243" s="21" customFormat="1" ht="30" customHeight="1">
      <c r="A69" s="57">
        <v>6.14</v>
      </c>
      <c r="B69" s="58" t="s">
        <v>97</v>
      </c>
      <c r="C69" s="33"/>
      <c r="D69" s="33">
        <v>1</v>
      </c>
      <c r="E69" s="59" t="s">
        <v>47</v>
      </c>
      <c r="F69" s="75">
        <v>345.46</v>
      </c>
      <c r="G69" s="43"/>
      <c r="H69" s="37"/>
      <c r="I69" s="38" t="s">
        <v>33</v>
      </c>
      <c r="J69" s="39">
        <f>IF(I69="Less(-)",-1,1)</f>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total_amount_ba($B$2,$D$2,D69,F69,J69,K69,M69)</f>
        <v>345.46</v>
      </c>
      <c r="BB69" s="51">
        <f>BA69+SUM(N69:AZ69)</f>
        <v>345.46</v>
      </c>
      <c r="BC69" s="56" t="str">
        <f>SpellNumber(L69,BB69)</f>
        <v>INR  Three Hundred &amp; Forty Five  and Paise Forty Six Only</v>
      </c>
      <c r="IA69" s="21">
        <v>6.14</v>
      </c>
      <c r="IB69" s="21" t="s">
        <v>97</v>
      </c>
      <c r="ID69" s="21">
        <v>1</v>
      </c>
      <c r="IE69" s="22" t="s">
        <v>47</v>
      </c>
      <c r="IF69" s="22"/>
      <c r="IG69" s="22"/>
      <c r="IH69" s="22"/>
      <c r="II69" s="22"/>
    </row>
    <row r="70" spans="1:243" s="21" customFormat="1" ht="283.5">
      <c r="A70" s="57">
        <v>6.15</v>
      </c>
      <c r="B70" s="58" t="s">
        <v>100</v>
      </c>
      <c r="C70" s="33"/>
      <c r="D70" s="66"/>
      <c r="E70" s="66"/>
      <c r="F70" s="66"/>
      <c r="G70" s="66"/>
      <c r="H70" s="66"/>
      <c r="I70" s="66"/>
      <c r="J70" s="66"/>
      <c r="K70" s="66"/>
      <c r="L70" s="66"/>
      <c r="M70" s="66"/>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IA70" s="21">
        <v>6.15</v>
      </c>
      <c r="IB70" s="21" t="s">
        <v>100</v>
      </c>
      <c r="IE70" s="22"/>
      <c r="IF70" s="22"/>
      <c r="IG70" s="22"/>
      <c r="IH70" s="22"/>
      <c r="II70" s="22"/>
    </row>
    <row r="71" spans="1:243" s="21" customFormat="1" ht="47.25">
      <c r="A71" s="57">
        <v>6.16</v>
      </c>
      <c r="B71" s="58" t="s">
        <v>101</v>
      </c>
      <c r="C71" s="33"/>
      <c r="D71" s="33">
        <v>3</v>
      </c>
      <c r="E71" s="59" t="s">
        <v>47</v>
      </c>
      <c r="F71" s="75">
        <v>1387.51</v>
      </c>
      <c r="G71" s="43"/>
      <c r="H71" s="37"/>
      <c r="I71" s="38" t="s">
        <v>33</v>
      </c>
      <c r="J71" s="39">
        <f>IF(I71="Less(-)",-1,1)</f>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total_amount_ba($B$2,$D$2,D71,F71,J71,K71,M71)</f>
        <v>4162.53</v>
      </c>
      <c r="BB71" s="51">
        <f>BA71+SUM(N71:AZ71)</f>
        <v>4162.53</v>
      </c>
      <c r="BC71" s="56" t="str">
        <f>SpellNumber(L71,BB71)</f>
        <v>INR  Four Thousand One Hundred &amp; Sixty Two  and Paise Fifty Three Only</v>
      </c>
      <c r="IA71" s="21">
        <v>6.16</v>
      </c>
      <c r="IB71" s="21" t="s">
        <v>101</v>
      </c>
      <c r="ID71" s="21">
        <v>3</v>
      </c>
      <c r="IE71" s="22" t="s">
        <v>47</v>
      </c>
      <c r="IF71" s="22"/>
      <c r="IG71" s="22"/>
      <c r="IH71" s="22"/>
      <c r="II71" s="22"/>
    </row>
    <row r="72" spans="1:243" s="21" customFormat="1" ht="63">
      <c r="A72" s="57">
        <v>6.17</v>
      </c>
      <c r="B72" s="58" t="s">
        <v>102</v>
      </c>
      <c r="C72" s="33"/>
      <c r="D72" s="66"/>
      <c r="E72" s="66"/>
      <c r="F72" s="66"/>
      <c r="G72" s="66"/>
      <c r="H72" s="66"/>
      <c r="I72" s="66"/>
      <c r="J72" s="66"/>
      <c r="K72" s="66"/>
      <c r="L72" s="66"/>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IA72" s="21">
        <v>6.17</v>
      </c>
      <c r="IB72" s="21" t="s">
        <v>102</v>
      </c>
      <c r="IE72" s="22"/>
      <c r="IF72" s="22"/>
      <c r="IG72" s="22"/>
      <c r="IH72" s="22"/>
      <c r="II72" s="22"/>
    </row>
    <row r="73" spans="1:243" s="21" customFormat="1" ht="30" customHeight="1">
      <c r="A73" s="57">
        <v>6.18</v>
      </c>
      <c r="B73" s="58" t="s">
        <v>103</v>
      </c>
      <c r="C73" s="33"/>
      <c r="D73" s="33">
        <v>1</v>
      </c>
      <c r="E73" s="59" t="s">
        <v>47</v>
      </c>
      <c r="F73" s="75">
        <v>228.98</v>
      </c>
      <c r="G73" s="43"/>
      <c r="H73" s="37"/>
      <c r="I73" s="38" t="s">
        <v>33</v>
      </c>
      <c r="J73" s="39">
        <f>IF(I73="Less(-)",-1,1)</f>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total_amount_ba($B$2,$D$2,D73,F73,J73,K73,M73)</f>
        <v>228.98</v>
      </c>
      <c r="BB73" s="51">
        <f>BA73+SUM(N73:AZ73)</f>
        <v>228.98</v>
      </c>
      <c r="BC73" s="56" t="str">
        <f>SpellNumber(L73,BB73)</f>
        <v>INR  Two Hundred &amp; Twenty Eight  and Paise Ninety Eight Only</v>
      </c>
      <c r="IA73" s="21">
        <v>6.18</v>
      </c>
      <c r="IB73" s="21" t="s">
        <v>103</v>
      </c>
      <c r="ID73" s="21">
        <v>1</v>
      </c>
      <c r="IE73" s="22" t="s">
        <v>47</v>
      </c>
      <c r="IF73" s="22"/>
      <c r="IG73" s="22"/>
      <c r="IH73" s="22"/>
      <c r="II73" s="22"/>
    </row>
    <row r="74" spans="1:243" s="21" customFormat="1" ht="42.75">
      <c r="A74" s="57">
        <v>6.19</v>
      </c>
      <c r="B74" s="58" t="s">
        <v>97</v>
      </c>
      <c r="C74" s="33"/>
      <c r="D74" s="33">
        <v>12</v>
      </c>
      <c r="E74" s="59" t="s">
        <v>47</v>
      </c>
      <c r="F74" s="75">
        <v>298.2</v>
      </c>
      <c r="G74" s="43"/>
      <c r="H74" s="37"/>
      <c r="I74" s="38" t="s">
        <v>33</v>
      </c>
      <c r="J74" s="39">
        <f>IF(I74="Less(-)",-1,1)</f>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total_amount_ba($B$2,$D$2,D74,F74,J74,K74,M74)</f>
        <v>3578.4</v>
      </c>
      <c r="BB74" s="51">
        <f>BA74+SUM(N74:AZ74)</f>
        <v>3578.4</v>
      </c>
      <c r="BC74" s="56" t="str">
        <f>SpellNumber(L74,BB74)</f>
        <v>INR  Three Thousand Five Hundred &amp; Seventy Eight  and Paise Forty Only</v>
      </c>
      <c r="IA74" s="21">
        <v>6.19</v>
      </c>
      <c r="IB74" s="21" t="s">
        <v>97</v>
      </c>
      <c r="ID74" s="21">
        <v>12</v>
      </c>
      <c r="IE74" s="22" t="s">
        <v>47</v>
      </c>
      <c r="IF74" s="22"/>
      <c r="IG74" s="22"/>
      <c r="IH74" s="22"/>
      <c r="II74" s="22"/>
    </row>
    <row r="75" spans="1:243" s="21" customFormat="1" ht="28.5">
      <c r="A75" s="60">
        <v>6.2</v>
      </c>
      <c r="B75" s="58" t="s">
        <v>104</v>
      </c>
      <c r="C75" s="33"/>
      <c r="D75" s="33">
        <v>3</v>
      </c>
      <c r="E75" s="59" t="s">
        <v>47</v>
      </c>
      <c r="F75" s="75">
        <v>336.91</v>
      </c>
      <c r="G75" s="43"/>
      <c r="H75" s="37"/>
      <c r="I75" s="38" t="s">
        <v>33</v>
      </c>
      <c r="J75" s="39">
        <f>IF(I75="Less(-)",-1,1)</f>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total_amount_ba($B$2,$D$2,D75,F75,J75,K75,M75)</f>
        <v>1010.73</v>
      </c>
      <c r="BB75" s="51">
        <f>BA75+SUM(N75:AZ75)</f>
        <v>1010.73</v>
      </c>
      <c r="BC75" s="56" t="str">
        <f>SpellNumber(L75,BB75)</f>
        <v>INR  One Thousand  &amp;Ten  and Paise Seventy Three Only</v>
      </c>
      <c r="IA75" s="21">
        <v>6.2</v>
      </c>
      <c r="IB75" s="21" t="s">
        <v>104</v>
      </c>
      <c r="ID75" s="21">
        <v>3</v>
      </c>
      <c r="IE75" s="22" t="s">
        <v>47</v>
      </c>
      <c r="IF75" s="22"/>
      <c r="IG75" s="22"/>
      <c r="IH75" s="22"/>
      <c r="II75" s="22"/>
    </row>
    <row r="76" spans="1:243" s="21" customFormat="1" ht="31.5">
      <c r="A76" s="57">
        <v>6.21</v>
      </c>
      <c r="B76" s="58" t="s">
        <v>105</v>
      </c>
      <c r="C76" s="33"/>
      <c r="D76" s="66"/>
      <c r="E76" s="66"/>
      <c r="F76" s="66"/>
      <c r="G76" s="66"/>
      <c r="H76" s="66"/>
      <c r="I76" s="66"/>
      <c r="J76" s="66"/>
      <c r="K76" s="66"/>
      <c r="L76" s="66"/>
      <c r="M76" s="66"/>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IA76" s="21">
        <v>6.21</v>
      </c>
      <c r="IB76" s="21" t="s">
        <v>105</v>
      </c>
      <c r="IE76" s="22"/>
      <c r="IF76" s="22"/>
      <c r="IG76" s="22"/>
      <c r="IH76" s="22"/>
      <c r="II76" s="22"/>
    </row>
    <row r="77" spans="1:243" s="21" customFormat="1" ht="42.75">
      <c r="A77" s="57">
        <v>6.22</v>
      </c>
      <c r="B77" s="58" t="s">
        <v>106</v>
      </c>
      <c r="C77" s="33"/>
      <c r="D77" s="33">
        <v>4</v>
      </c>
      <c r="E77" s="59" t="s">
        <v>47</v>
      </c>
      <c r="F77" s="75">
        <v>286.94</v>
      </c>
      <c r="G77" s="43"/>
      <c r="H77" s="37"/>
      <c r="I77" s="38" t="s">
        <v>33</v>
      </c>
      <c r="J77" s="39">
        <f>IF(I77="Less(-)",-1,1)</f>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total_amount_ba($B$2,$D$2,D77,F77,J77,K77,M77)</f>
        <v>1147.76</v>
      </c>
      <c r="BB77" s="51">
        <f>BA77+SUM(N77:AZ77)</f>
        <v>1147.76</v>
      </c>
      <c r="BC77" s="56" t="str">
        <f>SpellNumber(L77,BB77)</f>
        <v>INR  One Thousand One Hundred &amp; Forty Seven  and Paise Seventy Six Only</v>
      </c>
      <c r="IA77" s="21">
        <v>6.22</v>
      </c>
      <c r="IB77" s="21" t="s">
        <v>106</v>
      </c>
      <c r="ID77" s="21">
        <v>4</v>
      </c>
      <c r="IE77" s="22" t="s">
        <v>47</v>
      </c>
      <c r="IF77" s="22"/>
      <c r="IG77" s="22"/>
      <c r="IH77" s="22"/>
      <c r="II77" s="22"/>
    </row>
    <row r="78" spans="1:243" s="21" customFormat="1" ht="141.75">
      <c r="A78" s="57">
        <v>6.23</v>
      </c>
      <c r="B78" s="58" t="s">
        <v>107</v>
      </c>
      <c r="C78" s="33"/>
      <c r="D78" s="33">
        <v>4</v>
      </c>
      <c r="E78" s="59" t="s">
        <v>47</v>
      </c>
      <c r="F78" s="75">
        <v>302.15</v>
      </c>
      <c r="G78" s="43"/>
      <c r="H78" s="37"/>
      <c r="I78" s="38" t="s">
        <v>33</v>
      </c>
      <c r="J78" s="39">
        <f>IF(I78="Less(-)",-1,1)</f>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total_amount_ba($B$2,$D$2,D78,F78,J78,K78,M78)</f>
        <v>1208.6</v>
      </c>
      <c r="BB78" s="51">
        <f>BA78+SUM(N78:AZ78)</f>
        <v>1208.6</v>
      </c>
      <c r="BC78" s="56" t="str">
        <f>SpellNumber(L78,BB78)</f>
        <v>INR  One Thousand Two Hundred &amp; Eight  and Paise Sixty Only</v>
      </c>
      <c r="IA78" s="21">
        <v>6.23</v>
      </c>
      <c r="IB78" s="21" t="s">
        <v>107</v>
      </c>
      <c r="ID78" s="21">
        <v>4</v>
      </c>
      <c r="IE78" s="22" t="s">
        <v>47</v>
      </c>
      <c r="IF78" s="22"/>
      <c r="IG78" s="22"/>
      <c r="IH78" s="22"/>
      <c r="II78" s="22"/>
    </row>
    <row r="79" spans="1:243" s="21" customFormat="1" ht="15.75">
      <c r="A79" s="57">
        <v>7</v>
      </c>
      <c r="B79" s="58" t="s">
        <v>108</v>
      </c>
      <c r="C79" s="33"/>
      <c r="D79" s="66"/>
      <c r="E79" s="66"/>
      <c r="F79" s="66"/>
      <c r="G79" s="66"/>
      <c r="H79" s="66"/>
      <c r="I79" s="66"/>
      <c r="J79" s="66"/>
      <c r="K79" s="66"/>
      <c r="L79" s="66"/>
      <c r="M79" s="66"/>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IA79" s="21">
        <v>7</v>
      </c>
      <c r="IB79" s="21" t="s">
        <v>108</v>
      </c>
      <c r="IE79" s="22"/>
      <c r="IF79" s="22"/>
      <c r="IG79" s="22"/>
      <c r="IH79" s="22"/>
      <c r="II79" s="22"/>
    </row>
    <row r="80" spans="1:243" s="21" customFormat="1" ht="63.75" customHeight="1">
      <c r="A80" s="57">
        <v>7.01</v>
      </c>
      <c r="B80" s="58" t="s">
        <v>109</v>
      </c>
      <c r="C80" s="33"/>
      <c r="D80" s="66"/>
      <c r="E80" s="66"/>
      <c r="F80" s="66"/>
      <c r="G80" s="66"/>
      <c r="H80" s="66"/>
      <c r="I80" s="66"/>
      <c r="J80" s="66"/>
      <c r="K80" s="66"/>
      <c r="L80" s="66"/>
      <c r="M80" s="66"/>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IA80" s="21">
        <v>7.01</v>
      </c>
      <c r="IB80" s="21" t="s">
        <v>109</v>
      </c>
      <c r="IE80" s="22"/>
      <c r="IF80" s="22"/>
      <c r="IG80" s="22"/>
      <c r="IH80" s="22"/>
      <c r="II80" s="22"/>
    </row>
    <row r="81" spans="1:243" s="21" customFormat="1" ht="28.5">
      <c r="A81" s="57">
        <v>7.02</v>
      </c>
      <c r="B81" s="58" t="s">
        <v>110</v>
      </c>
      <c r="C81" s="33"/>
      <c r="D81" s="33">
        <v>2</v>
      </c>
      <c r="E81" s="59" t="s">
        <v>44</v>
      </c>
      <c r="F81" s="75">
        <v>277.99</v>
      </c>
      <c r="G81" s="43"/>
      <c r="H81" s="37"/>
      <c r="I81" s="38" t="s">
        <v>33</v>
      </c>
      <c r="J81" s="39">
        <f>IF(I81="Less(-)",-1,1)</f>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total_amount_ba($B$2,$D$2,D81,F81,J81,K81,M81)</f>
        <v>555.98</v>
      </c>
      <c r="BB81" s="51">
        <f>BA81+SUM(N81:AZ81)</f>
        <v>555.98</v>
      </c>
      <c r="BC81" s="56" t="str">
        <f>SpellNumber(L81,BB81)</f>
        <v>INR  Five Hundred &amp; Fifty Five  and Paise Ninety Eight Only</v>
      </c>
      <c r="IA81" s="21">
        <v>7.02</v>
      </c>
      <c r="IB81" s="21" t="s">
        <v>110</v>
      </c>
      <c r="ID81" s="21">
        <v>2</v>
      </c>
      <c r="IE81" s="22" t="s">
        <v>44</v>
      </c>
      <c r="IF81" s="22"/>
      <c r="IG81" s="22"/>
      <c r="IH81" s="22"/>
      <c r="II81" s="22"/>
    </row>
    <row r="82" spans="1:243" s="21" customFormat="1" ht="94.5">
      <c r="A82" s="57">
        <v>7.03</v>
      </c>
      <c r="B82" s="58" t="s">
        <v>111</v>
      </c>
      <c r="C82" s="33"/>
      <c r="D82" s="66"/>
      <c r="E82" s="66"/>
      <c r="F82" s="66"/>
      <c r="G82" s="66"/>
      <c r="H82" s="66"/>
      <c r="I82" s="66"/>
      <c r="J82" s="66"/>
      <c r="K82" s="66"/>
      <c r="L82" s="66"/>
      <c r="M82" s="66"/>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IA82" s="21">
        <v>7.03</v>
      </c>
      <c r="IB82" s="21" t="s">
        <v>111</v>
      </c>
      <c r="IE82" s="22"/>
      <c r="IF82" s="22"/>
      <c r="IG82" s="22"/>
      <c r="IH82" s="22"/>
      <c r="II82" s="22"/>
    </row>
    <row r="83" spans="1:243" s="21" customFormat="1" ht="42.75">
      <c r="A83" s="57">
        <v>7.04</v>
      </c>
      <c r="B83" s="58" t="s">
        <v>112</v>
      </c>
      <c r="C83" s="33"/>
      <c r="D83" s="33">
        <v>2</v>
      </c>
      <c r="E83" s="59" t="s">
        <v>44</v>
      </c>
      <c r="F83" s="75">
        <v>716.35</v>
      </c>
      <c r="G83" s="43"/>
      <c r="H83" s="37"/>
      <c r="I83" s="38" t="s">
        <v>33</v>
      </c>
      <c r="J83" s="39">
        <f>IF(I83="Less(-)",-1,1)</f>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total_amount_ba($B$2,$D$2,D83,F83,J83,K83,M83)</f>
        <v>1432.7</v>
      </c>
      <c r="BB83" s="51">
        <f>BA83+SUM(N83:AZ83)</f>
        <v>1432.7</v>
      </c>
      <c r="BC83" s="56" t="str">
        <f>SpellNumber(L83,BB83)</f>
        <v>INR  One Thousand Four Hundred &amp; Thirty Two  and Paise Seventy Only</v>
      </c>
      <c r="IA83" s="21">
        <v>7.04</v>
      </c>
      <c r="IB83" s="21" t="s">
        <v>112</v>
      </c>
      <c r="ID83" s="21">
        <v>2</v>
      </c>
      <c r="IE83" s="22" t="s">
        <v>44</v>
      </c>
      <c r="IF83" s="22"/>
      <c r="IG83" s="22"/>
      <c r="IH83" s="22"/>
      <c r="II83" s="22"/>
    </row>
    <row r="84" spans="1:243" s="21" customFormat="1" ht="96" customHeight="1">
      <c r="A84" s="57">
        <v>7.05</v>
      </c>
      <c r="B84" s="58" t="s">
        <v>113</v>
      </c>
      <c r="C84" s="33"/>
      <c r="D84" s="66"/>
      <c r="E84" s="66"/>
      <c r="F84" s="66"/>
      <c r="G84" s="66"/>
      <c r="H84" s="66"/>
      <c r="I84" s="66"/>
      <c r="J84" s="66"/>
      <c r="K84" s="66"/>
      <c r="L84" s="66"/>
      <c r="M84" s="66"/>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IA84" s="21">
        <v>7.05</v>
      </c>
      <c r="IB84" s="21" t="s">
        <v>113</v>
      </c>
      <c r="IE84" s="22"/>
      <c r="IF84" s="22"/>
      <c r="IG84" s="22"/>
      <c r="IH84" s="22"/>
      <c r="II84" s="22"/>
    </row>
    <row r="85" spans="1:243" s="21" customFormat="1" ht="15.75">
      <c r="A85" s="57">
        <v>7.06</v>
      </c>
      <c r="B85" s="58" t="s">
        <v>114</v>
      </c>
      <c r="C85" s="33"/>
      <c r="D85" s="66"/>
      <c r="E85" s="66"/>
      <c r="F85" s="66"/>
      <c r="G85" s="66"/>
      <c r="H85" s="66"/>
      <c r="I85" s="66"/>
      <c r="J85" s="66"/>
      <c r="K85" s="66"/>
      <c r="L85" s="66"/>
      <c r="M85" s="66"/>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IA85" s="21">
        <v>7.06</v>
      </c>
      <c r="IB85" s="21" t="s">
        <v>114</v>
      </c>
      <c r="IE85" s="22"/>
      <c r="IF85" s="22"/>
      <c r="IG85" s="22"/>
      <c r="IH85" s="22"/>
      <c r="II85" s="22"/>
    </row>
    <row r="86" spans="1:243" s="21" customFormat="1" ht="47.25">
      <c r="A86" s="57">
        <v>7.07</v>
      </c>
      <c r="B86" s="58" t="s">
        <v>115</v>
      </c>
      <c r="C86" s="33"/>
      <c r="D86" s="33">
        <v>2</v>
      </c>
      <c r="E86" s="59" t="s">
        <v>47</v>
      </c>
      <c r="F86" s="75">
        <v>2022.8</v>
      </c>
      <c r="G86" s="43"/>
      <c r="H86" s="37"/>
      <c r="I86" s="38" t="s">
        <v>33</v>
      </c>
      <c r="J86" s="39">
        <f>IF(I86="Less(-)",-1,1)</f>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total_amount_ba($B$2,$D$2,D86,F86,J86,K86,M86)</f>
        <v>4045.6</v>
      </c>
      <c r="BB86" s="51">
        <f>BA86+SUM(N86:AZ86)</f>
        <v>4045.6</v>
      </c>
      <c r="BC86" s="56" t="str">
        <f>SpellNumber(L86,BB86)</f>
        <v>INR  Four Thousand  &amp;Forty Five  and Paise Sixty Only</v>
      </c>
      <c r="IA86" s="21">
        <v>7.07</v>
      </c>
      <c r="IB86" s="21" t="s">
        <v>115</v>
      </c>
      <c r="ID86" s="21">
        <v>2</v>
      </c>
      <c r="IE86" s="22" t="s">
        <v>47</v>
      </c>
      <c r="IF86" s="22"/>
      <c r="IG86" s="22"/>
      <c r="IH86" s="22"/>
      <c r="II86" s="22"/>
    </row>
    <row r="87" spans="1:243" s="21" customFormat="1" ht="31.5">
      <c r="A87" s="57">
        <v>8</v>
      </c>
      <c r="B87" s="58" t="s">
        <v>116</v>
      </c>
      <c r="C87" s="33"/>
      <c r="D87" s="66"/>
      <c r="E87" s="66"/>
      <c r="F87" s="66"/>
      <c r="G87" s="66"/>
      <c r="H87" s="66"/>
      <c r="I87" s="66"/>
      <c r="J87" s="66"/>
      <c r="K87" s="66"/>
      <c r="L87" s="66"/>
      <c r="M87" s="66"/>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IA87" s="21">
        <v>8</v>
      </c>
      <c r="IB87" s="21" t="s">
        <v>116</v>
      </c>
      <c r="IE87" s="22"/>
      <c r="IF87" s="22"/>
      <c r="IG87" s="22"/>
      <c r="IH87" s="22"/>
      <c r="II87" s="22"/>
    </row>
    <row r="88" spans="1:243" s="21" customFormat="1" ht="220.5">
      <c r="A88" s="57">
        <v>8.01</v>
      </c>
      <c r="B88" s="58" t="s">
        <v>117</v>
      </c>
      <c r="C88" s="33"/>
      <c r="D88" s="66"/>
      <c r="E88" s="66"/>
      <c r="F88" s="66"/>
      <c r="G88" s="66"/>
      <c r="H88" s="66"/>
      <c r="I88" s="66"/>
      <c r="J88" s="66"/>
      <c r="K88" s="66"/>
      <c r="L88" s="66"/>
      <c r="M88" s="66"/>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IA88" s="21">
        <v>8.01</v>
      </c>
      <c r="IB88" s="21" t="s">
        <v>117</v>
      </c>
      <c r="IE88" s="22"/>
      <c r="IF88" s="22"/>
      <c r="IG88" s="22"/>
      <c r="IH88" s="22"/>
      <c r="II88" s="22"/>
    </row>
    <row r="89" spans="1:243" s="21" customFormat="1" ht="47.25">
      <c r="A89" s="57">
        <v>8.02</v>
      </c>
      <c r="B89" s="58" t="s">
        <v>118</v>
      </c>
      <c r="C89" s="33"/>
      <c r="D89" s="33">
        <v>3</v>
      </c>
      <c r="E89" s="59" t="s">
        <v>43</v>
      </c>
      <c r="F89" s="75">
        <v>473.39</v>
      </c>
      <c r="G89" s="43"/>
      <c r="H89" s="37"/>
      <c r="I89" s="38" t="s">
        <v>33</v>
      </c>
      <c r="J89" s="39">
        <f>IF(I89="Less(-)",-1,1)</f>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total_amount_ba($B$2,$D$2,D89,F89,J89,K89,M89)</f>
        <v>1420.17</v>
      </c>
      <c r="BB89" s="51">
        <f>BA89+SUM(N89:AZ89)</f>
        <v>1420.17</v>
      </c>
      <c r="BC89" s="56" t="str">
        <f>SpellNumber(L89,BB89)</f>
        <v>INR  One Thousand Four Hundred &amp; Twenty  and Paise Seventeen Only</v>
      </c>
      <c r="IA89" s="21">
        <v>8.02</v>
      </c>
      <c r="IB89" s="21" t="s">
        <v>118</v>
      </c>
      <c r="ID89" s="21">
        <v>3</v>
      </c>
      <c r="IE89" s="22" t="s">
        <v>43</v>
      </c>
      <c r="IF89" s="22"/>
      <c r="IG89" s="22"/>
      <c r="IH89" s="22"/>
      <c r="II89" s="22"/>
    </row>
    <row r="90" spans="1:243" s="21" customFormat="1" ht="16.5" customHeight="1">
      <c r="A90" s="57">
        <v>9</v>
      </c>
      <c r="B90" s="58" t="s">
        <v>119</v>
      </c>
      <c r="C90" s="33"/>
      <c r="D90" s="66"/>
      <c r="E90" s="66"/>
      <c r="F90" s="66"/>
      <c r="G90" s="66"/>
      <c r="H90" s="66"/>
      <c r="I90" s="66"/>
      <c r="J90" s="66"/>
      <c r="K90" s="66"/>
      <c r="L90" s="66"/>
      <c r="M90" s="66"/>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IA90" s="21">
        <v>9</v>
      </c>
      <c r="IB90" s="76" t="s">
        <v>119</v>
      </c>
      <c r="IE90" s="22"/>
      <c r="IF90" s="22"/>
      <c r="IG90" s="22"/>
      <c r="IH90" s="22"/>
      <c r="II90" s="22"/>
    </row>
    <row r="91" spans="1:243" s="21" customFormat="1" ht="49.5" customHeight="1">
      <c r="A91" s="57">
        <v>9.01</v>
      </c>
      <c r="B91" s="58" t="s">
        <v>120</v>
      </c>
      <c r="C91" s="33"/>
      <c r="D91" s="33">
        <v>65</v>
      </c>
      <c r="E91" s="59" t="s">
        <v>121</v>
      </c>
      <c r="F91" s="75">
        <v>8.77</v>
      </c>
      <c r="G91" s="43"/>
      <c r="H91" s="37"/>
      <c r="I91" s="38" t="s">
        <v>33</v>
      </c>
      <c r="J91" s="39">
        <f>IF(I91="Less(-)",-1,1)</f>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total_amount_ba($B$2,$D$2,D91,F91,J91,K91,M91)</f>
        <v>570.05</v>
      </c>
      <c r="BB91" s="51">
        <f>BA91+SUM(N91:AZ91)</f>
        <v>570.05</v>
      </c>
      <c r="BC91" s="56" t="str">
        <f>SpellNumber(L91,BB91)</f>
        <v>INR  Five Hundred &amp; Seventy  and Paise Five Only</v>
      </c>
      <c r="IA91" s="21">
        <v>9.01</v>
      </c>
      <c r="IB91" s="76" t="s">
        <v>120</v>
      </c>
      <c r="ID91" s="21">
        <v>65</v>
      </c>
      <c r="IE91" s="22" t="s">
        <v>121</v>
      </c>
      <c r="IF91" s="22"/>
      <c r="IG91" s="22"/>
      <c r="IH91" s="22"/>
      <c r="II91" s="22"/>
    </row>
    <row r="92" spans="1:55" ht="42.75">
      <c r="A92" s="44" t="s">
        <v>35</v>
      </c>
      <c r="B92" s="45"/>
      <c r="C92" s="46"/>
      <c r="D92" s="74"/>
      <c r="E92" s="74"/>
      <c r="F92" s="74"/>
      <c r="G92" s="34"/>
      <c r="H92" s="47"/>
      <c r="I92" s="47"/>
      <c r="J92" s="47"/>
      <c r="K92" s="47"/>
      <c r="L92" s="48"/>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55">
        <f>SUM(BA13:BA91)</f>
        <v>178565.84</v>
      </c>
      <c r="BB92" s="55">
        <f>SUM(BB13:BB91)</f>
        <v>178565.84</v>
      </c>
      <c r="BC92" s="56" t="str">
        <f>SpellNumber($E$2,BB92)</f>
        <v>INR  One Lakh Seventy Eight Thousand Five Hundred &amp; Sixty Five  and Paise Eighty Four Only</v>
      </c>
    </row>
    <row r="93" spans="1:55" ht="46.5" customHeight="1">
      <c r="A93" s="24" t="s">
        <v>36</v>
      </c>
      <c r="B93" s="25"/>
      <c r="C93" s="26"/>
      <c r="D93" s="71"/>
      <c r="E93" s="72" t="s">
        <v>45</v>
      </c>
      <c r="F93" s="73"/>
      <c r="G93" s="27"/>
      <c r="H93" s="28"/>
      <c r="I93" s="28"/>
      <c r="J93" s="28"/>
      <c r="K93" s="29"/>
      <c r="L93" s="30"/>
      <c r="M93" s="31"/>
      <c r="N93" s="32"/>
      <c r="O93" s="21"/>
      <c r="P93" s="21"/>
      <c r="Q93" s="21"/>
      <c r="R93" s="21"/>
      <c r="S93" s="21"/>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53">
        <f>IF(ISBLANK(F93),0,IF(E93="Excess (+)",ROUND(BA92+(BA92*F93),2),IF(E93="Less (-)",ROUND(BA92+(BA92*F93*(-1)),2),IF(E93="At Par",BA92,0))))</f>
        <v>0</v>
      </c>
      <c r="BB93" s="54">
        <f>ROUND(BA93,0)</f>
        <v>0</v>
      </c>
      <c r="BC93" s="36" t="str">
        <f>SpellNumber($E$2,BB93)</f>
        <v>INR Zero Only</v>
      </c>
    </row>
    <row r="94" spans="1:55" ht="45.75" customHeight="1">
      <c r="A94" s="23" t="s">
        <v>37</v>
      </c>
      <c r="B94" s="23"/>
      <c r="C94" s="61" t="str">
        <f>SpellNumber($E$2,BB93)</f>
        <v>INR Zero Only</v>
      </c>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row>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1"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sheetData>
  <sheetProtection password="8F23" sheet="1"/>
  <mergeCells count="50">
    <mergeCell ref="D87:BC87"/>
    <mergeCell ref="D88:BC88"/>
    <mergeCell ref="D90:BC90"/>
    <mergeCell ref="D42:BC42"/>
    <mergeCell ref="D76:BC76"/>
    <mergeCell ref="D79:BC79"/>
    <mergeCell ref="D80:BC80"/>
    <mergeCell ref="D82:BC82"/>
    <mergeCell ref="D84:BC84"/>
    <mergeCell ref="D85:BC85"/>
    <mergeCell ref="D60:BC60"/>
    <mergeCell ref="D63:BC63"/>
    <mergeCell ref="D65:BC65"/>
    <mergeCell ref="D68:BC68"/>
    <mergeCell ref="D70:BC70"/>
    <mergeCell ref="D72:BC72"/>
    <mergeCell ref="D48:BC48"/>
    <mergeCell ref="D50:BC50"/>
    <mergeCell ref="D51:BC51"/>
    <mergeCell ref="D53:BC53"/>
    <mergeCell ref="D55:BC55"/>
    <mergeCell ref="D56:BC56"/>
    <mergeCell ref="D38:BC38"/>
    <mergeCell ref="D39:BC39"/>
    <mergeCell ref="D41:BC41"/>
    <mergeCell ref="D44:BC44"/>
    <mergeCell ref="D45:BC45"/>
    <mergeCell ref="D47:BC47"/>
    <mergeCell ref="D26:BC26"/>
    <mergeCell ref="D29:BC29"/>
    <mergeCell ref="D32:BC32"/>
    <mergeCell ref="D33:BC33"/>
    <mergeCell ref="D34:BC34"/>
    <mergeCell ref="D36:BC36"/>
    <mergeCell ref="D15:BC15"/>
    <mergeCell ref="D17:BC17"/>
    <mergeCell ref="D18:BC18"/>
    <mergeCell ref="D21:BC21"/>
    <mergeCell ref="D22:BC22"/>
    <mergeCell ref="D25:BC25"/>
    <mergeCell ref="C94:BC94"/>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3">
      <formula1>IF(E93="Select",-1,IF(E93="At Par",0,0))</formula1>
      <formula2>IF(E93="Select",-1,IF(E93="At Par",0,0.99))</formula2>
    </dataValidation>
    <dataValidation type="list" allowBlank="1" showErrorMessage="1" sqref="E9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3">
      <formula1>0</formula1>
      <formula2>IF(#REF!&lt;&gt;"Select",99.9,0)</formula2>
    </dataValidation>
    <dataValidation allowBlank="1" showInputMessage="1" showErrorMessage="1" promptTitle="Units" prompt="Please enter Units in text" sqref="D16:E16 D19:E20 D23:E24 D27:E28 D30:E31 D35:E35 D37:E37 D40:E40 D91:E91 D46:E46 D49:E49 D52:E52 D54:E54 D57:E59 D61:E62 D64:E64 D66:E67 D69:E69 D71:E71 D73:E75 D77:E78 D81:E81 D83:E83 D86:E86 D89:E89 D43:E43">
      <formula1>0</formula1>
      <formula2>0</formula2>
    </dataValidation>
    <dataValidation type="decimal" allowBlank="1" showInputMessage="1" showErrorMessage="1" promptTitle="Quantity" prompt="Please enter the Quantity for this item. " errorTitle="Invalid Entry" error="Only Numeric Values are allowed. " sqref="F16 F19:F20 F23:F24 F27:F28 F30:F31 F35 F37 F40 F91 F46 F49 F52 F54 F57:F59 F61:F62 F64 F66:F67 F69 F71 F73:F75 F77:F78 F81 F83 F86 F89 F43">
      <formula1>0</formula1>
      <formula2>999999999999999</formula2>
    </dataValidation>
    <dataValidation type="list" allowBlank="1" showErrorMessage="1" sqref="D13:D15 K16 D17:D18 K19:K20 D21:D22 K23:K24 D25:D26 K27:K28 D29 K30:K31 D32:D34 K35 D36 K37 D38:D39 K40 D41:D42 K43 D44:D45 K46 D47:D48 K49 D50:D51 K52 D53 K54 D55:D56 K57:K59 D60 K61:K62 D63 K64 D65 K66:K67 D68 K69 D70 K71 D72 K73:K75 D76 K77:K78 D79:D80 K81 D82 K83 D84:D85 K86 D87:D88 K89 K91 D9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6:H16 G19:H20 G23:H24 G27:H28 G30:H31 G35:H35 G37:H37 G40:H40 G91:H91 G46:H46 G49:H49 G52:H52 G54:H54 G57:H59 G61:H62 G64:H64 G66:H67 G69:H69 G71:H71 G73:H75 G77:H78 G81:H81 G83:H83 G86:H86 G89:H89 G43:H43">
      <formula1>0</formula1>
      <formula2>999999999999999</formula2>
    </dataValidation>
    <dataValidation allowBlank="1" showInputMessage="1" showErrorMessage="1" promptTitle="Addition / Deduction" prompt="Please Choose the correct One" sqref="J16 J19:J20 J23:J24 J27:J28 J30:J31 J35 J37 J40 J91 J46 J49 J52 J54 J57:J59 J61:J62 J64 J66:J67 J69 J71 J73:J75 J77:J78 J81 J83 J86 J89 J43">
      <formula1>0</formula1>
      <formula2>0</formula2>
    </dataValidation>
    <dataValidation type="list" showErrorMessage="1" sqref="I16 I19:I20 I23:I24 I27:I28 I30:I31 I35 I37 I40 I91 I46 I49 I52 I54 I57:I59 I61:I62 I64 I66:I67 I69 I71 I73:I75 I77:I78 I81 I83 I86 I89 I4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20 N23:O24 N27:O28 N30:O31 N35:O35 N37:O37 N40:O40 N91:O91 N46:O46 N49:O49 N52:O52 N54:O54 N57:O59 N61:O62 N64:O64 N66:O67 N69:O69 N71:O71 N73:O75 N77:O78 N81:O81 N83:O83 N86:O86 N89:O89 N43: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R20 R23:R24 R27:R28 R30:R31 R35 R37 R40 R91 R46 R49 R52 R54 R57:R59 R61:R62 R64 R66:R67 R69 R71 R73:R75 R77:R78 R81 R83 R86 R89 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Q20 Q23:Q24 Q27:Q28 Q30:Q31 Q35 Q37 Q40 Q91 Q46 Q49 Q52 Q54 Q57:Q59 Q61:Q62 Q64 Q66:Q67 Q69 Q71 Q73:Q75 Q77:Q78 Q81 Q83 Q86 Q89 Q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M20 M23:M24 M27:M28 M30:M31 M35 M37 M40 M91 M46 M49 M52 M54 M57:M59 M61:M62 M64 M66:M67 M69 M71 M73:M75 M77:M78 M81 M83 M86 M89 M43">
      <formula1>0</formula1>
      <formula2>999999999999999</formula2>
    </dataValidation>
    <dataValidation type="list" allowBlank="1" showInputMessage="1" showErrorMessage="1" sqref="L88 L8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91 L9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91">
      <formula1>0</formula1>
      <formula2>0</formula2>
    </dataValidation>
    <dataValidation type="decimal" allowBlank="1" showErrorMessage="1" errorTitle="Invalid Entry" error="Only Numeric Values are allowed. " sqref="A13:A91">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2022-03-31T05:12:48Z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