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'BoQ1'!$A$11:$BC$112</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<sst xmlns="http://schemas.openxmlformats.org/spreadsheetml/2006/main" count="758" uniqueCount="254">
  <si>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</si>
  <si>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</si>
  <si>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</si>
  <si>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</si>
  <si>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</si>
  <si>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</si>
  <si>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</si>
  <si>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</si>
  <si>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</si>
  <si>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</si>
  <si>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</si>
  <si>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</si>
  <si>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</si>
  <si>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</si>
  <si>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</si>
  <si>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</si>
  <si>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</si>
  <si>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</si>
  <si>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</si>
  <si>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</si>
  <si>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</si>
  <si>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</si>
  <si>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</si>
  <si>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</si>
  <si>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</si>
  <si>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</si>
  <si>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</si>
  <si>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</si>
  <si>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</si>
  <si>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</si>
  <si>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</si>
  <si>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</si>
  <si>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</si>
  <si>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</si>
  <si>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</si>
  <si>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</si>
  <si>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</si>
  <si>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</si>
  <si>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</si>
  <si>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</si>
  <si>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</si>
  <si>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</si>
  <si>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</si>
  <si>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</si>
  <si>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</si>
  <si>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</si>
  <si>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</si>
  <si>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</si>
  <si>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</si>
  <si>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</si>
  <si>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</si>
  <si>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</si>
  <si>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</si>
  <si>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</si>
  <si>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</si>
  <si>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</si>
  <si>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</si>
  <si>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</si>
  <si>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</si>
  <si>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</si>
  <si>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</si>
  <si>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</si>
  <si>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</si>
  <si>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</si>
  <si>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</si>
  <si>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</si>
  <si>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</si>
  <si>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</si>
  <si>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</si>
  <si>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</si>
  <si>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</si>
  <si>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</si>
  <si>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</si>
  <si>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</si>
  <si>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</si>
  <si>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6 mm cement plaster of mix :</t>
  </si>
  <si>
    <t>1:3 (1 cement : 3 fine sand)</t>
  </si>
  <si>
    <t>Painting with synthetic enamel paint of approved brand and manufacture to give an even shade :</t>
  </si>
  <si>
    <t>Two or more coats on new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</si>
  <si>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</si>
  <si>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</si>
  <si>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</si>
  <si>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</si>
  <si>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</si>
  <si>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</si>
  <si>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DISMANTLING AND DEMOLISHING</t>
  </si>
  <si>
    <t>WATER SUPPLY</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</si>
  <si>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</si>
  <si>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</si>
  <si>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</si>
  <si>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</si>
  <si>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20 mm nominal bore</t>
  </si>
  <si>
    <t>15 mm nominal bore</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</si>
  <si>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</si>
  <si>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</si>
  <si>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</si>
  <si>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</si>
  <si>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</si>
  <si>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</si>
  <si>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</si>
  <si>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</si>
  <si>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</si>
  <si>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</si>
  <si>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</si>
  <si>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</si>
  <si>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</si>
  <si>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</si>
  <si>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</si>
  <si>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</si>
  <si>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</si>
  <si>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</si>
  <si>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</si>
  <si>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</si>
  <si>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</si>
  <si>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</si>
  <si>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</si>
  <si>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</si>
  <si>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</si>
  <si>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</si>
  <si>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</si>
  <si>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</si>
  <si>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</si>
  <si>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</si>
  <si>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</si>
  <si>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</si>
  <si>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</si>
  <si>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</si>
  <si>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</si>
  <si>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</si>
  <si>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</si>
  <si>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</si>
  <si>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</si>
  <si>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</si>
  <si>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</si>
  <si>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</si>
  <si>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</si>
  <si>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</si>
  <si>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</si>
  <si>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</si>
  <si>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</si>
  <si>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</si>
  <si>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</si>
  <si>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</si>
  <si>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</si>
  <si>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</si>
  <si>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</si>
  <si>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</si>
  <si>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</si>
  <si>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</si>
  <si>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</si>
  <si>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</si>
  <si>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</si>
  <si>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</si>
  <si>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</si>
  <si>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</si>
  <si>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</si>
  <si>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</si>
  <si>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</si>
  <si>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</si>
  <si>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</si>
  <si>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</si>
  <si>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</si>
  <si>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</si>
  <si>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</si>
  <si>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</si>
  <si>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</si>
  <si>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</si>
  <si>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</si>
  <si>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</si>
  <si>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</si>
  <si>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</si>
  <si>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</si>
  <si>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STEEL WORK</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</si>
  <si>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</si>
  <si>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</si>
  <si>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</si>
  <si>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</si>
  <si>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</si>
  <si>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</si>
  <si>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</si>
  <si>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</si>
  <si>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</si>
  <si>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old plaster or skirting raking out joints and cleaning the surface for plaster including disposal of rubbish to the dumping ground within 50 metres lead.</t>
  </si>
  <si>
    <t>WATER PROOFING</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</si>
  <si>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</si>
  <si>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grating with or without hole for waste pipe for floor/ nahani trap 100 mm dia. weight not less than 100 grams.</t>
  </si>
  <si>
    <t>Cum</t>
  </si>
  <si>
    <t>Each</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</si>
  <si>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</si>
  <si>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</si>
  <si>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</si>
  <si>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Centering and shuttering including strutting, propping etc. and removal of form work for :</t>
  </si>
  <si>
    <t>Foundations, footings, bases for columns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</si>
  <si>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</si>
  <si>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</si>
  <si>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</si>
  <si>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</si>
  <si>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</si>
  <si>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</si>
  <si>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Steel reinforcement for R.C.C. work including straightening, cutting, bending, placing in position and binding all complete upto plinth level.</t>
  </si>
  <si>
    <t>Cold twisted bars</t>
  </si>
  <si>
    <t>Brick work with common burnt clay F.P.S. (non modular) bricks of class designation 7.5 in foundation and plinth in:</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</si>
  <si>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</si>
  <si>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</si>
  <si>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</si>
  <si>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</si>
  <si>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</si>
  <si>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</si>
  <si>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</si>
  <si>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</si>
  <si>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</si>
  <si>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</si>
  <si>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 door</t>
  </si>
  <si>
    <t>110x110x110 mm</t>
  </si>
  <si>
    <t>Shoe (Plain)</t>
  </si>
  <si>
    <t>110 mm Shoe</t>
  </si>
  <si>
    <t>12 mm cement plaster of mix :</t>
  </si>
  <si>
    <t>Finishing walls with Premium Acrylic Smooth exterior paint with Silicone additives of required shade:</t>
  </si>
  <si>
    <t>New work (Two or more coats applied @ 1.43 ltr/10 sqm over and including priming coat of exterior primer applied @ 2.20 kg/10 sqm)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</si>
  <si>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</si>
  <si>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</si>
  <si>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</si>
  <si>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</si>
  <si>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Dismantling 15 to 40 mm dia G.I. pipe including stacking of dismantled pipes (within 50 metres lead) as per direction of Engineer-in-Charge.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</si>
  <si>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</si>
  <si>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</si>
  <si>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</si>
  <si>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tile work in floors and roofs laid in cement mortar including stacking material within 50 metres lead.</t>
  </si>
  <si>
    <t>For thickness of tiles 10 mm to 25 mm</t>
  </si>
  <si>
    <t>Demolishing mud phaska in terracing and disposal of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</si>
  <si>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</si>
  <si>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ball valve (brass) of approved quality, High or low pressure, with plastic floats complete :</t>
  </si>
  <si>
    <t>Providing and fixing G.I. Union in G.I. pipe including cutting and threading the pipe and making long screws etc. complete (New work)  :</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</si>
  <si>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</si>
  <si>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</si>
  <si>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Minor Civil Maintenance work</t>
  </si>
  <si>
    <t xml:space="preserve">Ffixing available G.I. pipes complete with G.I. fittings and clamps, i/c cutting and making good the walls etc. Internal work - Exposed on wall
20 mm dia nominal bore
</t>
  </si>
  <si>
    <t>Metre</t>
  </si>
  <si>
    <t>Name of Work: Providing and laying water proofing treatment on the roof i/c provision of staircase for approachable roof in house no 470 i/c annual repairing painting white washing of house no 470.</t>
  </si>
  <si>
    <t>item no.84</t>
  </si>
  <si>
    <t>item no.85</t>
  </si>
  <si>
    <t>item no.86</t>
  </si>
  <si>
    <t>item no.87</t>
  </si>
  <si>
    <t>item no.88</t>
  </si>
  <si>
    <t>item no.89</t>
  </si>
  <si>
    <t>item no.90</t>
  </si>
  <si>
    <t>item no.91</t>
  </si>
  <si>
    <t>item no.92</t>
  </si>
  <si>
    <t>item no.93</t>
  </si>
  <si>
    <t>item no.94</t>
  </si>
  <si>
    <t>item no.95</t>
  </si>
  <si>
    <t>item no.96</t>
  </si>
  <si>
    <t>item no.97</t>
  </si>
  <si>
    <t>Contract No:   38/C/D2/2021-22/01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</si>
</sst>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12"/>
  <sheetViews>
    <sheetView showGridLines="0" zoomScale="85" zoomScaleNormal="85" zoomScalePageLayoutView="0" workbookViewId="0" topLeftCell="A1">
      <selection activeCell="BL14" sqref="BL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3" t="s">
        <v>73</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8.25" customHeight="1">
      <c r="A5" s="73" t="s">
        <v>238</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253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58.5" customHeight="1">
      <c r="A8" s="11" t="s">
        <v>50</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188</v>
      </c>
      <c r="C13" s="39" t="s">
        <v>55</v>
      </c>
      <c r="D13" s="67"/>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9"/>
      <c r="IA13" s="22">
        <v>1</v>
      </c>
      <c r="IB13" s="22" t="s">
        <v>188</v>
      </c>
      <c r="IC13" s="22" t="s">
        <v>55</v>
      </c>
      <c r="IE13" s="23"/>
      <c r="IF13" s="23" t="s">
        <v>34</v>
      </c>
      <c r="IG13" s="23" t="s">
        <v>35</v>
      </c>
      <c r="IH13" s="23">
        <v>10</v>
      </c>
      <c r="II13" s="23" t="s">
        <v>36</v>
      </c>
    </row>
    <row r="14" spans="1:243" s="22" customFormat="1" ht="105" customHeight="1">
      <c r="A14" s="59">
        <v>1.01</v>
      </c>
      <c r="B14" s="64" t="s">
        <v>189</v>
      </c>
      <c r="C14" s="39" t="s">
        <v>56</v>
      </c>
      <c r="D14" s="67"/>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9"/>
      <c r="IA14" s="22">
        <v>1.01</v>
      </c>
      <c r="IB14" s="22" t="s">
        <v>189</v>
      </c>
      <c r="IC14" s="22" t="s">
        <v>56</v>
      </c>
      <c r="IE14" s="23"/>
      <c r="IF14" s="23" t="s">
        <v>40</v>
      </c>
      <c r="IG14" s="23" t="s">
        <v>35</v>
      </c>
      <c r="IH14" s="23">
        <v>123.223</v>
      </c>
      <c r="II14" s="23" t="s">
        <v>37</v>
      </c>
    </row>
    <row r="15" spans="1:243" s="22" customFormat="1" ht="28.5">
      <c r="A15" s="59">
        <v>1.02</v>
      </c>
      <c r="B15" s="60" t="s">
        <v>190</v>
      </c>
      <c r="C15" s="39" t="s">
        <v>57</v>
      </c>
      <c r="D15" s="61">
        <v>1.95</v>
      </c>
      <c r="E15" s="62" t="s">
        <v>64</v>
      </c>
      <c r="F15" s="63">
        <v>159.44</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311</v>
      </c>
      <c r="BB15" s="54">
        <f>BA15+SUM(N15:AZ15)</f>
        <v>311</v>
      </c>
      <c r="BC15" s="50" t="str">
        <f>SpellNumber(L15,BB15)</f>
        <v>INR  Three Hundred &amp; Eleven  Only</v>
      </c>
      <c r="IA15" s="22">
        <v>1.02</v>
      </c>
      <c r="IB15" s="22" t="s">
        <v>190</v>
      </c>
      <c r="IC15" s="22" t="s">
        <v>57</v>
      </c>
      <c r="ID15" s="22">
        <v>1.95</v>
      </c>
      <c r="IE15" s="23" t="s">
        <v>64</v>
      </c>
      <c r="IF15" s="23" t="s">
        <v>41</v>
      </c>
      <c r="IG15" s="23" t="s">
        <v>42</v>
      </c>
      <c r="IH15" s="23">
        <v>213</v>
      </c>
      <c r="II15" s="23" t="s">
        <v>37</v>
      </c>
    </row>
    <row r="16" spans="1:243" s="22" customFormat="1" ht="15.75">
      <c r="A16" s="59">
        <v>2</v>
      </c>
      <c r="B16" s="60" t="s">
        <v>167</v>
      </c>
      <c r="C16" s="39" t="s">
        <v>93</v>
      </c>
      <c r="D16" s="67"/>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9"/>
      <c r="IA16" s="22">
        <v>2</v>
      </c>
      <c r="IB16" s="22" t="s">
        <v>167</v>
      </c>
      <c r="IC16" s="22" t="s">
        <v>93</v>
      </c>
      <c r="IE16" s="23"/>
      <c r="IF16" s="23"/>
      <c r="IG16" s="23"/>
      <c r="IH16" s="23"/>
      <c r="II16" s="23"/>
    </row>
    <row r="17" spans="1:243" s="22" customFormat="1" ht="71.25">
      <c r="A17" s="59">
        <v>2.01</v>
      </c>
      <c r="B17" s="60" t="s">
        <v>168</v>
      </c>
      <c r="C17" s="39" t="s">
        <v>58</v>
      </c>
      <c r="D17" s="67"/>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9"/>
      <c r="IA17" s="22">
        <v>2.01</v>
      </c>
      <c r="IB17" s="22" t="s">
        <v>168</v>
      </c>
      <c r="IC17" s="22" t="s">
        <v>58</v>
      </c>
      <c r="IE17" s="23"/>
      <c r="IF17" s="23"/>
      <c r="IG17" s="23"/>
      <c r="IH17" s="23"/>
      <c r="II17" s="23"/>
    </row>
    <row r="18" spans="1:243" s="22" customFormat="1" ht="71.25">
      <c r="A18" s="59">
        <v>2.02</v>
      </c>
      <c r="B18" s="60" t="s">
        <v>169</v>
      </c>
      <c r="C18" s="39" t="s">
        <v>94</v>
      </c>
      <c r="D18" s="61">
        <v>0.75</v>
      </c>
      <c r="E18" s="62" t="s">
        <v>64</v>
      </c>
      <c r="F18" s="63">
        <v>5952.3</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4464</v>
      </c>
      <c r="BB18" s="54">
        <f>BA18+SUM(N18:AZ18)</f>
        <v>4464</v>
      </c>
      <c r="BC18" s="50" t="str">
        <f>SpellNumber(L18,BB18)</f>
        <v>INR  Four Thousand Four Hundred &amp; Sixty Four  Only</v>
      </c>
      <c r="IA18" s="22">
        <v>2.02</v>
      </c>
      <c r="IB18" s="22" t="s">
        <v>169</v>
      </c>
      <c r="IC18" s="22" t="s">
        <v>94</v>
      </c>
      <c r="ID18" s="22">
        <v>0.75</v>
      </c>
      <c r="IE18" s="23" t="s">
        <v>64</v>
      </c>
      <c r="IF18" s="23"/>
      <c r="IG18" s="23"/>
      <c r="IH18" s="23"/>
      <c r="II18" s="23"/>
    </row>
    <row r="19" spans="1:243" s="22" customFormat="1" ht="42.75">
      <c r="A19" s="59">
        <v>2.03</v>
      </c>
      <c r="B19" s="60" t="s">
        <v>191</v>
      </c>
      <c r="C19" s="39" t="s">
        <v>95</v>
      </c>
      <c r="D19" s="67"/>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9"/>
      <c r="IA19" s="22">
        <v>2.03</v>
      </c>
      <c r="IB19" s="22" t="s">
        <v>191</v>
      </c>
      <c r="IC19" s="22" t="s">
        <v>95</v>
      </c>
      <c r="IE19" s="23"/>
      <c r="IF19" s="23"/>
      <c r="IG19" s="23"/>
      <c r="IH19" s="23"/>
      <c r="II19" s="23"/>
    </row>
    <row r="20" spans="1:243" s="22" customFormat="1" ht="30.75" customHeight="1">
      <c r="A20" s="59">
        <v>2.04</v>
      </c>
      <c r="B20" s="60" t="s">
        <v>192</v>
      </c>
      <c r="C20" s="39" t="s">
        <v>59</v>
      </c>
      <c r="D20" s="61">
        <v>6.5</v>
      </c>
      <c r="E20" s="62" t="s">
        <v>52</v>
      </c>
      <c r="F20" s="63">
        <v>249.75</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ROUND(total_amount_ba($B$2,$D$2,D20,F20,J20,K20,M20),0)</f>
        <v>1623</v>
      </c>
      <c r="BB20" s="54">
        <f>BA20+SUM(N20:AZ20)</f>
        <v>1623</v>
      </c>
      <c r="BC20" s="50" t="str">
        <f>SpellNumber(L20,BB20)</f>
        <v>INR  One Thousand Six Hundred &amp; Twenty Three  Only</v>
      </c>
      <c r="IA20" s="22">
        <v>2.04</v>
      </c>
      <c r="IB20" s="22" t="s">
        <v>192</v>
      </c>
      <c r="IC20" s="22" t="s">
        <v>59</v>
      </c>
      <c r="ID20" s="22">
        <v>6.5</v>
      </c>
      <c r="IE20" s="23" t="s">
        <v>52</v>
      </c>
      <c r="IF20" s="23" t="s">
        <v>34</v>
      </c>
      <c r="IG20" s="23" t="s">
        <v>43</v>
      </c>
      <c r="IH20" s="23">
        <v>10</v>
      </c>
      <c r="II20" s="23" t="s">
        <v>37</v>
      </c>
    </row>
    <row r="21" spans="1:243" s="22" customFormat="1" ht="15.75">
      <c r="A21" s="59">
        <v>3</v>
      </c>
      <c r="B21" s="60" t="s">
        <v>68</v>
      </c>
      <c r="C21" s="39" t="s">
        <v>96</v>
      </c>
      <c r="D21" s="67"/>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9"/>
      <c r="IA21" s="22">
        <v>3</v>
      </c>
      <c r="IB21" s="22" t="s">
        <v>68</v>
      </c>
      <c r="IC21" s="22" t="s">
        <v>96</v>
      </c>
      <c r="IE21" s="23"/>
      <c r="IF21" s="23"/>
      <c r="IG21" s="23"/>
      <c r="IH21" s="23"/>
      <c r="II21" s="23"/>
    </row>
    <row r="22" spans="1:243" s="22" customFormat="1" ht="118.5" customHeight="1">
      <c r="A22" s="59">
        <v>3.01</v>
      </c>
      <c r="B22" s="60" t="s">
        <v>193</v>
      </c>
      <c r="C22" s="39" t="s">
        <v>60</v>
      </c>
      <c r="D22" s="67"/>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9"/>
      <c r="IA22" s="22">
        <v>3.01</v>
      </c>
      <c r="IB22" s="22" t="s">
        <v>193</v>
      </c>
      <c r="IC22" s="22" t="s">
        <v>60</v>
      </c>
      <c r="IE22" s="23"/>
      <c r="IF22" s="23" t="s">
        <v>40</v>
      </c>
      <c r="IG22" s="23" t="s">
        <v>35</v>
      </c>
      <c r="IH22" s="23">
        <v>123.223</v>
      </c>
      <c r="II22" s="23" t="s">
        <v>37</v>
      </c>
    </row>
    <row r="23" spans="1:243" s="22" customFormat="1" ht="61.5" customHeight="1">
      <c r="A23" s="59">
        <v>3.02</v>
      </c>
      <c r="B23" s="60" t="s">
        <v>194</v>
      </c>
      <c r="C23" s="39" t="s">
        <v>97</v>
      </c>
      <c r="D23" s="61">
        <v>0.15</v>
      </c>
      <c r="E23" s="62" t="s">
        <v>64</v>
      </c>
      <c r="F23" s="63">
        <v>8159.57</v>
      </c>
      <c r="G23" s="40"/>
      <c r="H23" s="24"/>
      <c r="I23" s="47" t="s">
        <v>38</v>
      </c>
      <c r="J23" s="48">
        <f>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ROUND(total_amount_ba($B$2,$D$2,D23,F23,J23,K23,M23),0)</f>
        <v>1224</v>
      </c>
      <c r="BB23" s="54">
        <f>BA23+SUM(N23:AZ23)</f>
        <v>1224</v>
      </c>
      <c r="BC23" s="50" t="str">
        <f>SpellNumber(L23,BB23)</f>
        <v>INR  One Thousand Two Hundred &amp; Twenty Four  Only</v>
      </c>
      <c r="IA23" s="22">
        <v>3.02</v>
      </c>
      <c r="IB23" s="22" t="s">
        <v>194</v>
      </c>
      <c r="IC23" s="22" t="s">
        <v>97</v>
      </c>
      <c r="ID23" s="22">
        <v>0.15</v>
      </c>
      <c r="IE23" s="23" t="s">
        <v>64</v>
      </c>
      <c r="IF23" s="23" t="s">
        <v>44</v>
      </c>
      <c r="IG23" s="23" t="s">
        <v>45</v>
      </c>
      <c r="IH23" s="23">
        <v>10</v>
      </c>
      <c r="II23" s="23" t="s">
        <v>37</v>
      </c>
    </row>
    <row r="24" spans="1:243" s="22" customFormat="1" ht="174" customHeight="1">
      <c r="A24" s="59">
        <v>3.03</v>
      </c>
      <c r="B24" s="60" t="s">
        <v>74</v>
      </c>
      <c r="C24" s="39" t="s">
        <v>98</v>
      </c>
      <c r="D24" s="61">
        <v>2.6</v>
      </c>
      <c r="E24" s="62" t="s">
        <v>64</v>
      </c>
      <c r="F24" s="63">
        <v>8560.98</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ROUND(total_amount_ba($B$2,$D$2,D24,F24,J24,K24,M24),0)</f>
        <v>22259</v>
      </c>
      <c r="BB24" s="54">
        <f>BA24+SUM(N24:AZ24)</f>
        <v>22259</v>
      </c>
      <c r="BC24" s="50" t="str">
        <f>SpellNumber(L24,BB24)</f>
        <v>INR  Twenty Two Thousand Two Hundred &amp; Fifty Nine  Only</v>
      </c>
      <c r="IA24" s="22">
        <v>3.03</v>
      </c>
      <c r="IB24" s="22" t="s">
        <v>74</v>
      </c>
      <c r="IC24" s="22" t="s">
        <v>98</v>
      </c>
      <c r="ID24" s="22">
        <v>2.6</v>
      </c>
      <c r="IE24" s="23" t="s">
        <v>64</v>
      </c>
      <c r="IF24" s="23"/>
      <c r="IG24" s="23"/>
      <c r="IH24" s="23"/>
      <c r="II24" s="23"/>
    </row>
    <row r="25" spans="1:243" s="22" customFormat="1" ht="42.75">
      <c r="A25" s="59">
        <v>3.04</v>
      </c>
      <c r="B25" s="60" t="s">
        <v>69</v>
      </c>
      <c r="C25" s="39" t="s">
        <v>99</v>
      </c>
      <c r="D25" s="67"/>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9"/>
      <c r="IA25" s="22">
        <v>3.04</v>
      </c>
      <c r="IB25" s="22" t="s">
        <v>69</v>
      </c>
      <c r="IC25" s="22" t="s">
        <v>99</v>
      </c>
      <c r="IE25" s="23"/>
      <c r="IF25" s="23" t="s">
        <v>41</v>
      </c>
      <c r="IG25" s="23" t="s">
        <v>42</v>
      </c>
      <c r="IH25" s="23">
        <v>213</v>
      </c>
      <c r="II25" s="23" t="s">
        <v>37</v>
      </c>
    </row>
    <row r="26" spans="1:243" s="22" customFormat="1" ht="28.5">
      <c r="A26" s="59">
        <v>3.05</v>
      </c>
      <c r="B26" s="60" t="s">
        <v>195</v>
      </c>
      <c r="C26" s="39" t="s">
        <v>100</v>
      </c>
      <c r="D26" s="61">
        <v>0.6</v>
      </c>
      <c r="E26" s="62" t="s">
        <v>52</v>
      </c>
      <c r="F26" s="63">
        <v>249.75</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150</v>
      </c>
      <c r="BB26" s="54">
        <f>BA26+SUM(N26:AZ26)</f>
        <v>150</v>
      </c>
      <c r="BC26" s="50" t="str">
        <f>SpellNumber(L26,BB26)</f>
        <v>INR  One Hundred &amp; Fifty  Only</v>
      </c>
      <c r="IA26" s="22">
        <v>3.05</v>
      </c>
      <c r="IB26" s="22" t="s">
        <v>195</v>
      </c>
      <c r="IC26" s="22" t="s">
        <v>100</v>
      </c>
      <c r="ID26" s="22">
        <v>0.6</v>
      </c>
      <c r="IE26" s="23" t="s">
        <v>52</v>
      </c>
      <c r="IF26" s="23"/>
      <c r="IG26" s="23"/>
      <c r="IH26" s="23"/>
      <c r="II26" s="23"/>
    </row>
    <row r="27" spans="1:243" s="22" customFormat="1" ht="42.75">
      <c r="A27" s="59">
        <v>3.06</v>
      </c>
      <c r="B27" s="60" t="s">
        <v>196</v>
      </c>
      <c r="C27" s="39" t="s">
        <v>101</v>
      </c>
      <c r="D27" s="61">
        <v>1.1</v>
      </c>
      <c r="E27" s="62" t="s">
        <v>52</v>
      </c>
      <c r="F27" s="63">
        <v>534.23</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ROUND(total_amount_ba($B$2,$D$2,D27,F27,J27,K27,M27),0)</f>
        <v>588</v>
      </c>
      <c r="BB27" s="54">
        <f>BA27+SUM(N27:AZ27)</f>
        <v>588</v>
      </c>
      <c r="BC27" s="50" t="str">
        <f>SpellNumber(L27,BB27)</f>
        <v>INR  Five Hundred &amp; Eighty Eight  Only</v>
      </c>
      <c r="IA27" s="22">
        <v>3.06</v>
      </c>
      <c r="IB27" s="22" t="s">
        <v>196</v>
      </c>
      <c r="IC27" s="22" t="s">
        <v>101</v>
      </c>
      <c r="ID27" s="22">
        <v>1.1</v>
      </c>
      <c r="IE27" s="23" t="s">
        <v>52</v>
      </c>
      <c r="IF27" s="23"/>
      <c r="IG27" s="23"/>
      <c r="IH27" s="23"/>
      <c r="II27" s="23"/>
    </row>
    <row r="28" spans="1:243" s="22" customFormat="1" ht="28.5">
      <c r="A28" s="59">
        <v>3.07</v>
      </c>
      <c r="B28" s="60" t="s">
        <v>197</v>
      </c>
      <c r="C28" s="39" t="s">
        <v>102</v>
      </c>
      <c r="D28" s="61">
        <v>2.9</v>
      </c>
      <c r="E28" s="62" t="s">
        <v>52</v>
      </c>
      <c r="F28" s="63">
        <v>607.67</v>
      </c>
      <c r="G28" s="40"/>
      <c r="H28" s="24"/>
      <c r="I28" s="47" t="s">
        <v>38</v>
      </c>
      <c r="J28" s="48">
        <f>IF(I28="Less(-)",-1,1)</f>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ROUND(total_amount_ba($B$2,$D$2,D28,F28,J28,K28,M28),0)</f>
        <v>1762</v>
      </c>
      <c r="BB28" s="54">
        <f>BA28+SUM(N28:AZ28)</f>
        <v>1762</v>
      </c>
      <c r="BC28" s="50" t="str">
        <f>SpellNumber(L28,BB28)</f>
        <v>INR  One Thousand Seven Hundred &amp; Sixty Two  Only</v>
      </c>
      <c r="IA28" s="22">
        <v>3.07</v>
      </c>
      <c r="IB28" s="22" t="s">
        <v>197</v>
      </c>
      <c r="IC28" s="22" t="s">
        <v>102</v>
      </c>
      <c r="ID28" s="22">
        <v>2.9</v>
      </c>
      <c r="IE28" s="23" t="s">
        <v>52</v>
      </c>
      <c r="IF28" s="23"/>
      <c r="IG28" s="23"/>
      <c r="IH28" s="23"/>
      <c r="II28" s="23"/>
    </row>
    <row r="29" spans="1:243" s="22" customFormat="1" ht="28.5">
      <c r="A29" s="59">
        <v>3.08</v>
      </c>
      <c r="B29" s="60" t="s">
        <v>198</v>
      </c>
      <c r="C29" s="39" t="s">
        <v>103</v>
      </c>
      <c r="D29" s="61">
        <v>13</v>
      </c>
      <c r="E29" s="62" t="s">
        <v>52</v>
      </c>
      <c r="F29" s="63">
        <v>545.68</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7094</v>
      </c>
      <c r="BB29" s="54">
        <f>BA29+SUM(N29:AZ29)</f>
        <v>7094</v>
      </c>
      <c r="BC29" s="50" t="str">
        <f>SpellNumber(L29,BB29)</f>
        <v>INR  Seven Thousand  &amp;Ninety Four  Only</v>
      </c>
      <c r="IA29" s="22">
        <v>3.08</v>
      </c>
      <c r="IB29" s="22" t="s">
        <v>198</v>
      </c>
      <c r="IC29" s="22" t="s">
        <v>103</v>
      </c>
      <c r="ID29" s="22">
        <v>13</v>
      </c>
      <c r="IE29" s="23" t="s">
        <v>52</v>
      </c>
      <c r="IF29" s="23"/>
      <c r="IG29" s="23"/>
      <c r="IH29" s="23"/>
      <c r="II29" s="23"/>
    </row>
    <row r="30" spans="1:243" s="22" customFormat="1" ht="57">
      <c r="A30" s="59">
        <v>3.09</v>
      </c>
      <c r="B30" s="60" t="s">
        <v>199</v>
      </c>
      <c r="C30" s="39" t="s">
        <v>61</v>
      </c>
      <c r="D30" s="67"/>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9"/>
      <c r="IA30" s="22">
        <v>3.09</v>
      </c>
      <c r="IB30" s="22" t="s">
        <v>199</v>
      </c>
      <c r="IC30" s="22" t="s">
        <v>61</v>
      </c>
      <c r="IE30" s="23"/>
      <c r="IF30" s="23"/>
      <c r="IG30" s="23"/>
      <c r="IH30" s="23"/>
      <c r="II30" s="23"/>
    </row>
    <row r="31" spans="1:243" s="22" customFormat="1" ht="28.5">
      <c r="A31" s="59">
        <v>3.1</v>
      </c>
      <c r="B31" s="60" t="s">
        <v>200</v>
      </c>
      <c r="C31" s="39" t="s">
        <v>104</v>
      </c>
      <c r="D31" s="61">
        <v>403</v>
      </c>
      <c r="E31" s="62" t="s">
        <v>66</v>
      </c>
      <c r="F31" s="63">
        <v>73.21</v>
      </c>
      <c r="G31" s="40"/>
      <c r="H31" s="24"/>
      <c r="I31" s="47" t="s">
        <v>38</v>
      </c>
      <c r="J31" s="48">
        <f>IF(I31="Less(-)",-1,1)</f>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ROUND(total_amount_ba($B$2,$D$2,D31,F31,J31,K31,M31),0)</f>
        <v>29504</v>
      </c>
      <c r="BB31" s="54">
        <f>BA31+SUM(N31:AZ31)</f>
        <v>29504</v>
      </c>
      <c r="BC31" s="50" t="str">
        <f>SpellNumber(L31,BB31)</f>
        <v>INR  Twenty Nine Thousand Five Hundred &amp; Four  Only</v>
      </c>
      <c r="IA31" s="22">
        <v>3.1</v>
      </c>
      <c r="IB31" s="22" t="s">
        <v>200</v>
      </c>
      <c r="IC31" s="22" t="s">
        <v>104</v>
      </c>
      <c r="ID31" s="22">
        <v>403</v>
      </c>
      <c r="IE31" s="23" t="s">
        <v>66</v>
      </c>
      <c r="IF31" s="23"/>
      <c r="IG31" s="23"/>
      <c r="IH31" s="23"/>
      <c r="II31" s="23"/>
    </row>
    <row r="32" spans="1:243" s="22" customFormat="1" ht="15.75">
      <c r="A32" s="59">
        <v>4</v>
      </c>
      <c r="B32" s="60" t="s">
        <v>70</v>
      </c>
      <c r="C32" s="39" t="s">
        <v>105</v>
      </c>
      <c r="D32" s="67"/>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9"/>
      <c r="IA32" s="22">
        <v>4</v>
      </c>
      <c r="IB32" s="22" t="s">
        <v>70</v>
      </c>
      <c r="IC32" s="22" t="s">
        <v>105</v>
      </c>
      <c r="IE32" s="23"/>
      <c r="IF32" s="23"/>
      <c r="IG32" s="23"/>
      <c r="IH32" s="23"/>
      <c r="II32" s="23"/>
    </row>
    <row r="33" spans="1:243" s="22" customFormat="1" ht="45.75" customHeight="1">
      <c r="A33" s="59">
        <v>4.01</v>
      </c>
      <c r="B33" s="60" t="s">
        <v>201</v>
      </c>
      <c r="C33" s="39" t="s">
        <v>106</v>
      </c>
      <c r="D33" s="67"/>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9"/>
      <c r="IA33" s="22">
        <v>4.01</v>
      </c>
      <c r="IB33" s="22" t="s">
        <v>201</v>
      </c>
      <c r="IC33" s="22" t="s">
        <v>106</v>
      </c>
      <c r="IE33" s="23"/>
      <c r="IF33" s="23"/>
      <c r="IG33" s="23"/>
      <c r="IH33" s="23"/>
      <c r="II33" s="23"/>
    </row>
    <row r="34" spans="1:243" s="22" customFormat="1" ht="42.75" customHeight="1">
      <c r="A34" s="59">
        <v>4.02</v>
      </c>
      <c r="B34" s="60" t="s">
        <v>171</v>
      </c>
      <c r="C34" s="39" t="s">
        <v>107</v>
      </c>
      <c r="D34" s="61">
        <v>0.2</v>
      </c>
      <c r="E34" s="62" t="s">
        <v>64</v>
      </c>
      <c r="F34" s="63">
        <v>5398.9</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1080</v>
      </c>
      <c r="BB34" s="54">
        <f>BA34+SUM(N34:AZ34)</f>
        <v>1080</v>
      </c>
      <c r="BC34" s="50" t="str">
        <f>SpellNumber(L34,BB34)</f>
        <v>INR  One Thousand  &amp;Eighty  Only</v>
      </c>
      <c r="IA34" s="22">
        <v>4.02</v>
      </c>
      <c r="IB34" s="22" t="s">
        <v>171</v>
      </c>
      <c r="IC34" s="22" t="s">
        <v>107</v>
      </c>
      <c r="ID34" s="22">
        <v>0.2</v>
      </c>
      <c r="IE34" s="23" t="s">
        <v>64</v>
      </c>
      <c r="IF34" s="23"/>
      <c r="IG34" s="23"/>
      <c r="IH34" s="23"/>
      <c r="II34" s="23"/>
    </row>
    <row r="35" spans="1:243" s="22" customFormat="1" ht="61.5" customHeight="1">
      <c r="A35" s="59">
        <v>4.03</v>
      </c>
      <c r="B35" s="60" t="s">
        <v>170</v>
      </c>
      <c r="C35" s="39" t="s">
        <v>108</v>
      </c>
      <c r="D35" s="67"/>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9"/>
      <c r="IA35" s="22">
        <v>4.03</v>
      </c>
      <c r="IB35" s="22" t="s">
        <v>170</v>
      </c>
      <c r="IC35" s="22" t="s">
        <v>108</v>
      </c>
      <c r="IE35" s="23"/>
      <c r="IF35" s="23"/>
      <c r="IG35" s="23"/>
      <c r="IH35" s="23"/>
      <c r="II35" s="23"/>
    </row>
    <row r="36" spans="1:243" s="22" customFormat="1" ht="30.75" customHeight="1">
      <c r="A36" s="59">
        <v>4.04</v>
      </c>
      <c r="B36" s="60" t="s">
        <v>171</v>
      </c>
      <c r="C36" s="39" t="s">
        <v>109</v>
      </c>
      <c r="D36" s="61">
        <v>11.6</v>
      </c>
      <c r="E36" s="62" t="s">
        <v>64</v>
      </c>
      <c r="F36" s="63">
        <v>6655.37</v>
      </c>
      <c r="G36" s="40"/>
      <c r="H36" s="24"/>
      <c r="I36" s="47" t="s">
        <v>38</v>
      </c>
      <c r="J36" s="48">
        <f>IF(I36="Less(-)",-1,1)</f>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ROUND(total_amount_ba($B$2,$D$2,D36,F36,J36,K36,M36),0)</f>
        <v>77202</v>
      </c>
      <c r="BB36" s="54">
        <f>BA36+SUM(N36:AZ36)</f>
        <v>77202</v>
      </c>
      <c r="BC36" s="50" t="str">
        <f>SpellNumber(L36,BB36)</f>
        <v>INR  Seventy Seven Thousand Two Hundred &amp; Two  Only</v>
      </c>
      <c r="IA36" s="22">
        <v>4.04</v>
      </c>
      <c r="IB36" s="22" t="s">
        <v>171</v>
      </c>
      <c r="IC36" s="22" t="s">
        <v>109</v>
      </c>
      <c r="ID36" s="22">
        <v>11.6</v>
      </c>
      <c r="IE36" s="23" t="s">
        <v>64</v>
      </c>
      <c r="IF36" s="23"/>
      <c r="IG36" s="23"/>
      <c r="IH36" s="23"/>
      <c r="II36" s="23"/>
    </row>
    <row r="37" spans="1:243" s="22" customFormat="1" ht="15.75">
      <c r="A37" s="59">
        <v>5</v>
      </c>
      <c r="B37" s="60" t="s">
        <v>172</v>
      </c>
      <c r="C37" s="39" t="s">
        <v>62</v>
      </c>
      <c r="D37" s="67"/>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9"/>
      <c r="IA37" s="22">
        <v>5</v>
      </c>
      <c r="IB37" s="22" t="s">
        <v>172</v>
      </c>
      <c r="IC37" s="22" t="s">
        <v>62</v>
      </c>
      <c r="IE37" s="23"/>
      <c r="IF37" s="23"/>
      <c r="IG37" s="23"/>
      <c r="IH37" s="23"/>
      <c r="II37" s="23"/>
    </row>
    <row r="38" spans="1:243" s="22" customFormat="1" ht="85.5">
      <c r="A38" s="63">
        <v>5.01</v>
      </c>
      <c r="B38" s="60" t="s">
        <v>202</v>
      </c>
      <c r="C38" s="39" t="s">
        <v>63</v>
      </c>
      <c r="D38" s="67"/>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9"/>
      <c r="IA38" s="22">
        <v>5.01</v>
      </c>
      <c r="IB38" s="22" t="s">
        <v>202</v>
      </c>
      <c r="IC38" s="22" t="s">
        <v>63</v>
      </c>
      <c r="IE38" s="23"/>
      <c r="IF38" s="23"/>
      <c r="IG38" s="23"/>
      <c r="IH38" s="23"/>
      <c r="II38" s="23"/>
    </row>
    <row r="39" spans="1:243" s="22" customFormat="1" ht="33" customHeight="1">
      <c r="A39" s="59">
        <v>5.02</v>
      </c>
      <c r="B39" s="60" t="s">
        <v>203</v>
      </c>
      <c r="C39" s="39" t="s">
        <v>110</v>
      </c>
      <c r="D39" s="61">
        <v>690</v>
      </c>
      <c r="E39" s="62" t="s">
        <v>66</v>
      </c>
      <c r="F39" s="63">
        <v>114.86</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ROUND(total_amount_ba($B$2,$D$2,D39,F39,J39,K39,M39),0)</f>
        <v>79253</v>
      </c>
      <c r="BB39" s="54">
        <f>BA39+SUM(N39:AZ39)</f>
        <v>79253</v>
      </c>
      <c r="BC39" s="50" t="str">
        <f>SpellNumber(L39,BB39)</f>
        <v>INR  Seventy Nine Thousand Two Hundred &amp; Fifty Three  Only</v>
      </c>
      <c r="IA39" s="22">
        <v>5.02</v>
      </c>
      <c r="IB39" s="22" t="s">
        <v>203</v>
      </c>
      <c r="IC39" s="22" t="s">
        <v>110</v>
      </c>
      <c r="ID39" s="22">
        <v>690</v>
      </c>
      <c r="IE39" s="23" t="s">
        <v>66</v>
      </c>
      <c r="IF39" s="23"/>
      <c r="IG39" s="23"/>
      <c r="IH39" s="23"/>
      <c r="II39" s="23"/>
    </row>
    <row r="40" spans="1:243" s="22" customFormat="1" ht="72.75" customHeight="1">
      <c r="A40" s="59">
        <v>5.03</v>
      </c>
      <c r="B40" s="60" t="s">
        <v>204</v>
      </c>
      <c r="C40" s="39" t="s">
        <v>111</v>
      </c>
      <c r="D40" s="67"/>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9"/>
      <c r="IA40" s="22">
        <v>5.03</v>
      </c>
      <c r="IB40" s="22" t="s">
        <v>204</v>
      </c>
      <c r="IC40" s="22" t="s">
        <v>111</v>
      </c>
      <c r="IE40" s="23"/>
      <c r="IF40" s="23"/>
      <c r="IG40" s="23"/>
      <c r="IH40" s="23"/>
      <c r="II40" s="23"/>
    </row>
    <row r="41" spans="1:243" s="22" customFormat="1" ht="32.25" customHeight="1">
      <c r="A41" s="59">
        <v>5.04</v>
      </c>
      <c r="B41" s="60" t="s">
        <v>205</v>
      </c>
      <c r="C41" s="39" t="s">
        <v>112</v>
      </c>
      <c r="D41" s="61">
        <v>242</v>
      </c>
      <c r="E41" s="62" t="s">
        <v>66</v>
      </c>
      <c r="F41" s="63">
        <v>127.7</v>
      </c>
      <c r="G41" s="40"/>
      <c r="H41" s="24"/>
      <c r="I41" s="47" t="s">
        <v>38</v>
      </c>
      <c r="J41" s="48">
        <f>IF(I41="Less(-)",-1,1)</f>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ROUND(total_amount_ba($B$2,$D$2,D41,F41,J41,K41,M41),0)</f>
        <v>30903</v>
      </c>
      <c r="BB41" s="54">
        <f>BA41+SUM(N41:AZ41)</f>
        <v>30903</v>
      </c>
      <c r="BC41" s="50" t="str">
        <f>SpellNumber(L41,BB41)</f>
        <v>INR  Thirty Thousand Nine Hundred &amp; Three  Only</v>
      </c>
      <c r="IA41" s="22">
        <v>5.04</v>
      </c>
      <c r="IB41" s="22" t="s">
        <v>205</v>
      </c>
      <c r="IC41" s="22" t="s">
        <v>112</v>
      </c>
      <c r="ID41" s="22">
        <v>242</v>
      </c>
      <c r="IE41" s="23" t="s">
        <v>66</v>
      </c>
      <c r="IF41" s="23"/>
      <c r="IG41" s="23"/>
      <c r="IH41" s="23"/>
      <c r="II41" s="23"/>
    </row>
    <row r="42" spans="1:243" s="22" customFormat="1" ht="15.75">
      <c r="A42" s="59">
        <v>6</v>
      </c>
      <c r="B42" s="60" t="s">
        <v>173</v>
      </c>
      <c r="C42" s="39" t="s">
        <v>113</v>
      </c>
      <c r="D42" s="67"/>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9"/>
      <c r="IA42" s="22">
        <v>6</v>
      </c>
      <c r="IB42" s="22" t="s">
        <v>173</v>
      </c>
      <c r="IC42" s="22" t="s">
        <v>113</v>
      </c>
      <c r="IE42" s="23"/>
      <c r="IF42" s="23"/>
      <c r="IG42" s="23"/>
      <c r="IH42" s="23"/>
      <c r="II42" s="23"/>
    </row>
    <row r="43" spans="1:243" s="22" customFormat="1" ht="75" customHeight="1">
      <c r="A43" s="59">
        <v>6.01</v>
      </c>
      <c r="B43" s="60" t="s">
        <v>206</v>
      </c>
      <c r="C43" s="39" t="s">
        <v>114</v>
      </c>
      <c r="D43" s="67"/>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9"/>
      <c r="IA43" s="22">
        <v>6.01</v>
      </c>
      <c r="IB43" s="22" t="s">
        <v>206</v>
      </c>
      <c r="IC43" s="22" t="s">
        <v>114</v>
      </c>
      <c r="IE43" s="23"/>
      <c r="IF43" s="23"/>
      <c r="IG43" s="23"/>
      <c r="IH43" s="23"/>
      <c r="II43" s="23"/>
    </row>
    <row r="44" spans="1:243" s="22" customFormat="1" ht="28.5">
      <c r="A44" s="59">
        <v>6.02</v>
      </c>
      <c r="B44" s="60" t="s">
        <v>207</v>
      </c>
      <c r="C44" s="39" t="s">
        <v>115</v>
      </c>
      <c r="D44" s="61">
        <v>5.5</v>
      </c>
      <c r="E44" s="62" t="s">
        <v>52</v>
      </c>
      <c r="F44" s="63">
        <v>436.95</v>
      </c>
      <c r="G44" s="40"/>
      <c r="H44" s="24"/>
      <c r="I44" s="47" t="s">
        <v>38</v>
      </c>
      <c r="J44" s="48">
        <f>IF(I44="Less(-)",-1,1)</f>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ROUND(total_amount_ba($B$2,$D$2,D44,F44,J44,K44,M44),0)</f>
        <v>2403</v>
      </c>
      <c r="BB44" s="54">
        <f>BA44+SUM(N44:AZ44)</f>
        <v>2403</v>
      </c>
      <c r="BC44" s="50" t="str">
        <f>SpellNumber(L44,BB44)</f>
        <v>INR  Two Thousand Four Hundred &amp; Three  Only</v>
      </c>
      <c r="IA44" s="22">
        <v>6.02</v>
      </c>
      <c r="IB44" s="22" t="s">
        <v>207</v>
      </c>
      <c r="IC44" s="22" t="s">
        <v>115</v>
      </c>
      <c r="ID44" s="22">
        <v>5.5</v>
      </c>
      <c r="IE44" s="23" t="s">
        <v>52</v>
      </c>
      <c r="IF44" s="23"/>
      <c r="IG44" s="23"/>
      <c r="IH44" s="23"/>
      <c r="II44" s="23"/>
    </row>
    <row r="45" spans="1:243" s="22" customFormat="1" ht="15.75">
      <c r="A45" s="63">
        <v>7</v>
      </c>
      <c r="B45" s="60" t="s">
        <v>71</v>
      </c>
      <c r="C45" s="39" t="s">
        <v>116</v>
      </c>
      <c r="D45" s="67"/>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9"/>
      <c r="IA45" s="22">
        <v>7</v>
      </c>
      <c r="IB45" s="22" t="s">
        <v>71</v>
      </c>
      <c r="IC45" s="22" t="s">
        <v>116</v>
      </c>
      <c r="IE45" s="23"/>
      <c r="IF45" s="23"/>
      <c r="IG45" s="23"/>
      <c r="IH45" s="23"/>
      <c r="II45" s="23"/>
    </row>
    <row r="46" spans="1:243" s="22" customFormat="1" ht="156.75">
      <c r="A46" s="59">
        <v>7.01</v>
      </c>
      <c r="B46" s="60" t="s">
        <v>208</v>
      </c>
      <c r="C46" s="39" t="s">
        <v>117</v>
      </c>
      <c r="D46" s="61">
        <v>5</v>
      </c>
      <c r="E46" s="62" t="s">
        <v>65</v>
      </c>
      <c r="F46" s="63">
        <v>213.98</v>
      </c>
      <c r="G46" s="40"/>
      <c r="H46" s="24"/>
      <c r="I46" s="47" t="s">
        <v>38</v>
      </c>
      <c r="J46" s="48">
        <f aca="true" t="shared" si="0" ref="J46:J77">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 aca="true" t="shared" si="1" ref="BA46:BA77">ROUND(total_amount_ba($B$2,$D$2,D46,F46,J46,K46,M46),0)</f>
        <v>1070</v>
      </c>
      <c r="BB46" s="54">
        <f aca="true" t="shared" si="2" ref="BB46:BB77">BA46+SUM(N46:AZ46)</f>
        <v>1070</v>
      </c>
      <c r="BC46" s="50" t="str">
        <f aca="true" t="shared" si="3" ref="BC46:BC77">SpellNumber(L46,BB46)</f>
        <v>INR  One Thousand  &amp;Seventy  Only</v>
      </c>
      <c r="IA46" s="22">
        <v>7.01</v>
      </c>
      <c r="IB46" s="22" t="s">
        <v>208</v>
      </c>
      <c r="IC46" s="22" t="s">
        <v>117</v>
      </c>
      <c r="ID46" s="22">
        <v>5</v>
      </c>
      <c r="IE46" s="23" t="s">
        <v>65</v>
      </c>
      <c r="IF46" s="23"/>
      <c r="IG46" s="23"/>
      <c r="IH46" s="23"/>
      <c r="II46" s="23"/>
    </row>
    <row r="47" spans="1:243" s="22" customFormat="1" ht="99.75">
      <c r="A47" s="59">
        <v>7.02</v>
      </c>
      <c r="B47" s="60" t="s">
        <v>209</v>
      </c>
      <c r="C47" s="39" t="s">
        <v>118</v>
      </c>
      <c r="D47" s="67"/>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9"/>
      <c r="IA47" s="22">
        <v>7.02</v>
      </c>
      <c r="IB47" s="22" t="s">
        <v>209</v>
      </c>
      <c r="IC47" s="22" t="s">
        <v>118</v>
      </c>
      <c r="IE47" s="23"/>
      <c r="IF47" s="23"/>
      <c r="IG47" s="23"/>
      <c r="IH47" s="23"/>
      <c r="II47" s="23"/>
    </row>
    <row r="48" spans="1:243" s="22" customFormat="1" ht="28.5">
      <c r="A48" s="59">
        <v>7.03</v>
      </c>
      <c r="B48" s="60" t="s">
        <v>210</v>
      </c>
      <c r="C48" s="39" t="s">
        <v>119</v>
      </c>
      <c r="D48" s="61">
        <v>4</v>
      </c>
      <c r="E48" s="62" t="s">
        <v>72</v>
      </c>
      <c r="F48" s="63">
        <v>267.47</v>
      </c>
      <c r="G48" s="40"/>
      <c r="H48" s="24"/>
      <c r="I48" s="47" t="s">
        <v>38</v>
      </c>
      <c r="J48" s="48">
        <f t="shared" si="0"/>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 t="shared" si="1"/>
        <v>1070</v>
      </c>
      <c r="BB48" s="54">
        <f t="shared" si="2"/>
        <v>1070</v>
      </c>
      <c r="BC48" s="50" t="str">
        <f t="shared" si="3"/>
        <v>INR  One Thousand  &amp;Seventy  Only</v>
      </c>
      <c r="IA48" s="22">
        <v>7.03</v>
      </c>
      <c r="IB48" s="22" t="s">
        <v>210</v>
      </c>
      <c r="IC48" s="22" t="s">
        <v>119</v>
      </c>
      <c r="ID48" s="22">
        <v>4</v>
      </c>
      <c r="IE48" s="23" t="s">
        <v>72</v>
      </c>
      <c r="IF48" s="23"/>
      <c r="IG48" s="23"/>
      <c r="IH48" s="23"/>
      <c r="II48" s="23"/>
    </row>
    <row r="49" spans="1:243" s="22" customFormat="1" ht="114">
      <c r="A49" s="59">
        <v>7.04</v>
      </c>
      <c r="B49" s="60" t="s">
        <v>211</v>
      </c>
      <c r="C49" s="39" t="s">
        <v>120</v>
      </c>
      <c r="D49" s="67"/>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9"/>
      <c r="IA49" s="22">
        <v>7.04</v>
      </c>
      <c r="IB49" s="22" t="s">
        <v>211</v>
      </c>
      <c r="IC49" s="22" t="s">
        <v>120</v>
      </c>
      <c r="IE49" s="23"/>
      <c r="IF49" s="23"/>
      <c r="IG49" s="23"/>
      <c r="IH49" s="23"/>
      <c r="II49" s="23"/>
    </row>
    <row r="50" spans="1:243" s="22" customFormat="1" ht="15.75">
      <c r="A50" s="59">
        <v>7.05</v>
      </c>
      <c r="B50" s="60" t="s">
        <v>212</v>
      </c>
      <c r="C50" s="39" t="s">
        <v>121</v>
      </c>
      <c r="D50" s="67"/>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9"/>
      <c r="IA50" s="22">
        <v>7.05</v>
      </c>
      <c r="IB50" s="22" t="s">
        <v>212</v>
      </c>
      <c r="IC50" s="22" t="s">
        <v>121</v>
      </c>
      <c r="IE50" s="23"/>
      <c r="IF50" s="23"/>
      <c r="IG50" s="23"/>
      <c r="IH50" s="23"/>
      <c r="II50" s="23"/>
    </row>
    <row r="51" spans="1:243" s="22" customFormat="1" ht="28.5">
      <c r="A51" s="59">
        <v>7.06</v>
      </c>
      <c r="B51" s="60" t="s">
        <v>213</v>
      </c>
      <c r="C51" s="39" t="s">
        <v>122</v>
      </c>
      <c r="D51" s="61">
        <v>5</v>
      </c>
      <c r="E51" s="62" t="s">
        <v>65</v>
      </c>
      <c r="F51" s="63">
        <v>178.25</v>
      </c>
      <c r="G51" s="40"/>
      <c r="H51" s="24"/>
      <c r="I51" s="47" t="s">
        <v>38</v>
      </c>
      <c r="J51" s="48">
        <f t="shared" si="0"/>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3"/>
      <c r="BA51" s="42">
        <f t="shared" si="1"/>
        <v>891</v>
      </c>
      <c r="BB51" s="54">
        <f t="shared" si="2"/>
        <v>891</v>
      </c>
      <c r="BC51" s="50" t="str">
        <f t="shared" si="3"/>
        <v>INR  Eight Hundred &amp; Ninety One  Only</v>
      </c>
      <c r="IA51" s="22">
        <v>7.06</v>
      </c>
      <c r="IB51" s="22" t="s">
        <v>213</v>
      </c>
      <c r="IC51" s="22" t="s">
        <v>122</v>
      </c>
      <c r="ID51" s="22">
        <v>5</v>
      </c>
      <c r="IE51" s="23" t="s">
        <v>65</v>
      </c>
      <c r="IF51" s="23"/>
      <c r="IG51" s="23"/>
      <c r="IH51" s="23"/>
      <c r="II51" s="23"/>
    </row>
    <row r="52" spans="1:243" s="22" customFormat="1" ht="15.75">
      <c r="A52" s="59">
        <v>7.07</v>
      </c>
      <c r="B52" s="60" t="s">
        <v>214</v>
      </c>
      <c r="C52" s="39" t="s">
        <v>123</v>
      </c>
      <c r="D52" s="67"/>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9"/>
      <c r="IA52" s="22">
        <v>7.07</v>
      </c>
      <c r="IB52" s="22" t="s">
        <v>214</v>
      </c>
      <c r="IC52" s="22" t="s">
        <v>123</v>
      </c>
      <c r="IE52" s="23"/>
      <c r="IF52" s="23"/>
      <c r="IG52" s="23"/>
      <c r="IH52" s="23"/>
      <c r="II52" s="23"/>
    </row>
    <row r="53" spans="1:243" s="22" customFormat="1" ht="21" customHeight="1">
      <c r="A53" s="59">
        <v>7.08</v>
      </c>
      <c r="B53" s="60" t="s">
        <v>215</v>
      </c>
      <c r="C53" s="39" t="s">
        <v>124</v>
      </c>
      <c r="D53" s="61">
        <v>5</v>
      </c>
      <c r="E53" s="62" t="s">
        <v>65</v>
      </c>
      <c r="F53" s="63">
        <v>99.78</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 t="shared" si="1"/>
        <v>499</v>
      </c>
      <c r="BB53" s="54">
        <f t="shared" si="2"/>
        <v>499</v>
      </c>
      <c r="BC53" s="50" t="str">
        <f t="shared" si="3"/>
        <v>INR  Four Hundred &amp; Ninety Nine  Only</v>
      </c>
      <c r="IA53" s="22">
        <v>7.08</v>
      </c>
      <c r="IB53" s="22" t="s">
        <v>215</v>
      </c>
      <c r="IC53" s="22" t="s">
        <v>124</v>
      </c>
      <c r="ID53" s="22">
        <v>5</v>
      </c>
      <c r="IE53" s="23" t="s">
        <v>65</v>
      </c>
      <c r="IF53" s="23"/>
      <c r="IG53" s="23"/>
      <c r="IH53" s="23"/>
      <c r="II53" s="23"/>
    </row>
    <row r="54" spans="1:243" s="22" customFormat="1" ht="21" customHeight="1">
      <c r="A54" s="59">
        <v>8</v>
      </c>
      <c r="B54" s="60" t="s">
        <v>53</v>
      </c>
      <c r="C54" s="39" t="s">
        <v>125</v>
      </c>
      <c r="D54" s="67"/>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9"/>
      <c r="IA54" s="22">
        <v>8</v>
      </c>
      <c r="IB54" s="22" t="s">
        <v>53</v>
      </c>
      <c r="IC54" s="22" t="s">
        <v>125</v>
      </c>
      <c r="IE54" s="23"/>
      <c r="IF54" s="23"/>
      <c r="IG54" s="23"/>
      <c r="IH54" s="23"/>
      <c r="II54" s="23"/>
    </row>
    <row r="55" spans="1:243" s="22" customFormat="1" ht="20.25" customHeight="1">
      <c r="A55" s="59">
        <v>8.01</v>
      </c>
      <c r="B55" s="60" t="s">
        <v>216</v>
      </c>
      <c r="C55" s="39" t="s">
        <v>126</v>
      </c>
      <c r="D55" s="67"/>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9"/>
      <c r="IA55" s="22">
        <v>8.01</v>
      </c>
      <c r="IB55" s="22" t="s">
        <v>216</v>
      </c>
      <c r="IC55" s="22" t="s">
        <v>126</v>
      </c>
      <c r="IE55" s="23"/>
      <c r="IF55" s="23"/>
      <c r="IG55" s="23"/>
      <c r="IH55" s="23"/>
      <c r="II55" s="23"/>
    </row>
    <row r="56" spans="1:243" s="22" customFormat="1" ht="30.75" customHeight="1">
      <c r="A56" s="59">
        <v>8.02</v>
      </c>
      <c r="B56" s="60" t="s">
        <v>175</v>
      </c>
      <c r="C56" s="39" t="s">
        <v>127</v>
      </c>
      <c r="D56" s="61">
        <v>20</v>
      </c>
      <c r="E56" s="62" t="s">
        <v>52</v>
      </c>
      <c r="F56" s="63">
        <v>231.08</v>
      </c>
      <c r="G56" s="40"/>
      <c r="H56" s="24"/>
      <c r="I56" s="47" t="s">
        <v>38</v>
      </c>
      <c r="J56" s="48">
        <f t="shared" si="0"/>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 t="shared" si="1"/>
        <v>4622</v>
      </c>
      <c r="BB56" s="54">
        <f t="shared" si="2"/>
        <v>4622</v>
      </c>
      <c r="BC56" s="50" t="str">
        <f t="shared" si="3"/>
        <v>INR  Four Thousand Six Hundred &amp; Twenty Two  Only</v>
      </c>
      <c r="IA56" s="22">
        <v>8.02</v>
      </c>
      <c r="IB56" s="22" t="s">
        <v>175</v>
      </c>
      <c r="IC56" s="22" t="s">
        <v>127</v>
      </c>
      <c r="ID56" s="22">
        <v>20</v>
      </c>
      <c r="IE56" s="23" t="s">
        <v>52</v>
      </c>
      <c r="IF56" s="23"/>
      <c r="IG56" s="23"/>
      <c r="IH56" s="23"/>
      <c r="II56" s="23"/>
    </row>
    <row r="57" spans="1:243" s="22" customFormat="1" ht="33" customHeight="1">
      <c r="A57" s="59">
        <v>8.03</v>
      </c>
      <c r="B57" s="64" t="s">
        <v>174</v>
      </c>
      <c r="C57" s="39" t="s">
        <v>128</v>
      </c>
      <c r="D57" s="67"/>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9"/>
      <c r="IA57" s="22">
        <v>8.03</v>
      </c>
      <c r="IB57" s="22" t="s">
        <v>174</v>
      </c>
      <c r="IC57" s="22" t="s">
        <v>128</v>
      </c>
      <c r="IE57" s="23"/>
      <c r="IF57" s="23"/>
      <c r="IG57" s="23"/>
      <c r="IH57" s="23"/>
      <c r="II57" s="23"/>
    </row>
    <row r="58" spans="1:243" s="22" customFormat="1" ht="42.75">
      <c r="A58" s="59">
        <v>8.04</v>
      </c>
      <c r="B58" s="64" t="s">
        <v>175</v>
      </c>
      <c r="C58" s="39" t="s">
        <v>129</v>
      </c>
      <c r="D58" s="61">
        <v>93</v>
      </c>
      <c r="E58" s="62" t="s">
        <v>52</v>
      </c>
      <c r="F58" s="63">
        <v>266.46</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 t="shared" si="1"/>
        <v>24781</v>
      </c>
      <c r="BB58" s="54">
        <f t="shared" si="2"/>
        <v>24781</v>
      </c>
      <c r="BC58" s="50" t="str">
        <f t="shared" si="3"/>
        <v>INR  Twenty Four Thousand Seven Hundred &amp; Eighty One  Only</v>
      </c>
      <c r="IA58" s="22">
        <v>8.04</v>
      </c>
      <c r="IB58" s="22" t="s">
        <v>175</v>
      </c>
      <c r="IC58" s="22" t="s">
        <v>129</v>
      </c>
      <c r="ID58" s="22">
        <v>93</v>
      </c>
      <c r="IE58" s="23" t="s">
        <v>52</v>
      </c>
      <c r="IF58" s="23"/>
      <c r="IG58" s="23"/>
      <c r="IH58" s="23"/>
      <c r="II58" s="23"/>
    </row>
    <row r="59" spans="1:243" s="22" customFormat="1" ht="49.5" customHeight="1">
      <c r="A59" s="63">
        <v>8.05</v>
      </c>
      <c r="B59" s="60" t="s">
        <v>176</v>
      </c>
      <c r="C59" s="39" t="s">
        <v>130</v>
      </c>
      <c r="D59" s="67"/>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9"/>
      <c r="IA59" s="22">
        <v>8.05</v>
      </c>
      <c r="IB59" s="22" t="s">
        <v>176</v>
      </c>
      <c r="IC59" s="22" t="s">
        <v>130</v>
      </c>
      <c r="IE59" s="23"/>
      <c r="IF59" s="23"/>
      <c r="IG59" s="23"/>
      <c r="IH59" s="23"/>
      <c r="II59" s="23"/>
    </row>
    <row r="60" spans="1:243" s="22" customFormat="1" ht="34.5" customHeight="1">
      <c r="A60" s="59">
        <v>8.06</v>
      </c>
      <c r="B60" s="60" t="s">
        <v>177</v>
      </c>
      <c r="C60" s="39" t="s">
        <v>131</v>
      </c>
      <c r="D60" s="61">
        <v>16</v>
      </c>
      <c r="E60" s="62" t="s">
        <v>52</v>
      </c>
      <c r="F60" s="63">
        <v>323.8</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1"/>
        <v>5181</v>
      </c>
      <c r="BB60" s="54">
        <f t="shared" si="2"/>
        <v>5181</v>
      </c>
      <c r="BC60" s="50" t="str">
        <f t="shared" si="3"/>
        <v>INR  Five Thousand One Hundred &amp; Eighty One  Only</v>
      </c>
      <c r="IA60" s="22">
        <v>8.06</v>
      </c>
      <c r="IB60" s="22" t="s">
        <v>177</v>
      </c>
      <c r="IC60" s="22" t="s">
        <v>131</v>
      </c>
      <c r="ID60" s="22">
        <v>16</v>
      </c>
      <c r="IE60" s="23" t="s">
        <v>52</v>
      </c>
      <c r="IF60" s="23"/>
      <c r="IG60" s="23"/>
      <c r="IH60" s="23"/>
      <c r="II60" s="23"/>
    </row>
    <row r="61" spans="1:243" s="22" customFormat="1" ht="20.25" customHeight="1">
      <c r="A61" s="59">
        <v>8.07</v>
      </c>
      <c r="B61" s="60" t="s">
        <v>75</v>
      </c>
      <c r="C61" s="39" t="s">
        <v>132</v>
      </c>
      <c r="D61" s="67"/>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9"/>
      <c r="IA61" s="22">
        <v>8.07</v>
      </c>
      <c r="IB61" s="22" t="s">
        <v>75</v>
      </c>
      <c r="IC61" s="22" t="s">
        <v>132</v>
      </c>
      <c r="IE61" s="23"/>
      <c r="IF61" s="23"/>
      <c r="IG61" s="23"/>
      <c r="IH61" s="23"/>
      <c r="II61" s="23"/>
    </row>
    <row r="62" spans="1:243" s="22" customFormat="1" ht="28.5">
      <c r="A62" s="63">
        <v>8.08</v>
      </c>
      <c r="B62" s="60" t="s">
        <v>76</v>
      </c>
      <c r="C62" s="39" t="s">
        <v>133</v>
      </c>
      <c r="D62" s="61">
        <v>10</v>
      </c>
      <c r="E62" s="62" t="s">
        <v>52</v>
      </c>
      <c r="F62" s="63">
        <v>199.34</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 t="shared" si="1"/>
        <v>1993</v>
      </c>
      <c r="BB62" s="54">
        <f t="shared" si="2"/>
        <v>1993</v>
      </c>
      <c r="BC62" s="50" t="str">
        <f t="shared" si="3"/>
        <v>INR  One Thousand Nine Hundred &amp; Ninety Three  Only</v>
      </c>
      <c r="IA62" s="22">
        <v>8.08</v>
      </c>
      <c r="IB62" s="22" t="s">
        <v>76</v>
      </c>
      <c r="IC62" s="22" t="s">
        <v>133</v>
      </c>
      <c r="ID62" s="22">
        <v>10</v>
      </c>
      <c r="IE62" s="23" t="s">
        <v>52</v>
      </c>
      <c r="IF62" s="23"/>
      <c r="IG62" s="23"/>
      <c r="IH62" s="23"/>
      <c r="II62" s="23"/>
    </row>
    <row r="63" spans="1:243" s="22" customFormat="1" ht="85.5">
      <c r="A63" s="59">
        <v>8.09</v>
      </c>
      <c r="B63" s="64" t="s">
        <v>79</v>
      </c>
      <c r="C63" s="39" t="s">
        <v>134</v>
      </c>
      <c r="D63" s="67"/>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9"/>
      <c r="IA63" s="22">
        <v>8.09</v>
      </c>
      <c r="IB63" s="22" t="s">
        <v>79</v>
      </c>
      <c r="IC63" s="22" t="s">
        <v>134</v>
      </c>
      <c r="IE63" s="23"/>
      <c r="IF63" s="23"/>
      <c r="IG63" s="23"/>
      <c r="IH63" s="23"/>
      <c r="II63" s="23"/>
    </row>
    <row r="64" spans="1:243" s="22" customFormat="1" ht="30.75" customHeight="1">
      <c r="A64" s="59">
        <v>8.1</v>
      </c>
      <c r="B64" s="64" t="s">
        <v>78</v>
      </c>
      <c r="C64" s="39" t="s">
        <v>135</v>
      </c>
      <c r="D64" s="61">
        <v>156</v>
      </c>
      <c r="E64" s="62" t="s">
        <v>52</v>
      </c>
      <c r="F64" s="63">
        <v>76.41</v>
      </c>
      <c r="G64" s="40"/>
      <c r="H64" s="24"/>
      <c r="I64" s="47" t="s">
        <v>38</v>
      </c>
      <c r="J64" s="48">
        <f t="shared" si="0"/>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 t="shared" si="1"/>
        <v>11920</v>
      </c>
      <c r="BB64" s="54">
        <f t="shared" si="2"/>
        <v>11920</v>
      </c>
      <c r="BC64" s="50" t="str">
        <f t="shared" si="3"/>
        <v>INR  Eleven Thousand Nine Hundred &amp; Twenty  Only</v>
      </c>
      <c r="IA64" s="22">
        <v>8.1</v>
      </c>
      <c r="IB64" s="22" t="s">
        <v>78</v>
      </c>
      <c r="IC64" s="22" t="s">
        <v>135</v>
      </c>
      <c r="ID64" s="22">
        <v>156</v>
      </c>
      <c r="IE64" s="23" t="s">
        <v>52</v>
      </c>
      <c r="IF64" s="23"/>
      <c r="IG64" s="23"/>
      <c r="IH64" s="23"/>
      <c r="II64" s="23"/>
    </row>
    <row r="65" spans="1:243" s="22" customFormat="1" ht="42.75">
      <c r="A65" s="63">
        <v>8.11</v>
      </c>
      <c r="B65" s="60" t="s">
        <v>217</v>
      </c>
      <c r="C65" s="39" t="s">
        <v>136</v>
      </c>
      <c r="D65" s="67"/>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9"/>
      <c r="IA65" s="22">
        <v>8.11</v>
      </c>
      <c r="IB65" s="22" t="s">
        <v>217</v>
      </c>
      <c r="IC65" s="22" t="s">
        <v>136</v>
      </c>
      <c r="IE65" s="23"/>
      <c r="IF65" s="23"/>
      <c r="IG65" s="23"/>
      <c r="IH65" s="23"/>
      <c r="II65" s="23"/>
    </row>
    <row r="66" spans="1:243" s="22" customFormat="1" ht="57">
      <c r="A66" s="59">
        <v>8.12</v>
      </c>
      <c r="B66" s="60" t="s">
        <v>218</v>
      </c>
      <c r="C66" s="39" t="s">
        <v>137</v>
      </c>
      <c r="D66" s="61">
        <v>122</v>
      </c>
      <c r="E66" s="62" t="s">
        <v>52</v>
      </c>
      <c r="F66" s="63">
        <v>141.29</v>
      </c>
      <c r="G66" s="40"/>
      <c r="H66" s="24"/>
      <c r="I66" s="47" t="s">
        <v>38</v>
      </c>
      <c r="J66" s="48">
        <f t="shared" si="0"/>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 t="shared" si="1"/>
        <v>17237</v>
      </c>
      <c r="BB66" s="54">
        <f t="shared" si="2"/>
        <v>17237</v>
      </c>
      <c r="BC66" s="50" t="str">
        <f t="shared" si="3"/>
        <v>INR  Seventeen Thousand Two Hundred &amp; Thirty Seven  Only</v>
      </c>
      <c r="IA66" s="22">
        <v>8.12</v>
      </c>
      <c r="IB66" s="22" t="s">
        <v>218</v>
      </c>
      <c r="IC66" s="22" t="s">
        <v>137</v>
      </c>
      <c r="ID66" s="22">
        <v>122</v>
      </c>
      <c r="IE66" s="23" t="s">
        <v>52</v>
      </c>
      <c r="IF66" s="23"/>
      <c r="IG66" s="23"/>
      <c r="IH66" s="23"/>
      <c r="II66" s="23"/>
    </row>
    <row r="67" spans="1:243" s="22" customFormat="1" ht="42.75">
      <c r="A67" s="59">
        <v>8.13</v>
      </c>
      <c r="B67" s="60" t="s">
        <v>77</v>
      </c>
      <c r="C67" s="39" t="s">
        <v>138</v>
      </c>
      <c r="D67" s="67"/>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9"/>
      <c r="IA67" s="22">
        <v>8.13</v>
      </c>
      <c r="IB67" s="22" t="s">
        <v>77</v>
      </c>
      <c r="IC67" s="22" t="s">
        <v>138</v>
      </c>
      <c r="IE67" s="23"/>
      <c r="IF67" s="23"/>
      <c r="IG67" s="23"/>
      <c r="IH67" s="23"/>
      <c r="II67" s="23"/>
    </row>
    <row r="68" spans="1:243" s="22" customFormat="1" ht="28.5">
      <c r="A68" s="63">
        <v>8.14</v>
      </c>
      <c r="B68" s="60" t="s">
        <v>78</v>
      </c>
      <c r="C68" s="39" t="s">
        <v>139</v>
      </c>
      <c r="D68" s="61">
        <v>66</v>
      </c>
      <c r="E68" s="62" t="s">
        <v>52</v>
      </c>
      <c r="F68" s="63">
        <v>106.57</v>
      </c>
      <c r="G68" s="40"/>
      <c r="H68" s="24"/>
      <c r="I68" s="47" t="s">
        <v>38</v>
      </c>
      <c r="J68" s="48">
        <f t="shared" si="0"/>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 t="shared" si="1"/>
        <v>7034</v>
      </c>
      <c r="BB68" s="54">
        <f t="shared" si="2"/>
        <v>7034</v>
      </c>
      <c r="BC68" s="50" t="str">
        <f t="shared" si="3"/>
        <v>INR  Seven Thousand  &amp;Thirty Four  Only</v>
      </c>
      <c r="IA68" s="22">
        <v>8.14</v>
      </c>
      <c r="IB68" s="22" t="s">
        <v>78</v>
      </c>
      <c r="IC68" s="22" t="s">
        <v>139</v>
      </c>
      <c r="ID68" s="22">
        <v>66</v>
      </c>
      <c r="IE68" s="23" t="s">
        <v>52</v>
      </c>
      <c r="IF68" s="23"/>
      <c r="IG68" s="23"/>
      <c r="IH68" s="23"/>
      <c r="II68" s="23"/>
    </row>
    <row r="69" spans="1:243" s="22" customFormat="1" ht="85.5">
      <c r="A69" s="59">
        <v>8.15</v>
      </c>
      <c r="B69" s="64" t="s">
        <v>81</v>
      </c>
      <c r="C69" s="39" t="s">
        <v>140</v>
      </c>
      <c r="D69" s="61">
        <v>156</v>
      </c>
      <c r="E69" s="62" t="s">
        <v>52</v>
      </c>
      <c r="F69" s="63">
        <v>100.96</v>
      </c>
      <c r="G69" s="40"/>
      <c r="H69" s="24"/>
      <c r="I69" s="47" t="s">
        <v>38</v>
      </c>
      <c r="J69" s="48">
        <f t="shared" si="0"/>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3"/>
      <c r="BA69" s="42">
        <f t="shared" si="1"/>
        <v>15750</v>
      </c>
      <c r="BB69" s="54">
        <f t="shared" si="2"/>
        <v>15750</v>
      </c>
      <c r="BC69" s="50" t="str">
        <f t="shared" si="3"/>
        <v>INR  Fifteen Thousand Seven Hundred &amp; Fifty  Only</v>
      </c>
      <c r="IA69" s="22">
        <v>8.15</v>
      </c>
      <c r="IB69" s="22" t="s">
        <v>81</v>
      </c>
      <c r="IC69" s="22" t="s">
        <v>140</v>
      </c>
      <c r="ID69" s="22">
        <v>156</v>
      </c>
      <c r="IE69" s="23" t="s">
        <v>52</v>
      </c>
      <c r="IF69" s="23"/>
      <c r="IG69" s="23"/>
      <c r="IH69" s="23"/>
      <c r="II69" s="23"/>
    </row>
    <row r="70" spans="1:243" s="22" customFormat="1" ht="28.5">
      <c r="A70" s="59">
        <v>8.16</v>
      </c>
      <c r="B70" s="64" t="s">
        <v>219</v>
      </c>
      <c r="C70" s="39" t="s">
        <v>141</v>
      </c>
      <c r="D70" s="67"/>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9"/>
      <c r="IA70" s="22">
        <v>8.16</v>
      </c>
      <c r="IB70" s="22" t="s">
        <v>219</v>
      </c>
      <c r="IC70" s="22" t="s">
        <v>141</v>
      </c>
      <c r="IE70" s="23"/>
      <c r="IF70" s="23"/>
      <c r="IG70" s="23"/>
      <c r="IH70" s="23"/>
      <c r="II70" s="23"/>
    </row>
    <row r="71" spans="1:243" s="22" customFormat="1" ht="35.25" customHeight="1">
      <c r="A71" s="63">
        <v>8.17</v>
      </c>
      <c r="B71" s="60" t="s">
        <v>220</v>
      </c>
      <c r="C71" s="39" t="s">
        <v>142</v>
      </c>
      <c r="D71" s="61">
        <v>245</v>
      </c>
      <c r="E71" s="62" t="s">
        <v>52</v>
      </c>
      <c r="F71" s="63">
        <v>14.68</v>
      </c>
      <c r="G71" s="40"/>
      <c r="H71" s="24"/>
      <c r="I71" s="47" t="s">
        <v>38</v>
      </c>
      <c r="J71" s="48">
        <f t="shared" si="0"/>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3"/>
      <c r="BA71" s="42">
        <f t="shared" si="1"/>
        <v>3597</v>
      </c>
      <c r="BB71" s="54">
        <f t="shared" si="2"/>
        <v>3597</v>
      </c>
      <c r="BC71" s="50" t="str">
        <f t="shared" si="3"/>
        <v>INR  Three Thousand Five Hundred &amp; Ninety Seven  Only</v>
      </c>
      <c r="IA71" s="22">
        <v>8.17</v>
      </c>
      <c r="IB71" s="22" t="s">
        <v>220</v>
      </c>
      <c r="IC71" s="22" t="s">
        <v>142</v>
      </c>
      <c r="ID71" s="22">
        <v>245</v>
      </c>
      <c r="IE71" s="23" t="s">
        <v>52</v>
      </c>
      <c r="IF71" s="23"/>
      <c r="IG71" s="23"/>
      <c r="IH71" s="23"/>
      <c r="II71" s="23"/>
    </row>
    <row r="72" spans="1:243" s="22" customFormat="1" ht="71.25">
      <c r="A72" s="59">
        <v>8.18</v>
      </c>
      <c r="B72" s="60" t="s">
        <v>178</v>
      </c>
      <c r="C72" s="39" t="s">
        <v>143</v>
      </c>
      <c r="D72" s="61">
        <v>245</v>
      </c>
      <c r="E72" s="62" t="s">
        <v>52</v>
      </c>
      <c r="F72" s="63">
        <v>12.45</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3"/>
      <c r="BA72" s="42">
        <f t="shared" si="1"/>
        <v>3050</v>
      </c>
      <c r="BB72" s="54">
        <f t="shared" si="2"/>
        <v>3050</v>
      </c>
      <c r="BC72" s="50" t="str">
        <f t="shared" si="3"/>
        <v>INR  Three Thousand  &amp;Fifty  Only</v>
      </c>
      <c r="IA72" s="22">
        <v>8.18</v>
      </c>
      <c r="IB72" s="22" t="s">
        <v>178</v>
      </c>
      <c r="IC72" s="22" t="s">
        <v>143</v>
      </c>
      <c r="ID72" s="22">
        <v>245</v>
      </c>
      <c r="IE72" s="23" t="s">
        <v>52</v>
      </c>
      <c r="IF72" s="23"/>
      <c r="IG72" s="23"/>
      <c r="IH72" s="23"/>
      <c r="II72" s="23"/>
    </row>
    <row r="73" spans="1:243" s="22" customFormat="1" ht="71.25">
      <c r="A73" s="59">
        <v>8.19</v>
      </c>
      <c r="B73" s="60" t="s">
        <v>221</v>
      </c>
      <c r="C73" s="39" t="s">
        <v>144</v>
      </c>
      <c r="D73" s="67"/>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9"/>
      <c r="IA73" s="22">
        <v>8.19</v>
      </c>
      <c r="IB73" s="22" t="s">
        <v>221</v>
      </c>
      <c r="IC73" s="22" t="s">
        <v>144</v>
      </c>
      <c r="IE73" s="23"/>
      <c r="IF73" s="23"/>
      <c r="IG73" s="23"/>
      <c r="IH73" s="23"/>
      <c r="II73" s="23"/>
    </row>
    <row r="74" spans="1:243" s="22" customFormat="1" ht="28.5">
      <c r="A74" s="63">
        <v>8.2</v>
      </c>
      <c r="B74" s="60" t="s">
        <v>222</v>
      </c>
      <c r="C74" s="39" t="s">
        <v>145</v>
      </c>
      <c r="D74" s="61">
        <v>189</v>
      </c>
      <c r="E74" s="62" t="s">
        <v>52</v>
      </c>
      <c r="F74" s="63">
        <v>47.61</v>
      </c>
      <c r="G74" s="40"/>
      <c r="H74" s="24"/>
      <c r="I74" s="47" t="s">
        <v>38</v>
      </c>
      <c r="J74" s="48">
        <f t="shared" si="0"/>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3"/>
      <c r="BA74" s="42">
        <f t="shared" si="1"/>
        <v>8998</v>
      </c>
      <c r="BB74" s="54">
        <f t="shared" si="2"/>
        <v>8998</v>
      </c>
      <c r="BC74" s="50" t="str">
        <f t="shared" si="3"/>
        <v>INR  Eight Thousand Nine Hundred &amp; Ninety Eight  Only</v>
      </c>
      <c r="IA74" s="22">
        <v>8.2</v>
      </c>
      <c r="IB74" s="22" t="s">
        <v>222</v>
      </c>
      <c r="IC74" s="22" t="s">
        <v>145</v>
      </c>
      <c r="ID74" s="22">
        <v>189</v>
      </c>
      <c r="IE74" s="23" t="s">
        <v>52</v>
      </c>
      <c r="IF74" s="23"/>
      <c r="IG74" s="23"/>
      <c r="IH74" s="23"/>
      <c r="II74" s="23"/>
    </row>
    <row r="75" spans="1:243" s="22" customFormat="1" ht="75.75" customHeight="1">
      <c r="A75" s="59">
        <v>8.21</v>
      </c>
      <c r="B75" s="64" t="s">
        <v>82</v>
      </c>
      <c r="C75" s="39" t="s">
        <v>146</v>
      </c>
      <c r="D75" s="61">
        <v>156</v>
      </c>
      <c r="E75" s="62" t="s">
        <v>52</v>
      </c>
      <c r="F75" s="63">
        <v>16</v>
      </c>
      <c r="G75" s="40"/>
      <c r="H75" s="24"/>
      <c r="I75" s="47" t="s">
        <v>38</v>
      </c>
      <c r="J75" s="48">
        <f t="shared" si="0"/>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 t="shared" si="1"/>
        <v>2496</v>
      </c>
      <c r="BB75" s="54">
        <f t="shared" si="2"/>
        <v>2496</v>
      </c>
      <c r="BC75" s="50" t="str">
        <f t="shared" si="3"/>
        <v>INR  Two Thousand Four Hundred &amp; Ninety Six  Only</v>
      </c>
      <c r="IA75" s="22">
        <v>8.21</v>
      </c>
      <c r="IB75" s="22" t="s">
        <v>82</v>
      </c>
      <c r="IC75" s="22" t="s">
        <v>146</v>
      </c>
      <c r="ID75" s="22">
        <v>156</v>
      </c>
      <c r="IE75" s="23" t="s">
        <v>52</v>
      </c>
      <c r="IF75" s="23"/>
      <c r="IG75" s="23"/>
      <c r="IH75" s="23"/>
      <c r="II75" s="23"/>
    </row>
    <row r="76" spans="1:243" s="22" customFormat="1" ht="51" customHeight="1">
      <c r="A76" s="59">
        <v>8.22</v>
      </c>
      <c r="B76" s="64" t="s">
        <v>80</v>
      </c>
      <c r="C76" s="39" t="s">
        <v>147</v>
      </c>
      <c r="D76" s="67"/>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9"/>
      <c r="IA76" s="22">
        <v>8.22</v>
      </c>
      <c r="IB76" s="22" t="s">
        <v>80</v>
      </c>
      <c r="IC76" s="22" t="s">
        <v>147</v>
      </c>
      <c r="IE76" s="23"/>
      <c r="IF76" s="23"/>
      <c r="IG76" s="23"/>
      <c r="IH76" s="23"/>
      <c r="II76" s="23"/>
    </row>
    <row r="77" spans="1:243" s="22" customFormat="1" ht="28.5">
      <c r="A77" s="63">
        <v>8.23</v>
      </c>
      <c r="B77" s="60" t="s">
        <v>83</v>
      </c>
      <c r="C77" s="39" t="s">
        <v>148</v>
      </c>
      <c r="D77" s="61">
        <v>200</v>
      </c>
      <c r="E77" s="62" t="s">
        <v>52</v>
      </c>
      <c r="F77" s="63">
        <v>70.1</v>
      </c>
      <c r="G77" s="40"/>
      <c r="H77" s="24"/>
      <c r="I77" s="47" t="s">
        <v>38</v>
      </c>
      <c r="J77" s="48">
        <f t="shared" si="0"/>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3"/>
      <c r="BA77" s="42">
        <f t="shared" si="1"/>
        <v>14020</v>
      </c>
      <c r="BB77" s="54">
        <f t="shared" si="2"/>
        <v>14020</v>
      </c>
      <c r="BC77" s="50" t="str">
        <f t="shared" si="3"/>
        <v>INR  Fourteen Thousand  &amp;Twenty  Only</v>
      </c>
      <c r="IA77" s="22">
        <v>8.23</v>
      </c>
      <c r="IB77" s="22" t="s">
        <v>83</v>
      </c>
      <c r="IC77" s="22" t="s">
        <v>148</v>
      </c>
      <c r="ID77" s="22">
        <v>200</v>
      </c>
      <c r="IE77" s="23" t="s">
        <v>52</v>
      </c>
      <c r="IF77" s="23"/>
      <c r="IG77" s="23"/>
      <c r="IH77" s="23"/>
      <c r="II77" s="23"/>
    </row>
    <row r="78" spans="1:243" s="22" customFormat="1" ht="15.75">
      <c r="A78" s="59">
        <v>9</v>
      </c>
      <c r="B78" s="60" t="s">
        <v>84</v>
      </c>
      <c r="C78" s="39" t="s">
        <v>149</v>
      </c>
      <c r="D78" s="67"/>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9"/>
      <c r="IA78" s="22">
        <v>9</v>
      </c>
      <c r="IB78" s="22" t="s">
        <v>84</v>
      </c>
      <c r="IC78" s="22" t="s">
        <v>149</v>
      </c>
      <c r="IE78" s="23"/>
      <c r="IF78" s="23"/>
      <c r="IG78" s="23"/>
      <c r="IH78" s="23"/>
      <c r="II78" s="23"/>
    </row>
    <row r="79" spans="1:243" s="22" customFormat="1" ht="57.75" customHeight="1">
      <c r="A79" s="59">
        <v>9.01</v>
      </c>
      <c r="B79" s="60" t="s">
        <v>223</v>
      </c>
      <c r="C79" s="39" t="s">
        <v>150</v>
      </c>
      <c r="D79" s="61">
        <v>45</v>
      </c>
      <c r="E79" s="62" t="s">
        <v>72</v>
      </c>
      <c r="F79" s="63">
        <v>2.36</v>
      </c>
      <c r="G79" s="40"/>
      <c r="H79" s="24"/>
      <c r="I79" s="47" t="s">
        <v>38</v>
      </c>
      <c r="J79" s="48">
        <f aca="true" t="shared" si="4" ref="J79:J109">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3"/>
      <c r="BA79" s="42">
        <f aca="true" t="shared" si="5" ref="BA79:BA109">ROUND(total_amount_ba($B$2,$D$2,D79,F79,J79,K79,M79),0)</f>
        <v>106</v>
      </c>
      <c r="BB79" s="54">
        <f aca="true" t="shared" si="6" ref="BB79:BB109">BA79+SUM(N79:AZ79)</f>
        <v>106</v>
      </c>
      <c r="BC79" s="50" t="str">
        <f aca="true" t="shared" si="7" ref="BC79:BC109">SpellNumber(L79,BB79)</f>
        <v>INR  One Hundred &amp; Six  Only</v>
      </c>
      <c r="IA79" s="22">
        <v>9.01</v>
      </c>
      <c r="IB79" s="22" t="s">
        <v>223</v>
      </c>
      <c r="IC79" s="22" t="s">
        <v>150</v>
      </c>
      <c r="ID79" s="22">
        <v>45</v>
      </c>
      <c r="IE79" s="23" t="s">
        <v>72</v>
      </c>
      <c r="IF79" s="23"/>
      <c r="IG79" s="23"/>
      <c r="IH79" s="23"/>
      <c r="II79" s="23"/>
    </row>
    <row r="80" spans="1:243" s="22" customFormat="1" ht="15.75">
      <c r="A80" s="63">
        <v>10</v>
      </c>
      <c r="B80" s="60" t="s">
        <v>85</v>
      </c>
      <c r="C80" s="39" t="s">
        <v>151</v>
      </c>
      <c r="D80" s="67"/>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9"/>
      <c r="IA80" s="22">
        <v>10</v>
      </c>
      <c r="IB80" s="22" t="s">
        <v>85</v>
      </c>
      <c r="IC80" s="22" t="s">
        <v>151</v>
      </c>
      <c r="IE80" s="23"/>
      <c r="IF80" s="23"/>
      <c r="IG80" s="23"/>
      <c r="IH80" s="23"/>
      <c r="II80" s="23"/>
    </row>
    <row r="81" spans="1:243" s="22" customFormat="1" ht="71.25">
      <c r="A81" s="59">
        <v>10.01</v>
      </c>
      <c r="B81" s="64" t="s">
        <v>179</v>
      </c>
      <c r="C81" s="39" t="s">
        <v>152</v>
      </c>
      <c r="D81" s="67"/>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9"/>
      <c r="IA81" s="22">
        <v>10.01</v>
      </c>
      <c r="IB81" s="22" t="s">
        <v>179</v>
      </c>
      <c r="IC81" s="22" t="s">
        <v>152</v>
      </c>
      <c r="IE81" s="23"/>
      <c r="IF81" s="23"/>
      <c r="IG81" s="23"/>
      <c r="IH81" s="23"/>
      <c r="II81" s="23"/>
    </row>
    <row r="82" spans="1:243" s="22" customFormat="1" ht="33" customHeight="1">
      <c r="A82" s="59">
        <v>10.02</v>
      </c>
      <c r="B82" s="64" t="s">
        <v>180</v>
      </c>
      <c r="C82" s="39" t="s">
        <v>153</v>
      </c>
      <c r="D82" s="61">
        <v>7</v>
      </c>
      <c r="E82" s="62" t="s">
        <v>64</v>
      </c>
      <c r="F82" s="63">
        <v>1523.41</v>
      </c>
      <c r="G82" s="40"/>
      <c r="H82" s="24"/>
      <c r="I82" s="47" t="s">
        <v>38</v>
      </c>
      <c r="J82" s="48">
        <f t="shared" si="4"/>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3"/>
      <c r="BA82" s="42">
        <f t="shared" si="5"/>
        <v>10664</v>
      </c>
      <c r="BB82" s="54">
        <f t="shared" si="6"/>
        <v>10664</v>
      </c>
      <c r="BC82" s="50" t="str">
        <f t="shared" si="7"/>
        <v>INR  Ten Thousand Six Hundred &amp; Sixty Four  Only</v>
      </c>
      <c r="IA82" s="22">
        <v>10.02</v>
      </c>
      <c r="IB82" s="22" t="s">
        <v>180</v>
      </c>
      <c r="IC82" s="22" t="s">
        <v>153</v>
      </c>
      <c r="ID82" s="22">
        <v>7</v>
      </c>
      <c r="IE82" s="23" t="s">
        <v>64</v>
      </c>
      <c r="IF82" s="23"/>
      <c r="IG82" s="23"/>
      <c r="IH82" s="23"/>
      <c r="II82" s="23"/>
    </row>
    <row r="83" spans="1:243" s="22" customFormat="1" ht="28.5">
      <c r="A83" s="63">
        <v>10.03</v>
      </c>
      <c r="B83" s="60" t="s">
        <v>181</v>
      </c>
      <c r="C83" s="39" t="s">
        <v>154</v>
      </c>
      <c r="D83" s="61">
        <v>11.5</v>
      </c>
      <c r="E83" s="62" t="s">
        <v>64</v>
      </c>
      <c r="F83" s="63">
        <v>940.64</v>
      </c>
      <c r="G83" s="40"/>
      <c r="H83" s="24"/>
      <c r="I83" s="47" t="s">
        <v>38</v>
      </c>
      <c r="J83" s="48">
        <f t="shared" si="4"/>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3"/>
      <c r="BA83" s="42">
        <f t="shared" si="5"/>
        <v>10817</v>
      </c>
      <c r="BB83" s="54">
        <f t="shared" si="6"/>
        <v>10817</v>
      </c>
      <c r="BC83" s="50" t="str">
        <f t="shared" si="7"/>
        <v>INR  Ten Thousand Eight Hundred &amp; Seventeen  Only</v>
      </c>
      <c r="IA83" s="22">
        <v>10.03</v>
      </c>
      <c r="IB83" s="22" t="s">
        <v>181</v>
      </c>
      <c r="IC83" s="22" t="s">
        <v>154</v>
      </c>
      <c r="ID83" s="22">
        <v>11.5</v>
      </c>
      <c r="IE83" s="23" t="s">
        <v>64</v>
      </c>
      <c r="IF83" s="23"/>
      <c r="IG83" s="23"/>
      <c r="IH83" s="23"/>
      <c r="II83" s="23"/>
    </row>
    <row r="84" spans="1:243" s="22" customFormat="1" ht="85.5">
      <c r="A84" s="59">
        <v>10.04</v>
      </c>
      <c r="B84" s="60" t="s">
        <v>224</v>
      </c>
      <c r="C84" s="39" t="s">
        <v>155</v>
      </c>
      <c r="D84" s="61">
        <v>0.2</v>
      </c>
      <c r="E84" s="62" t="s">
        <v>64</v>
      </c>
      <c r="F84" s="63">
        <v>2222.44</v>
      </c>
      <c r="G84" s="40"/>
      <c r="H84" s="24"/>
      <c r="I84" s="47" t="s">
        <v>38</v>
      </c>
      <c r="J84" s="48">
        <f t="shared" si="4"/>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3"/>
      <c r="BA84" s="42">
        <f t="shared" si="5"/>
        <v>444</v>
      </c>
      <c r="BB84" s="54">
        <f t="shared" si="6"/>
        <v>444</v>
      </c>
      <c r="BC84" s="50" t="str">
        <f t="shared" si="7"/>
        <v>INR  Four Hundred &amp; Forty Four  Only</v>
      </c>
      <c r="IA84" s="22">
        <v>10.04</v>
      </c>
      <c r="IB84" s="22" t="s">
        <v>224</v>
      </c>
      <c r="IC84" s="22" t="s">
        <v>155</v>
      </c>
      <c r="ID84" s="22">
        <v>0.2</v>
      </c>
      <c r="IE84" s="23" t="s">
        <v>64</v>
      </c>
      <c r="IF84" s="23"/>
      <c r="IG84" s="23"/>
      <c r="IH84" s="23"/>
      <c r="II84" s="23"/>
    </row>
    <row r="85" spans="1:243" s="22" customFormat="1" ht="19.5" customHeight="1">
      <c r="A85" s="59">
        <v>10.05</v>
      </c>
      <c r="B85" s="60" t="s">
        <v>225</v>
      </c>
      <c r="C85" s="39" t="s">
        <v>156</v>
      </c>
      <c r="D85" s="67"/>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9"/>
      <c r="IA85" s="22">
        <v>10.05</v>
      </c>
      <c r="IB85" s="22" t="s">
        <v>225</v>
      </c>
      <c r="IC85" s="22" t="s">
        <v>156</v>
      </c>
      <c r="IE85" s="23"/>
      <c r="IF85" s="23"/>
      <c r="IG85" s="23"/>
      <c r="IH85" s="23"/>
      <c r="II85" s="23"/>
    </row>
    <row r="86" spans="1:243" s="22" customFormat="1" ht="28.5">
      <c r="A86" s="63">
        <v>10.06</v>
      </c>
      <c r="B86" s="60" t="s">
        <v>226</v>
      </c>
      <c r="C86" s="39" t="s">
        <v>157</v>
      </c>
      <c r="D86" s="61">
        <v>8.4</v>
      </c>
      <c r="E86" s="62" t="s">
        <v>64</v>
      </c>
      <c r="F86" s="63">
        <v>1288.82</v>
      </c>
      <c r="G86" s="40"/>
      <c r="H86" s="24"/>
      <c r="I86" s="47" t="s">
        <v>38</v>
      </c>
      <c r="J86" s="48">
        <f t="shared" si="4"/>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3"/>
      <c r="BA86" s="42">
        <f t="shared" si="5"/>
        <v>10826</v>
      </c>
      <c r="BB86" s="54">
        <f t="shared" si="6"/>
        <v>10826</v>
      </c>
      <c r="BC86" s="50" t="str">
        <f t="shared" si="7"/>
        <v>INR  Ten Thousand Eight Hundred &amp; Twenty Six  Only</v>
      </c>
      <c r="IA86" s="22">
        <v>10.06</v>
      </c>
      <c r="IB86" s="22" t="s">
        <v>226</v>
      </c>
      <c r="IC86" s="22" t="s">
        <v>157</v>
      </c>
      <c r="ID86" s="22">
        <v>8.4</v>
      </c>
      <c r="IE86" s="23" t="s">
        <v>64</v>
      </c>
      <c r="IF86" s="23"/>
      <c r="IG86" s="23"/>
      <c r="IH86" s="23"/>
      <c r="II86" s="23"/>
    </row>
    <row r="87" spans="1:243" s="22" customFormat="1" ht="57">
      <c r="A87" s="59">
        <v>10.07</v>
      </c>
      <c r="B87" s="64" t="s">
        <v>227</v>
      </c>
      <c r="C87" s="39" t="s">
        <v>158</v>
      </c>
      <c r="D87" s="67"/>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9"/>
      <c r="IA87" s="22">
        <v>10.07</v>
      </c>
      <c r="IB87" s="22" t="s">
        <v>227</v>
      </c>
      <c r="IC87" s="22" t="s">
        <v>158</v>
      </c>
      <c r="IE87" s="23"/>
      <c r="IF87" s="23"/>
      <c r="IG87" s="23"/>
      <c r="IH87" s="23"/>
      <c r="II87" s="23"/>
    </row>
    <row r="88" spans="1:243" s="22" customFormat="1" ht="28.5">
      <c r="A88" s="59">
        <v>10.08</v>
      </c>
      <c r="B88" s="64" t="s">
        <v>228</v>
      </c>
      <c r="C88" s="39" t="s">
        <v>159</v>
      </c>
      <c r="D88" s="61">
        <v>136</v>
      </c>
      <c r="E88" s="62" t="s">
        <v>52</v>
      </c>
      <c r="F88" s="63">
        <v>48.09</v>
      </c>
      <c r="G88" s="40"/>
      <c r="H88" s="24"/>
      <c r="I88" s="47" t="s">
        <v>38</v>
      </c>
      <c r="J88" s="48">
        <f t="shared" si="4"/>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3"/>
      <c r="BA88" s="42">
        <f t="shared" si="5"/>
        <v>6540</v>
      </c>
      <c r="BB88" s="54">
        <f t="shared" si="6"/>
        <v>6540</v>
      </c>
      <c r="BC88" s="50" t="str">
        <f t="shared" si="7"/>
        <v>INR  Six Thousand Five Hundred &amp; Forty  Only</v>
      </c>
      <c r="IA88" s="22">
        <v>10.08</v>
      </c>
      <c r="IB88" s="22" t="s">
        <v>228</v>
      </c>
      <c r="IC88" s="22" t="s">
        <v>159</v>
      </c>
      <c r="ID88" s="22">
        <v>136</v>
      </c>
      <c r="IE88" s="23" t="s">
        <v>52</v>
      </c>
      <c r="IF88" s="23"/>
      <c r="IG88" s="23"/>
      <c r="IH88" s="23"/>
      <c r="II88" s="23"/>
    </row>
    <row r="89" spans="1:243" s="22" customFormat="1" ht="36.75" customHeight="1">
      <c r="A89" s="63">
        <v>10.09</v>
      </c>
      <c r="B89" s="60" t="s">
        <v>229</v>
      </c>
      <c r="C89" s="39" t="s">
        <v>160</v>
      </c>
      <c r="D89" s="61">
        <v>6.8</v>
      </c>
      <c r="E89" s="62" t="s">
        <v>64</v>
      </c>
      <c r="F89" s="63">
        <v>571.94</v>
      </c>
      <c r="G89" s="40"/>
      <c r="H89" s="24"/>
      <c r="I89" s="47" t="s">
        <v>38</v>
      </c>
      <c r="J89" s="48">
        <f t="shared" si="4"/>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3"/>
      <c r="BA89" s="42">
        <f t="shared" si="5"/>
        <v>3889</v>
      </c>
      <c r="BB89" s="54">
        <f t="shared" si="6"/>
        <v>3889</v>
      </c>
      <c r="BC89" s="50" t="str">
        <f t="shared" si="7"/>
        <v>INR  Three Thousand Eight Hundred &amp; Eighty Nine  Only</v>
      </c>
      <c r="IA89" s="22">
        <v>10.09</v>
      </c>
      <c r="IB89" s="22" t="s">
        <v>229</v>
      </c>
      <c r="IC89" s="22" t="s">
        <v>160</v>
      </c>
      <c r="ID89" s="22">
        <v>6.8</v>
      </c>
      <c r="IE89" s="23" t="s">
        <v>64</v>
      </c>
      <c r="IF89" s="23"/>
      <c r="IG89" s="23"/>
      <c r="IH89" s="23"/>
      <c r="II89" s="23"/>
    </row>
    <row r="90" spans="1:243" s="22" customFormat="1" ht="62.25" customHeight="1">
      <c r="A90" s="59">
        <v>10.1</v>
      </c>
      <c r="B90" s="60" t="s">
        <v>182</v>
      </c>
      <c r="C90" s="39" t="s">
        <v>161</v>
      </c>
      <c r="D90" s="61">
        <v>11.2</v>
      </c>
      <c r="E90" s="62" t="s">
        <v>52</v>
      </c>
      <c r="F90" s="63">
        <v>34.19</v>
      </c>
      <c r="G90" s="40"/>
      <c r="H90" s="24"/>
      <c r="I90" s="47" t="s">
        <v>38</v>
      </c>
      <c r="J90" s="48">
        <f t="shared" si="4"/>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3"/>
      <c r="BA90" s="42">
        <f t="shared" si="5"/>
        <v>383</v>
      </c>
      <c r="BB90" s="54">
        <f t="shared" si="6"/>
        <v>383</v>
      </c>
      <c r="BC90" s="50" t="str">
        <f t="shared" si="7"/>
        <v>INR  Three Hundred &amp; Eighty Three  Only</v>
      </c>
      <c r="IA90" s="22">
        <v>10.1</v>
      </c>
      <c r="IB90" s="22" t="s">
        <v>182</v>
      </c>
      <c r="IC90" s="22" t="s">
        <v>161</v>
      </c>
      <c r="ID90" s="22">
        <v>11.2</v>
      </c>
      <c r="IE90" s="23" t="s">
        <v>52</v>
      </c>
      <c r="IF90" s="23"/>
      <c r="IG90" s="23"/>
      <c r="IH90" s="23"/>
      <c r="II90" s="23"/>
    </row>
    <row r="91" spans="1:243" s="22" customFormat="1" ht="128.25">
      <c r="A91" s="59">
        <v>10.11</v>
      </c>
      <c r="B91" s="60" t="s">
        <v>230</v>
      </c>
      <c r="C91" s="39" t="s">
        <v>162</v>
      </c>
      <c r="D91" s="61">
        <v>39.2</v>
      </c>
      <c r="E91" s="62" t="s">
        <v>64</v>
      </c>
      <c r="F91" s="63">
        <v>121.74</v>
      </c>
      <c r="G91" s="40"/>
      <c r="H91" s="24"/>
      <c r="I91" s="47" t="s">
        <v>38</v>
      </c>
      <c r="J91" s="48">
        <f t="shared" si="4"/>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3"/>
      <c r="BA91" s="42">
        <f t="shared" si="5"/>
        <v>4772</v>
      </c>
      <c r="BB91" s="54">
        <f t="shared" si="6"/>
        <v>4772</v>
      </c>
      <c r="BC91" s="50" t="str">
        <f t="shared" si="7"/>
        <v>INR  Four Thousand Seven Hundred &amp; Seventy Two  Only</v>
      </c>
      <c r="IA91" s="22">
        <v>10.11</v>
      </c>
      <c r="IB91" s="22" t="s">
        <v>230</v>
      </c>
      <c r="IC91" s="22" t="s">
        <v>162</v>
      </c>
      <c r="ID91" s="22">
        <v>39.2</v>
      </c>
      <c r="IE91" s="23" t="s">
        <v>64</v>
      </c>
      <c r="IF91" s="23"/>
      <c r="IG91" s="23"/>
      <c r="IH91" s="23"/>
      <c r="II91" s="23"/>
    </row>
    <row r="92" spans="1:243" s="22" customFormat="1" ht="15.75">
      <c r="A92" s="63">
        <v>11</v>
      </c>
      <c r="B92" s="60" t="s">
        <v>86</v>
      </c>
      <c r="C92" s="39" t="s">
        <v>163</v>
      </c>
      <c r="D92" s="67"/>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9"/>
      <c r="IA92" s="22">
        <v>11</v>
      </c>
      <c r="IB92" s="22" t="s">
        <v>86</v>
      </c>
      <c r="IC92" s="22" t="s">
        <v>163</v>
      </c>
      <c r="IE92" s="23"/>
      <c r="IF92" s="23"/>
      <c r="IG92" s="23"/>
      <c r="IH92" s="23"/>
      <c r="II92" s="23"/>
    </row>
    <row r="93" spans="1:243" s="22" customFormat="1" ht="71.25">
      <c r="A93" s="59">
        <v>11.01</v>
      </c>
      <c r="B93" s="64" t="s">
        <v>87</v>
      </c>
      <c r="C93" s="39" t="s">
        <v>164</v>
      </c>
      <c r="D93" s="67"/>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9"/>
      <c r="IA93" s="22">
        <v>11.01</v>
      </c>
      <c r="IB93" s="22" t="s">
        <v>87</v>
      </c>
      <c r="IC93" s="22" t="s">
        <v>164</v>
      </c>
      <c r="IE93" s="23"/>
      <c r="IF93" s="23"/>
      <c r="IG93" s="23"/>
      <c r="IH93" s="23"/>
      <c r="II93" s="23"/>
    </row>
    <row r="94" spans="1:243" s="22" customFormat="1" ht="15.75">
      <c r="A94" s="59">
        <v>11.02</v>
      </c>
      <c r="B94" s="64" t="s">
        <v>88</v>
      </c>
      <c r="C94" s="39" t="s">
        <v>165</v>
      </c>
      <c r="D94" s="61">
        <v>1</v>
      </c>
      <c r="E94" s="62" t="s">
        <v>72</v>
      </c>
      <c r="F94" s="63">
        <v>249.8</v>
      </c>
      <c r="G94" s="40"/>
      <c r="H94" s="24"/>
      <c r="I94" s="47" t="s">
        <v>38</v>
      </c>
      <c r="J94" s="48">
        <f t="shared" si="4"/>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3"/>
      <c r="BA94" s="42">
        <f t="shared" si="5"/>
        <v>250</v>
      </c>
      <c r="BB94" s="54">
        <f t="shared" si="6"/>
        <v>250</v>
      </c>
      <c r="BC94" s="50" t="str">
        <f t="shared" si="7"/>
        <v>INR  Two Hundred &amp; Fifty  Only</v>
      </c>
      <c r="IA94" s="22">
        <v>11.02</v>
      </c>
      <c r="IB94" s="22" t="s">
        <v>88</v>
      </c>
      <c r="IC94" s="22" t="s">
        <v>165</v>
      </c>
      <c r="ID94" s="22">
        <v>1</v>
      </c>
      <c r="IE94" s="23" t="s">
        <v>72</v>
      </c>
      <c r="IF94" s="23"/>
      <c r="IG94" s="23"/>
      <c r="IH94" s="23"/>
      <c r="II94" s="23"/>
    </row>
    <row r="95" spans="1:243" s="22" customFormat="1" ht="28.5" customHeight="1">
      <c r="A95" s="63">
        <v>11.03</v>
      </c>
      <c r="B95" s="60" t="s">
        <v>89</v>
      </c>
      <c r="C95" s="39" t="s">
        <v>166</v>
      </c>
      <c r="D95" s="61">
        <v>18</v>
      </c>
      <c r="E95" s="62" t="s">
        <v>72</v>
      </c>
      <c r="F95" s="63">
        <v>301.7</v>
      </c>
      <c r="G95" s="40"/>
      <c r="H95" s="24"/>
      <c r="I95" s="47" t="s">
        <v>38</v>
      </c>
      <c r="J95" s="48">
        <f t="shared" si="4"/>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3"/>
      <c r="BA95" s="42">
        <f t="shared" si="5"/>
        <v>5431</v>
      </c>
      <c r="BB95" s="54">
        <f t="shared" si="6"/>
        <v>5431</v>
      </c>
      <c r="BC95" s="50" t="str">
        <f t="shared" si="7"/>
        <v>INR  Five Thousand Four Hundred &amp; Thirty One  Only</v>
      </c>
      <c r="IA95" s="22">
        <v>11.03</v>
      </c>
      <c r="IB95" s="65" t="s">
        <v>89</v>
      </c>
      <c r="IC95" s="22" t="s">
        <v>166</v>
      </c>
      <c r="ID95" s="22">
        <v>18</v>
      </c>
      <c r="IE95" s="23" t="s">
        <v>72</v>
      </c>
      <c r="IF95" s="23"/>
      <c r="IG95" s="23"/>
      <c r="IH95" s="23"/>
      <c r="II95" s="23"/>
    </row>
    <row r="96" spans="1:237" ht="42.75">
      <c r="A96" s="59">
        <v>11.04</v>
      </c>
      <c r="B96" s="60" t="s">
        <v>90</v>
      </c>
      <c r="C96" s="39" t="s">
        <v>239</v>
      </c>
      <c r="D96" s="67"/>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9"/>
      <c r="IA96" s="1">
        <v>11.04</v>
      </c>
      <c r="IB96" s="1" t="s">
        <v>90</v>
      </c>
      <c r="IC96" s="1" t="s">
        <v>239</v>
      </c>
    </row>
    <row r="97" spans="1:239" ht="27.75" customHeight="1">
      <c r="A97" s="59">
        <v>11.05</v>
      </c>
      <c r="B97" s="60" t="s">
        <v>91</v>
      </c>
      <c r="C97" s="39" t="s">
        <v>240</v>
      </c>
      <c r="D97" s="61">
        <v>1</v>
      </c>
      <c r="E97" s="62" t="s">
        <v>65</v>
      </c>
      <c r="F97" s="63">
        <v>403.5</v>
      </c>
      <c r="G97" s="40"/>
      <c r="H97" s="24"/>
      <c r="I97" s="47" t="s">
        <v>38</v>
      </c>
      <c r="J97" s="48">
        <f t="shared" si="4"/>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3"/>
      <c r="BA97" s="42">
        <f t="shared" si="5"/>
        <v>404</v>
      </c>
      <c r="BB97" s="54">
        <f t="shared" si="6"/>
        <v>404</v>
      </c>
      <c r="BC97" s="50" t="str">
        <f t="shared" si="7"/>
        <v>INR  Four Hundred &amp; Four  Only</v>
      </c>
      <c r="IA97" s="1">
        <v>11.05</v>
      </c>
      <c r="IB97" s="1" t="s">
        <v>91</v>
      </c>
      <c r="IC97" s="1" t="s">
        <v>240</v>
      </c>
      <c r="ID97" s="1">
        <v>1</v>
      </c>
      <c r="IE97" s="3" t="s">
        <v>65</v>
      </c>
    </row>
    <row r="98" spans="1:237" ht="57">
      <c r="A98" s="63">
        <v>11.06</v>
      </c>
      <c r="B98" s="60" t="s">
        <v>231</v>
      </c>
      <c r="C98" s="39" t="s">
        <v>241</v>
      </c>
      <c r="D98" s="67"/>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9"/>
      <c r="IA98" s="1">
        <v>11.06</v>
      </c>
      <c r="IB98" s="1" t="s">
        <v>231</v>
      </c>
      <c r="IC98" s="1" t="s">
        <v>241</v>
      </c>
    </row>
    <row r="99" spans="1:239" ht="28.5">
      <c r="A99" s="59">
        <v>11.07</v>
      </c>
      <c r="B99" s="64" t="s">
        <v>91</v>
      </c>
      <c r="C99" s="39" t="s">
        <v>242</v>
      </c>
      <c r="D99" s="61">
        <v>1</v>
      </c>
      <c r="E99" s="62" t="s">
        <v>65</v>
      </c>
      <c r="F99" s="63">
        <v>338.79</v>
      </c>
      <c r="G99" s="40"/>
      <c r="H99" s="24"/>
      <c r="I99" s="47" t="s">
        <v>38</v>
      </c>
      <c r="J99" s="48">
        <f t="shared" si="4"/>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3"/>
      <c r="BA99" s="42">
        <f t="shared" si="5"/>
        <v>339</v>
      </c>
      <c r="BB99" s="54">
        <f t="shared" si="6"/>
        <v>339</v>
      </c>
      <c r="BC99" s="50" t="str">
        <f t="shared" si="7"/>
        <v>INR  Three Hundred &amp; Thirty Nine  Only</v>
      </c>
      <c r="IA99" s="1">
        <v>11.07</v>
      </c>
      <c r="IB99" s="1" t="s">
        <v>91</v>
      </c>
      <c r="IC99" s="1" t="s">
        <v>242</v>
      </c>
      <c r="ID99" s="1">
        <v>1</v>
      </c>
      <c r="IE99" s="3" t="s">
        <v>65</v>
      </c>
    </row>
    <row r="100" spans="1:237" ht="57">
      <c r="A100" s="59">
        <v>11.08</v>
      </c>
      <c r="B100" s="64" t="s">
        <v>232</v>
      </c>
      <c r="C100" s="39" t="s">
        <v>243</v>
      </c>
      <c r="D100" s="67"/>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9"/>
      <c r="IA100" s="1">
        <v>11.08</v>
      </c>
      <c r="IB100" s="1" t="s">
        <v>232</v>
      </c>
      <c r="IC100" s="1" t="s">
        <v>243</v>
      </c>
    </row>
    <row r="101" spans="1:239" ht="28.5">
      <c r="A101" s="63">
        <v>11.09</v>
      </c>
      <c r="B101" s="60" t="s">
        <v>92</v>
      </c>
      <c r="C101" s="39" t="s">
        <v>244</v>
      </c>
      <c r="D101" s="61">
        <v>1</v>
      </c>
      <c r="E101" s="62" t="s">
        <v>65</v>
      </c>
      <c r="F101" s="63">
        <v>206.7</v>
      </c>
      <c r="G101" s="40"/>
      <c r="H101" s="24"/>
      <c r="I101" s="47" t="s">
        <v>38</v>
      </c>
      <c r="J101" s="48">
        <f t="shared" si="4"/>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3"/>
      <c r="BA101" s="42">
        <f t="shared" si="5"/>
        <v>207</v>
      </c>
      <c r="BB101" s="54">
        <f t="shared" si="6"/>
        <v>207</v>
      </c>
      <c r="BC101" s="50" t="str">
        <f t="shared" si="7"/>
        <v>INR  Two Hundred &amp; Seven  Only</v>
      </c>
      <c r="IA101" s="1">
        <v>11.09</v>
      </c>
      <c r="IB101" s="1" t="s">
        <v>92</v>
      </c>
      <c r="IC101" s="1" t="s">
        <v>244</v>
      </c>
      <c r="ID101" s="1">
        <v>1</v>
      </c>
      <c r="IE101" s="3" t="s">
        <v>65</v>
      </c>
    </row>
    <row r="102" spans="1:239" ht="28.5">
      <c r="A102" s="59">
        <v>11.1</v>
      </c>
      <c r="B102" s="60" t="s">
        <v>91</v>
      </c>
      <c r="C102" s="39" t="s">
        <v>245</v>
      </c>
      <c r="D102" s="61">
        <v>1</v>
      </c>
      <c r="E102" s="62" t="s">
        <v>65</v>
      </c>
      <c r="F102" s="63">
        <v>228.97</v>
      </c>
      <c r="G102" s="40"/>
      <c r="H102" s="24"/>
      <c r="I102" s="47" t="s">
        <v>38</v>
      </c>
      <c r="J102" s="48">
        <f t="shared" si="4"/>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3"/>
      <c r="BA102" s="42">
        <f t="shared" si="5"/>
        <v>229</v>
      </c>
      <c r="BB102" s="54">
        <f t="shared" si="6"/>
        <v>229</v>
      </c>
      <c r="BC102" s="50" t="str">
        <f t="shared" si="7"/>
        <v>INR  Two Hundred &amp; Twenty Nine  Only</v>
      </c>
      <c r="IA102" s="1">
        <v>11.1</v>
      </c>
      <c r="IB102" s="1" t="s">
        <v>91</v>
      </c>
      <c r="IC102" s="1" t="s">
        <v>245</v>
      </c>
      <c r="ID102" s="1">
        <v>1</v>
      </c>
      <c r="IE102" s="3" t="s">
        <v>65</v>
      </c>
    </row>
    <row r="103" spans="1:237" ht="15.75">
      <c r="A103" s="59">
        <v>12</v>
      </c>
      <c r="B103" s="60" t="s">
        <v>183</v>
      </c>
      <c r="C103" s="39" t="s">
        <v>246</v>
      </c>
      <c r="D103" s="67"/>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9"/>
      <c r="IA103" s="1">
        <v>12</v>
      </c>
      <c r="IB103" s="1" t="s">
        <v>183</v>
      </c>
      <c r="IC103" s="1" t="s">
        <v>246</v>
      </c>
    </row>
    <row r="104" spans="1:237" ht="409.5">
      <c r="A104" s="63">
        <v>12.01</v>
      </c>
      <c r="B104" s="60" t="s">
        <v>233</v>
      </c>
      <c r="C104" s="39" t="s">
        <v>247</v>
      </c>
      <c r="D104" s="67"/>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9"/>
      <c r="IA104" s="1">
        <v>12.01</v>
      </c>
      <c r="IB104" s="1" t="s">
        <v>233</v>
      </c>
      <c r="IC104" s="1" t="s">
        <v>247</v>
      </c>
    </row>
    <row r="105" spans="1:239" ht="42.75">
      <c r="A105" s="59">
        <v>12.02</v>
      </c>
      <c r="B105" s="60" t="s">
        <v>234</v>
      </c>
      <c r="C105" s="39" t="s">
        <v>248</v>
      </c>
      <c r="D105" s="61">
        <v>146</v>
      </c>
      <c r="E105" s="62" t="s">
        <v>52</v>
      </c>
      <c r="F105" s="63">
        <v>1226.21</v>
      </c>
      <c r="G105" s="40"/>
      <c r="H105" s="24"/>
      <c r="I105" s="47" t="s">
        <v>38</v>
      </c>
      <c r="J105" s="48">
        <f t="shared" si="4"/>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3"/>
      <c r="BA105" s="42">
        <f t="shared" si="5"/>
        <v>179027</v>
      </c>
      <c r="BB105" s="54">
        <f t="shared" si="6"/>
        <v>179027</v>
      </c>
      <c r="BC105" s="50" t="str">
        <f t="shared" si="7"/>
        <v>INR  One Lakh Seventy Nine Thousand  &amp;Twenty Seven  Only</v>
      </c>
      <c r="IA105" s="1">
        <v>12.02</v>
      </c>
      <c r="IB105" s="1" t="s">
        <v>234</v>
      </c>
      <c r="IC105" s="1" t="s">
        <v>248</v>
      </c>
      <c r="ID105" s="1">
        <v>146</v>
      </c>
      <c r="IE105" s="3" t="s">
        <v>52</v>
      </c>
    </row>
    <row r="106" spans="1:237" ht="15.75">
      <c r="A106" s="59">
        <v>13</v>
      </c>
      <c r="B106" s="60" t="s">
        <v>235</v>
      </c>
      <c r="C106" s="39" t="s">
        <v>249</v>
      </c>
      <c r="D106" s="67"/>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9"/>
      <c r="IA106" s="1">
        <v>13</v>
      </c>
      <c r="IB106" s="1" t="s">
        <v>235</v>
      </c>
      <c r="IC106" s="1" t="s">
        <v>249</v>
      </c>
    </row>
    <row r="107" spans="1:239" ht="118.5" customHeight="1">
      <c r="A107" s="59">
        <v>13.01</v>
      </c>
      <c r="B107" s="60" t="s">
        <v>184</v>
      </c>
      <c r="C107" s="39" t="s">
        <v>250</v>
      </c>
      <c r="D107" s="61">
        <v>0.19</v>
      </c>
      <c r="E107" s="62" t="s">
        <v>186</v>
      </c>
      <c r="F107" s="63">
        <v>4942.04</v>
      </c>
      <c r="G107" s="40"/>
      <c r="H107" s="24"/>
      <c r="I107" s="47" t="s">
        <v>38</v>
      </c>
      <c r="J107" s="48">
        <f t="shared" si="4"/>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3"/>
      <c r="BA107" s="42">
        <f t="shared" si="5"/>
        <v>939</v>
      </c>
      <c r="BB107" s="54">
        <f t="shared" si="6"/>
        <v>939</v>
      </c>
      <c r="BC107" s="50" t="str">
        <f t="shared" si="7"/>
        <v>INR  Nine Hundred &amp; Thirty Nine  Only</v>
      </c>
      <c r="IA107" s="1">
        <v>13.01</v>
      </c>
      <c r="IB107" s="66" t="s">
        <v>184</v>
      </c>
      <c r="IC107" s="1" t="s">
        <v>250</v>
      </c>
      <c r="ID107" s="1">
        <v>0.19</v>
      </c>
      <c r="IE107" s="3" t="s">
        <v>186</v>
      </c>
    </row>
    <row r="108" spans="1:239" ht="57">
      <c r="A108" s="59">
        <v>13.02</v>
      </c>
      <c r="B108" s="60" t="s">
        <v>185</v>
      </c>
      <c r="C108" s="39" t="s">
        <v>251</v>
      </c>
      <c r="D108" s="61">
        <v>1</v>
      </c>
      <c r="E108" s="62" t="s">
        <v>187</v>
      </c>
      <c r="F108" s="63">
        <v>58.65</v>
      </c>
      <c r="G108" s="40"/>
      <c r="H108" s="24"/>
      <c r="I108" s="47" t="s">
        <v>38</v>
      </c>
      <c r="J108" s="48">
        <f t="shared" si="4"/>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3"/>
      <c r="BA108" s="42">
        <f t="shared" si="5"/>
        <v>59</v>
      </c>
      <c r="BB108" s="54">
        <f t="shared" si="6"/>
        <v>59</v>
      </c>
      <c r="BC108" s="50" t="str">
        <f t="shared" si="7"/>
        <v>INR  Fifty Nine Only</v>
      </c>
      <c r="IA108" s="1">
        <v>13.02</v>
      </c>
      <c r="IB108" s="1" t="s">
        <v>185</v>
      </c>
      <c r="IC108" s="1" t="s">
        <v>251</v>
      </c>
      <c r="ID108" s="1">
        <v>1</v>
      </c>
      <c r="IE108" s="3" t="s">
        <v>187</v>
      </c>
    </row>
    <row r="109" spans="1:239" ht="83.25" customHeight="1">
      <c r="A109" s="59">
        <v>13.03</v>
      </c>
      <c r="B109" s="60" t="s">
        <v>236</v>
      </c>
      <c r="C109" s="39" t="s">
        <v>252</v>
      </c>
      <c r="D109" s="61">
        <v>25</v>
      </c>
      <c r="E109" s="62" t="s">
        <v>237</v>
      </c>
      <c r="F109" s="63">
        <v>149.71</v>
      </c>
      <c r="G109" s="40"/>
      <c r="H109" s="24"/>
      <c r="I109" s="47" t="s">
        <v>38</v>
      </c>
      <c r="J109" s="48">
        <f t="shared" si="4"/>
        <v>1</v>
      </c>
      <c r="K109" s="24" t="s">
        <v>39</v>
      </c>
      <c r="L109" s="24" t="s">
        <v>4</v>
      </c>
      <c r="M109" s="41"/>
      <c r="N109" s="24"/>
      <c r="O109" s="24"/>
      <c r="P109" s="46"/>
      <c r="Q109" s="24"/>
      <c r="R109" s="2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53"/>
      <c r="BA109" s="42">
        <f t="shared" si="5"/>
        <v>3743</v>
      </c>
      <c r="BB109" s="54">
        <f t="shared" si="6"/>
        <v>3743</v>
      </c>
      <c r="BC109" s="50" t="str">
        <f t="shared" si="7"/>
        <v>INR  Three Thousand Seven Hundred &amp; Forty Three  Only</v>
      </c>
      <c r="IA109" s="1">
        <v>13.03</v>
      </c>
      <c r="IB109" s="66" t="s">
        <v>236</v>
      </c>
      <c r="IC109" s="1" t="s">
        <v>252</v>
      </c>
      <c r="ID109" s="1">
        <v>25</v>
      </c>
      <c r="IE109" s="3" t="s">
        <v>237</v>
      </c>
    </row>
    <row r="110" spans="1:55" ht="28.5">
      <c r="A110" s="25" t="s">
        <v>46</v>
      </c>
      <c r="B110" s="26"/>
      <c r="C110" s="27"/>
      <c r="D110" s="43"/>
      <c r="E110" s="43"/>
      <c r="F110" s="43"/>
      <c r="G110" s="43"/>
      <c r="H110" s="55"/>
      <c r="I110" s="55"/>
      <c r="J110" s="55"/>
      <c r="K110" s="55"/>
      <c r="L110" s="56"/>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57">
        <f>SUM(BA13:BA109)</f>
        <v>623098</v>
      </c>
      <c r="BB110" s="58">
        <f>SUM(BB13:BB109)</f>
        <v>623098</v>
      </c>
      <c r="BC110" s="50" t="str">
        <f>SpellNumber(L110,BB110)</f>
        <v>  Six Lakh Twenty Three Thousand  &amp;Ninety Eight  Only</v>
      </c>
    </row>
    <row r="111" spans="1:55" ht="36" customHeight="1">
      <c r="A111" s="26" t="s">
        <v>47</v>
      </c>
      <c r="B111" s="28"/>
      <c r="C111" s="29"/>
      <c r="D111" s="30"/>
      <c r="E111" s="44" t="s">
        <v>54</v>
      </c>
      <c r="F111" s="45"/>
      <c r="G111" s="31"/>
      <c r="H111" s="32"/>
      <c r="I111" s="32"/>
      <c r="J111" s="32"/>
      <c r="K111" s="33"/>
      <c r="L111" s="34"/>
      <c r="M111" s="35"/>
      <c r="N111" s="36"/>
      <c r="O111" s="22"/>
      <c r="P111" s="22"/>
      <c r="Q111" s="22"/>
      <c r="R111" s="22"/>
      <c r="S111" s="22"/>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7">
        <f>IF(ISBLANK(F111),0,IF(E111="Excess (+)",ROUND(BA110+(BA110*F111),2),IF(E111="Less (-)",ROUND(BA110+(BA110*F111*(-1)),2),IF(E111="At Par",BA110,0))))</f>
        <v>0</v>
      </c>
      <c r="BB111" s="38">
        <f>ROUND(BA111,0)</f>
        <v>0</v>
      </c>
      <c r="BC111" s="21" t="str">
        <f>SpellNumber($E$2,BB111)</f>
        <v>INR Zero Only</v>
      </c>
    </row>
    <row r="112" spans="1:55" ht="18">
      <c r="A112" s="25" t="s">
        <v>48</v>
      </c>
      <c r="B112" s="25"/>
      <c r="C112" s="71" t="str">
        <f>SpellNumber($E$2,BB111)</f>
        <v>INR Zero Only</v>
      </c>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sheetData>
  <sheetProtection password="9E83" sheet="1"/>
  <autoFilter ref="A11:BC112"/>
  <mergeCells count="54">
    <mergeCell ref="A9:BC9"/>
    <mergeCell ref="C112:BC112"/>
    <mergeCell ref="A1:L1"/>
    <mergeCell ref="A4:BC4"/>
    <mergeCell ref="A5:BC5"/>
    <mergeCell ref="A6:BC6"/>
    <mergeCell ref="A7:BC7"/>
    <mergeCell ref="B8:BC8"/>
    <mergeCell ref="D13:BC13"/>
    <mergeCell ref="D14:BC14"/>
    <mergeCell ref="D16:BC16"/>
    <mergeCell ref="D17:BC17"/>
    <mergeCell ref="D19:BC19"/>
    <mergeCell ref="D21:BC21"/>
    <mergeCell ref="D22:BC22"/>
    <mergeCell ref="D25:BC25"/>
    <mergeCell ref="D30:BC30"/>
    <mergeCell ref="D32:BC32"/>
    <mergeCell ref="D33:BC33"/>
    <mergeCell ref="D35:BC35"/>
    <mergeCell ref="D37:BC37"/>
    <mergeCell ref="D38:BC38"/>
    <mergeCell ref="D40:BC40"/>
    <mergeCell ref="D42:BC42"/>
    <mergeCell ref="D43:BC43"/>
    <mergeCell ref="D45:BC45"/>
    <mergeCell ref="D47:BC47"/>
    <mergeCell ref="D49:BC49"/>
    <mergeCell ref="D50:BC50"/>
    <mergeCell ref="D52:BC52"/>
    <mergeCell ref="D54:BC54"/>
    <mergeCell ref="D55:BC55"/>
    <mergeCell ref="D57:BC57"/>
    <mergeCell ref="D59:BC59"/>
    <mergeCell ref="D61:BC61"/>
    <mergeCell ref="D63:BC63"/>
    <mergeCell ref="D65:BC65"/>
    <mergeCell ref="D67:BC67"/>
    <mergeCell ref="D70:BC70"/>
    <mergeCell ref="D73:BC73"/>
    <mergeCell ref="D76:BC76"/>
    <mergeCell ref="D78:BC78"/>
    <mergeCell ref="D80:BC80"/>
    <mergeCell ref="D81:BC81"/>
    <mergeCell ref="D85:BC85"/>
    <mergeCell ref="D87:BC87"/>
    <mergeCell ref="D104:BC104"/>
    <mergeCell ref="D106:BC106"/>
    <mergeCell ref="D92:BC92"/>
    <mergeCell ref="D93:BC93"/>
    <mergeCell ref="D96:BC96"/>
    <mergeCell ref="D98:BC98"/>
    <mergeCell ref="D100:BC100"/>
    <mergeCell ref="D103:BC10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1">
      <formula1>IF(E111="Select",-1,IF(E111="At Par",0,0))</formula1>
      <formula2>IF(E111="Select",-1,IF(E111="At Par",0,0.99))</formula2>
    </dataValidation>
    <dataValidation type="list" allowBlank="1" showErrorMessage="1" sqref="E11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1">
      <formula1>0</formula1>
      <formula2>99.9</formula2>
    </dataValidation>
    <dataValidation type="list" allowBlank="1" showErrorMessage="1" sqref="D13:D14 K15 D16:D17 K18 D19 K20 D21:D22 K23:K24 D25 K26:K29 D30 K31 D32:D33 K34 D35 K36 D37:D38 K39 D40 K41 D42:D43 K44 D45 K46 D47 K48 D49:D50 K51 D52 K53 D54:D55 K56 D57 K58 D59 K60 D61 K62 D63 K64 D65 K66 D67 K68:K69 D70 K71:K72 D73 K74:K75 D76 K77 D78 K79 D80:D81 K82:K84 D85 K86 D87 K88:K91 D92:D93 K94:K95 D96 K97 D98 K99 D100 K101:K102 D103:D104 K105 K107:K109 D10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4 G26:H29 G31:H31 G34:H34 G36:H36 G39:H39 G41:H41 G44:H44 G46:H46 G48:H48 G51:H51 G53:H53 G56:H56 G58:H58 G60:H60 G62:H62 G64:H64 G66:H66 G68:H69 G71:H72 G74:H75 G77:H77 G79:H79 G82:H84 G86:H86 G88:H91 G94:H95 G97:H97 G99:H99 G101:H102 G105:H105 G107:H109">
      <formula1>0</formula1>
      <formula2>999999999999999</formula2>
    </dataValidation>
    <dataValidation allowBlank="1" showInputMessage="1" showErrorMessage="1" promptTitle="Addition / Deduction" prompt="Please Choose the correct One" sqref="J15 J18 J20 J23:J24 J26:J29 J31 J34 J36 J39 J41 J44 J46 J48 J51 J53 J56 J58 J60 J62 J64 J66 J68:J69 J71:J72 J74:J75 J77 J79 J82:J84 J86 J88:J91 J94:J95 J97 J99 J101:J102 J105 J107:J109">
      <formula1>0</formula1>
      <formula2>0</formula2>
    </dataValidation>
    <dataValidation type="list" showErrorMessage="1" sqref="I15 I18 I20 I23:I24 I26:I29 I31 I34 I36 I39 I41 I44 I46 I48 I51 I53 I56 I58 I60 I62 I64 I66 I68:I69 I71:I72 I74:I75 I77 I79 I82:I84 I86 I88:I91 I94:I95 I97 I99 I101:I102 I105 I107:I10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4 N26:O29 N31:O31 N34:O34 N36:O36 N39:O39 N41:O41 N44:O44 N46:O46 N48:O48 N51:O51 N53:O53 N56:O56 N58:O58 N60:O60 N62:O62 N64:O64 N66:O66 N68:O69 N71:O72 N74:O75 N77:O77 N79:O79 N82:O84 N86:O86 N88:O91 N94:O95 N97:O97 N99:O99 N101:O102 N105:O105 N107:O10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R24 R26:R29 R31 R34 R36 R39 R41 R44 R46 R48 R51 R53 R56 R58 R60 R62 R64 R66 R68:R69 R71:R72 R74:R75 R77 R79 R82:R84 R86 R88:R91 R94:R95 R97 R99 R101:R102 R105 R107:R10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Q24 Q26:Q29 Q31 Q34 Q36 Q39 Q41 Q44 Q46 Q48 Q51 Q53 Q56 Q58 Q60 Q62 Q64 Q66 Q68:Q69 Q71:Q72 Q74:Q75 Q77 Q79 Q82:Q84 Q86 Q88:Q91 Q94:Q95 Q97 Q99 Q101:Q102 Q105 Q107:Q10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M24 M26:M29 M31 M34 M36 M39 M41 M44 M46 M48 M51 M53 M56 M58 M60 M62 M64 M66 M68:M69 M71:M72 M74:M75 M77 M79 M82:M84 M86 M88:M91 M94:M95 M97 M99 M101:M102 M105 M107:M109">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3:D24 D26:D29 D31 D34 D36 D39 D41 D44 D46 D48 D51 D53 D56 D58 D60 D62 D64 D66 D68:D69 D71:D72 D74:D75 D77 D79 D82:D84 D86 D88:D91 D94:D95 D97 D99 D101:D102 D105 D107:D10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3:F24 F26:F29 F31 F34 F36 F39 F41 F44 F46 F48 F51 F53 F56 F58 F60 F62 F64 F66 F68:F69 F71:F72 F74:F75 F77 F79 F82:F84 F86 F88:F91 F94:F95 F97 F99 F101:F102 F105 F107:F109">
      <formula1>0</formula1>
      <formula2>999999999999999</formula2>
    </dataValidation>
    <dataValidation type="list" allowBlank="1" showInputMessage="1" showErrorMessage="1" sqref="L106 L10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9 L108">
      <formula1>"INR"</formula1>
    </dataValidation>
    <dataValidation allowBlank="1" showInputMessage="1" showErrorMessage="1" promptTitle="Itemcode/Make" prompt="Please enter text" sqref="C13:C109">
      <formula1>0</formula1>
      <formula2>0</formula2>
    </dataValidation>
    <dataValidation type="decimal" allowBlank="1" showInputMessage="1" showErrorMessage="1" errorTitle="Invalid Entry" error="Only Numeric Values are allowed. " sqref="A13:A109">
      <formula1>0</formula1>
      <formula2>999999999999999</formula2>
    </dataValidation>
  </dataValidations>
  <printOptions/>
  <pageMargins left="0.45" right="0.2" top="0.5" bottom="0.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6" t="s">
        <v>49</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2022-02-14T09:55:03Z</cp:lastPrinted>
  <dcterms:created xsi:type="dcterms:W3CDTF">2009-01-30T06:42:42Z</dcterms:created>
  <dcterms:modified xsi:type="dcterms:W3CDTF">2022-03-14T04:48:48Z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