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'BoQ1'!$A$11:$BC$152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<sst xmlns="http://schemas.openxmlformats.org/spreadsheetml/2006/main" count="869" uniqueCount="367">
  <si>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</si>
  <si>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</si>
  <si>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</si>
  <si>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</si>
  <si>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</si>
  <si>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</si>
  <si>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</si>
  <si>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</si>
  <si>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</si>
  <si>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</si>
  <si>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</si>
  <si>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</si>
  <si>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</si>
  <si>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</si>
  <si>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</si>
  <si>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</si>
  <si>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</si>
  <si>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</si>
  <si>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</si>
  <si>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</si>
  <si>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</si>
  <si>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</si>
  <si>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</si>
  <si>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</si>
  <si>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</si>
  <si>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</si>
  <si>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</si>
  <si>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</si>
  <si>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</si>
  <si>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</si>
  <si>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</si>
  <si>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</si>
  <si>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</si>
  <si>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</si>
  <si>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</si>
  <si>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</si>
  <si>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</si>
  <si>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</si>
  <si>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</si>
  <si>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</si>
  <si>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</si>
  <si>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</si>
  <si>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</si>
  <si>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</si>
  <si>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</si>
  <si>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</si>
  <si>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</si>
  <si>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</si>
  <si>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</si>
  <si>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</si>
  <si>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</si>
  <si>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</si>
  <si>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</si>
  <si>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</si>
  <si>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</si>
  <si>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</si>
  <si>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</si>
  <si>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</si>
  <si>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</si>
  <si>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</si>
  <si>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</si>
  <si>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</si>
  <si>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</si>
  <si>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</si>
  <si>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</si>
  <si>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</si>
  <si>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</si>
  <si>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</si>
  <si>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</si>
  <si>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</si>
  <si>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</si>
  <si>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</si>
  <si>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</si>
  <si>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</si>
  <si>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</si>
  <si>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</si>
  <si>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</si>
  <si>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</si>
  <si>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</si>
  <si>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</si>
  <si>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</si>
  <si>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</si>
  <si>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</si>
  <si>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</si>
  <si>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</si>
  <si>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</si>
  <si>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</si>
  <si>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</si>
  <si>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</si>
  <si>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</si>
  <si>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</si>
  <si>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</si>
  <si>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</si>
  <si>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</si>
  <si>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</si>
  <si>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</si>
  <si>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</si>
  <si>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</si>
  <si>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</si>
  <si>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</si>
  <si>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</si>
  <si>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</si>
  <si>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</si>
  <si>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</si>
  <si>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</si>
  <si>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</si>
  <si>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</si>
  <si>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</si>
  <si>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</si>
  <si>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</si>
  <si>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</si>
  <si>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</si>
  <si>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</si>
  <si>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</si>
  <si>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</si>
  <si>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</si>
  <si>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</si>
  <si>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</si>
  <si>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</si>
  <si>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</si>
  <si>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</si>
  <si>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</si>
  <si>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</si>
  <si>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</si>
  <si>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</si>
  <si>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</si>
  <si>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</si>
  <si>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</si>
  <si>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</si>
  <si>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</si>
  <si>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</si>
  <si>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</si>
  <si>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</si>
  <si>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</si>
  <si>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</si>
  <si>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</si>
  <si>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</si>
  <si>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</si>
  <si>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</si>
  <si>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</si>
  <si>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</si>
  <si>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</si>
  <si>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</si>
  <si>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</si>
  <si>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</si>
  <si>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</si>
  <si>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</si>
  <si>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</si>
  <si>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</si>
  <si>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</si>
  <si>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</si>
  <si>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</si>
  <si>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</si>
  <si>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</si>
  <si>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</si>
  <si>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</si>
  <si>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</si>
  <si>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</si>
  <si>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</si>
  <si>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</si>
  <si>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</si>
  <si>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</si>
  <si>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</si>
  <si>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</si>
  <si>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</si>
  <si>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</si>
  <si>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</si>
  <si>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</si>
  <si>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</si>
  <si>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</si>
  <si>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</si>
  <si>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</si>
  <si>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</si>
  <si>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</si>
  <si>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</si>
  <si>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</si>
  <si>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</si>
  <si>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</si>
  <si>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</si>
  <si>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</si>
  <si>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</si>
  <si>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</si>
  <si>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</si>
  <si>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</si>
  <si>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</si>
  <si>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</si>
  <si>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</si>
  <si>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</si>
  <si>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</si>
  <si>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</si>
  <si>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</si>
  <si>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</si>
  <si>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</si>
  <si>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</si>
  <si>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</si>
  <si>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</si>
  <si>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</si>
  <si>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</si>
  <si>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</si>
  <si>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</si>
  <si>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</si>
  <si>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</si>
  <si>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</si>
  <si>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</si>
  <si>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</si>
  <si>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</si>
  <si>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</si>
  <si>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</si>
  <si>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</si>
  <si>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</si>
  <si>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</si>
  <si>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</si>
  <si>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</si>
  <si>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</si>
  <si>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</si>
  <si>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</si>
  <si>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</si>
  <si>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</si>
  <si>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</si>
  <si>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</si>
  <si>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</si>
  <si>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</si>
  <si>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</si>
  <si>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100 mm</t>
  </si>
  <si>
    <t>STEEL WORK</t>
  </si>
  <si>
    <t>FLOORING</t>
  </si>
  <si>
    <t>15 mm cement plaster on rough side of single or half brick wall of mix:</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</si>
  <si>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</si>
  <si>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</si>
  <si>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</si>
  <si>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</si>
  <si>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</si>
  <si>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</si>
  <si>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</si>
  <si>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</si>
  <si>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</si>
  <si>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white vitreous china wash basin including making all connections but excluding the cost of fittings :</t>
  </si>
  <si>
    <t>Providing and fixing soil, waste and vent pipes :</t>
  </si>
  <si>
    <t>100 mm dia</t>
  </si>
  <si>
    <t>75 mm diameter :</t>
  </si>
  <si>
    <t>Providing and fixing plain bend of required degree.</t>
  </si>
  <si>
    <t>Providing and fixing single equal plain junction of required degree with access door, insertion rubber washer 3 mm thick, bolts and nuts complete.</t>
  </si>
  <si>
    <t>100x100x100 mm</t>
  </si>
  <si>
    <t>Sand cast iron S&amp;S as per IS - 3989</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</si>
  <si>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</si>
  <si>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</si>
  <si>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</si>
  <si>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</si>
  <si>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</si>
  <si>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</si>
  <si>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</si>
  <si>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G.I. Pipes complete with G.I. fittings and clamps, i/c making good the walls etc. concealed pipe, including painting with anti corrosive bitumastic paint, cutting chases and making good the wall :</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</si>
  <si>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</si>
  <si>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</si>
  <si>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</si>
  <si>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</si>
  <si>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</si>
  <si>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</si>
  <si>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</si>
  <si>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</si>
  <si>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Cum</t>
  </si>
  <si>
    <t>Each</t>
  </si>
  <si>
    <t>CEMENT CONCRETE (CAST IN SITU)</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</si>
  <si>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</si>
  <si>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</si>
  <si>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</si>
  <si>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</si>
  <si>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</si>
  <si>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Lintels, beams, plinth beams, girders, bressumers and cantilevers</t>
  </si>
  <si>
    <t>Granite stone slab colour black, Cherry/Ruby red</t>
  </si>
  <si>
    <t>WOOD AND P. V. C. WORK</t>
  </si>
  <si>
    <t>250x16 mm</t>
  </si>
  <si>
    <t>200x10 mm</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</si>
  <si>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</si>
  <si>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</si>
  <si>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</si>
  <si>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</si>
  <si>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</si>
  <si>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12 mm cement plaster of mix :</t>
  </si>
  <si>
    <t>Dismantling and Demolishing</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</si>
  <si>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</si>
  <si>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</si>
  <si>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</si>
  <si>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</si>
  <si>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</si>
  <si>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</si>
  <si>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Surgeon type wash basin of size 660x460 mm</t>
  </si>
  <si>
    <t>Providing and fixing mirror of superior glass (of approved quality) and of required shape and size with plastic moulded frame of approved make and shade with 6 mm thick hard board backing :</t>
  </si>
  <si>
    <t>Rectangular shape 1500x450 mm</t>
  </si>
  <si>
    <t>Providing and fixing toilet paper holder :</t>
  </si>
  <si>
    <t>C.P. brass</t>
  </si>
  <si>
    <t>Sand cast iron S&amp;S pipe as per IS: 1729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</si>
  <si>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</si>
  <si>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</si>
  <si>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Sand cast iron S&amp;S as per IS - 1729</t>
  </si>
  <si>
    <t>Providing and fixing single unequal junction of required degree with access door, insertion rubber washer 3 mm thick, bolts and nuts complete :</t>
  </si>
  <si>
    <t>100x100x75 mm</t>
  </si>
  <si>
    <t>Providing and fixing G.I. pipes complete with G.I. fittings and clamps, i/c cutting and making good the walls etc.   Internal work - Exposed on wall</t>
  </si>
  <si>
    <t>Providing and fixing C.P. brass angle valve for basin mixer and geyser points of approved quality conforming to IS:8931</t>
  </si>
  <si>
    <t>15mm nominal bore</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</si>
  <si>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</si>
  <si>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</si>
  <si>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</si>
  <si>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</si>
  <si>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</si>
  <si>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</si>
  <si>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</si>
  <si>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&amp; fixing C.P Coat Pin hanger of approved make with necessary screws etc. complete</t>
  </si>
  <si>
    <t>Providing and fixing 15 mm nominal bore C.P. swan neck pillar cock of L&amp;K or approved equivalent make.</t>
  </si>
  <si>
    <t xml:space="preserve">Providing and fixing CP health faucet Corsa brand or Equivalent (hand shower) for European type WC/ IWC of standard make fixed on existing angle valve etc. Complete.
</t>
  </si>
  <si>
    <t xml:space="preserve">Providing and fixing CP Liquid soap Dispenser (Container) of standared mark fix on the wall with screw etc. Complete.
</t>
  </si>
  <si>
    <t>Name of Work: Renovation of toilet with creation of female toilet in space of existing gents toilet on Ist floor ACMS.</t>
  </si>
  <si>
    <t>Contract No:   38/C/D2/2022-23/01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</si>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</sst>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2"/>
  <sheetViews>
    <sheetView showGridLines="0" zoomScale="85" zoomScaleNormal="85" zoomScalePageLayoutView="0" workbookViewId="0" topLeftCell="A146">
      <selection activeCell="BF156" sqref="BF15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75</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311</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312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262</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68</v>
      </c>
      <c r="IC13" s="22" t="s">
        <v>55</v>
      </c>
      <c r="IE13" s="23"/>
      <c r="IF13" s="23" t="s">
        <v>34</v>
      </c>
      <c r="IG13" s="23" t="s">
        <v>35</v>
      </c>
      <c r="IH13" s="23">
        <v>10</v>
      </c>
      <c r="II13" s="23" t="s">
        <v>36</v>
      </c>
    </row>
    <row r="14" spans="1:243" s="22" customFormat="1" ht="134.25" customHeight="1">
      <c r="A14" s="59">
        <v>1.01</v>
      </c>
      <c r="B14" s="64" t="s">
        <v>263</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76</v>
      </c>
      <c r="IC14" s="22" t="s">
        <v>56</v>
      </c>
      <c r="ID14" s="22">
        <v>0.22</v>
      </c>
      <c r="IE14" s="23" t="s">
        <v>64</v>
      </c>
      <c r="IF14" s="23" t="s">
        <v>40</v>
      </c>
      <c r="IG14" s="23" t="s">
        <v>35</v>
      </c>
      <c r="IH14" s="23">
        <v>123.223</v>
      </c>
      <c r="II14" s="23" t="s">
        <v>37</v>
      </c>
    </row>
    <row r="15" spans="1:243" s="22" customFormat="1" ht="71.25">
      <c r="A15" s="59">
        <v>1.02</v>
      </c>
      <c r="B15" s="60" t="s">
        <v>264</v>
      </c>
      <c r="C15" s="39" t="s">
        <v>57</v>
      </c>
      <c r="D15" s="61">
        <v>0.69</v>
      </c>
      <c r="E15" s="62" t="s">
        <v>64</v>
      </c>
      <c r="F15" s="63">
        <v>8220.25</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5672</v>
      </c>
      <c r="BB15" s="54">
        <f aca="true" t="shared" si="2" ref="BB15:BB45">BA15+SUM(N15:AZ15)</f>
        <v>5672</v>
      </c>
      <c r="BC15" s="50" t="str">
        <f aca="true" t="shared" si="3" ref="BC15:BC45">SpellNumber(L15,BB15)</f>
        <v>INR  Five Thousand Six Hundred &amp; Seventy Two  Only</v>
      </c>
      <c r="IA15" s="22">
        <v>1.02</v>
      </c>
      <c r="IB15" s="22" t="s">
        <v>69</v>
      </c>
      <c r="IC15" s="22" t="s">
        <v>57</v>
      </c>
      <c r="IE15" s="23"/>
      <c r="IF15" s="23" t="s">
        <v>41</v>
      </c>
      <c r="IG15" s="23" t="s">
        <v>42</v>
      </c>
      <c r="IH15" s="23">
        <v>213</v>
      </c>
      <c r="II15" s="23" t="s">
        <v>37</v>
      </c>
    </row>
    <row r="16" spans="1:243" s="22" customFormat="1" ht="42.75">
      <c r="A16" s="59">
        <v>1.03</v>
      </c>
      <c r="B16" s="60" t="s">
        <v>265</v>
      </c>
      <c r="C16" s="39" t="s">
        <v>149</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1.03</v>
      </c>
      <c r="IB16" s="22" t="s">
        <v>88</v>
      </c>
      <c r="IC16" s="22" t="s">
        <v>149</v>
      </c>
      <c r="ID16" s="22">
        <v>3.5</v>
      </c>
      <c r="IE16" s="23" t="s">
        <v>52</v>
      </c>
      <c r="IF16" s="23"/>
      <c r="IG16" s="23"/>
      <c r="IH16" s="23"/>
      <c r="II16" s="23"/>
    </row>
    <row r="17" spans="1:243" s="22" customFormat="1" ht="57">
      <c r="A17" s="59">
        <v>1.04</v>
      </c>
      <c r="B17" s="60" t="s">
        <v>266</v>
      </c>
      <c r="C17" s="39" t="s">
        <v>58</v>
      </c>
      <c r="D17" s="61">
        <v>3</v>
      </c>
      <c r="E17" s="62" t="s">
        <v>52</v>
      </c>
      <c r="F17" s="63">
        <v>587.06</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1761</v>
      </c>
      <c r="BB17" s="54">
        <f t="shared" si="2"/>
        <v>1761</v>
      </c>
      <c r="BC17" s="50" t="str">
        <f t="shared" si="3"/>
        <v>INR  One Thousand Seven Hundred &amp; Sixty One  Only</v>
      </c>
      <c r="IA17" s="22">
        <v>1.04</v>
      </c>
      <c r="IB17" s="22" t="s">
        <v>70</v>
      </c>
      <c r="IC17" s="22" t="s">
        <v>58</v>
      </c>
      <c r="IE17" s="23"/>
      <c r="IF17" s="23"/>
      <c r="IG17" s="23"/>
      <c r="IH17" s="23"/>
      <c r="II17" s="23"/>
    </row>
    <row r="18" spans="1:243" s="22" customFormat="1" ht="15.75">
      <c r="A18" s="59">
        <v>2</v>
      </c>
      <c r="B18" s="60" t="s">
        <v>68</v>
      </c>
      <c r="C18" s="39" t="s">
        <v>150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1.05</v>
      </c>
      <c r="IB18" s="22" t="s">
        <v>71</v>
      </c>
      <c r="IC18" s="22" t="s">
        <v>150</v>
      </c>
      <c r="ID18" s="22">
        <v>26</v>
      </c>
      <c r="IE18" s="23" t="s">
        <v>66</v>
      </c>
      <c r="IF18" s="23"/>
      <c r="IG18" s="23"/>
      <c r="IH18" s="23"/>
      <c r="II18" s="23"/>
    </row>
    <row r="19" spans="1:243" s="22" customFormat="1" ht="199.5">
      <c r="A19" s="59">
        <v>2.01</v>
      </c>
      <c r="B19" s="60" t="s">
        <v>267</v>
      </c>
      <c r="C19" s="39" t="s">
        <v>151</v>
      </c>
      <c r="D19" s="61">
        <v>0.07</v>
      </c>
      <c r="E19" s="62" t="s">
        <v>64</v>
      </c>
      <c r="F19" s="63">
        <v>9398.77</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658</v>
      </c>
      <c r="BB19" s="54">
        <f t="shared" si="2"/>
        <v>658</v>
      </c>
      <c r="BC19" s="50" t="str">
        <f t="shared" si="3"/>
        <v>INR  Six Hundred &amp; Fifty Eight  Only</v>
      </c>
      <c r="IA19" s="22">
        <v>2.01</v>
      </c>
      <c r="IB19" s="22" t="s">
        <v>72</v>
      </c>
      <c r="IC19" s="22" t="s">
        <v>151</v>
      </c>
      <c r="IE19" s="23"/>
      <c r="IF19" s="23"/>
      <c r="IG19" s="23"/>
      <c r="IH19" s="23"/>
      <c r="II19" s="23"/>
    </row>
    <row r="20" spans="1:243" s="22" customFormat="1" ht="30.75" customHeight="1">
      <c r="A20" s="59">
        <v>2.02</v>
      </c>
      <c r="B20" s="60" t="s">
        <v>69</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2.02</v>
      </c>
      <c r="IB20" s="22" t="s">
        <v>77</v>
      </c>
      <c r="IC20" s="22" t="s">
        <v>59</v>
      </c>
      <c r="IE20" s="23"/>
      <c r="IF20" s="23" t="s">
        <v>34</v>
      </c>
      <c r="IG20" s="23" t="s">
        <v>43</v>
      </c>
      <c r="IH20" s="23">
        <v>10</v>
      </c>
      <c r="II20" s="23" t="s">
        <v>37</v>
      </c>
    </row>
    <row r="21" spans="1:243" s="22" customFormat="1" ht="28.5">
      <c r="A21" s="59">
        <v>2.03</v>
      </c>
      <c r="B21" s="60" t="s">
        <v>88</v>
      </c>
      <c r="C21" s="39" t="s">
        <v>152</v>
      </c>
      <c r="D21" s="61">
        <v>0.7</v>
      </c>
      <c r="E21" s="62" t="s">
        <v>52</v>
      </c>
      <c r="F21" s="63">
        <v>672.11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470</v>
      </c>
      <c r="BB21" s="54">
        <f t="shared" si="2"/>
        <v>470</v>
      </c>
      <c r="BC21" s="50" t="str">
        <f t="shared" si="3"/>
        <v>INR  Four Hundred &amp; Seventy  Only</v>
      </c>
      <c r="IA21" s="22">
        <v>2.03</v>
      </c>
      <c r="IB21" s="22" t="s">
        <v>78</v>
      </c>
      <c r="IC21" s="22" t="s">
        <v>152</v>
      </c>
      <c r="ID21" s="22">
        <v>1.6</v>
      </c>
      <c r="IE21" s="23" t="s">
        <v>52</v>
      </c>
      <c r="IF21" s="23"/>
      <c r="IG21" s="23"/>
      <c r="IH21" s="23"/>
      <c r="II21" s="23"/>
    </row>
    <row r="22" spans="1:243" s="22" customFormat="1" ht="28.5">
      <c r="A22" s="59">
        <v>2.04</v>
      </c>
      <c r="B22" s="60" t="s">
        <v>268</v>
      </c>
      <c r="C22" s="39" t="s">
        <v>60</v>
      </c>
      <c r="D22" s="61">
        <v>0.7</v>
      </c>
      <c r="E22" s="62" t="s">
        <v>52</v>
      </c>
      <c r="F22" s="63">
        <v>533.4</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373</v>
      </c>
      <c r="BB22" s="54">
        <f t="shared" si="2"/>
        <v>373</v>
      </c>
      <c r="BC22" s="50" t="str">
        <f t="shared" si="3"/>
        <v>INR  Three Hundred &amp; Seventy Three  Only</v>
      </c>
      <c r="IA22" s="22">
        <v>3</v>
      </c>
      <c r="IB22" s="22" t="s">
        <v>89</v>
      </c>
      <c r="IC22" s="22" t="s">
        <v>60</v>
      </c>
      <c r="IE22" s="23"/>
      <c r="IF22" s="23" t="s">
        <v>40</v>
      </c>
      <c r="IG22" s="23" t="s">
        <v>35</v>
      </c>
      <c r="IH22" s="23">
        <v>123.223</v>
      </c>
      <c r="II22" s="23" t="s">
        <v>37</v>
      </c>
    </row>
    <row r="23" spans="1:243" s="22" customFormat="1" ht="71.25">
      <c r="A23" s="59">
        <v>2.05</v>
      </c>
      <c r="B23" s="60" t="s">
        <v>70</v>
      </c>
      <c r="C23" s="39" t="s">
        <v>153</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3.01</v>
      </c>
      <c r="IB23" s="22" t="s">
        <v>90</v>
      </c>
      <c r="IC23" s="22" t="s">
        <v>153</v>
      </c>
      <c r="IE23" s="23"/>
      <c r="IF23" s="23" t="s">
        <v>44</v>
      </c>
      <c r="IG23" s="23" t="s">
        <v>45</v>
      </c>
      <c r="IH23" s="23">
        <v>10</v>
      </c>
      <c r="II23" s="23" t="s">
        <v>37</v>
      </c>
    </row>
    <row r="24" spans="1:243" s="22" customFormat="1" ht="28.5">
      <c r="A24" s="59">
        <v>2.06</v>
      </c>
      <c r="B24" s="60" t="s">
        <v>71</v>
      </c>
      <c r="C24" s="39" t="s">
        <v>154</v>
      </c>
      <c r="D24" s="61">
        <v>10</v>
      </c>
      <c r="E24" s="62" t="s">
        <v>66</v>
      </c>
      <c r="F24" s="63">
        <v>78.6</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786</v>
      </c>
      <c r="BB24" s="54">
        <f t="shared" si="2"/>
        <v>786</v>
      </c>
      <c r="BC24" s="50" t="str">
        <f t="shared" si="3"/>
        <v>INR  Seven Hundred &amp; Eighty Six  Only</v>
      </c>
      <c r="IA24" s="22">
        <v>3.02</v>
      </c>
      <c r="IB24" s="22" t="s">
        <v>91</v>
      </c>
      <c r="IC24" s="22" t="s">
        <v>154</v>
      </c>
      <c r="IE24" s="23"/>
      <c r="IF24" s="23"/>
      <c r="IG24" s="23"/>
      <c r="IH24" s="23"/>
      <c r="II24" s="23"/>
    </row>
    <row r="25" spans="1:243" s="22" customFormat="1" ht="15.75">
      <c r="A25" s="59">
        <v>3</v>
      </c>
      <c r="B25" s="60" t="s">
        <v>72</v>
      </c>
      <c r="C25" s="39" t="s">
        <v>155</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3.03</v>
      </c>
      <c r="IB25" s="22" t="s">
        <v>92</v>
      </c>
      <c r="IC25" s="22" t="s">
        <v>155</v>
      </c>
      <c r="ID25" s="22">
        <v>3.2</v>
      </c>
      <c r="IE25" s="23" t="s">
        <v>52</v>
      </c>
      <c r="IF25" s="23" t="s">
        <v>41</v>
      </c>
      <c r="IG25" s="23" t="s">
        <v>42</v>
      </c>
      <c r="IH25" s="23">
        <v>213</v>
      </c>
      <c r="II25" s="23" t="s">
        <v>37</v>
      </c>
    </row>
    <row r="26" spans="1:243" s="22" customFormat="1" ht="71.25">
      <c r="A26" s="59">
        <v>3.01</v>
      </c>
      <c r="B26" s="60" t="s">
        <v>77</v>
      </c>
      <c r="C26" s="39" t="s">
        <v>156</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3.04</v>
      </c>
      <c r="IB26" s="22" t="s">
        <v>93</v>
      </c>
      <c r="IC26" s="22" t="s">
        <v>156</v>
      </c>
      <c r="ID26" s="22">
        <v>3</v>
      </c>
      <c r="IE26" s="23" t="s">
        <v>65</v>
      </c>
      <c r="IF26" s="23"/>
      <c r="IG26" s="23"/>
      <c r="IH26" s="23"/>
      <c r="II26" s="23"/>
    </row>
    <row r="27" spans="1:243" s="22" customFormat="1" ht="28.5">
      <c r="A27" s="59">
        <v>3.02</v>
      </c>
      <c r="B27" s="60" t="s">
        <v>78</v>
      </c>
      <c r="C27" s="39" t="s">
        <v>157</v>
      </c>
      <c r="D27" s="61">
        <v>9</v>
      </c>
      <c r="E27" s="62" t="s">
        <v>52</v>
      </c>
      <c r="F27" s="63">
        <v>892.63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8034</v>
      </c>
      <c r="BB27" s="54">
        <f t="shared" si="2"/>
        <v>8034</v>
      </c>
      <c r="BC27" s="50" t="str">
        <f t="shared" si="3"/>
        <v>INR  Eight Thousand  &amp;Thirty Four  Only</v>
      </c>
      <c r="IA27" s="22">
        <v>3.05</v>
      </c>
      <c r="IB27" s="22" t="s">
        <v>94</v>
      </c>
      <c r="IC27" s="22" t="s">
        <v>157</v>
      </c>
      <c r="ID27" s="22">
        <v>9</v>
      </c>
      <c r="IE27" s="23" t="s">
        <v>52</v>
      </c>
      <c r="IF27" s="23"/>
      <c r="IG27" s="23"/>
      <c r="IH27" s="23"/>
      <c r="II27" s="23"/>
    </row>
    <row r="28" spans="1:243" s="22" customFormat="1" ht="15.75">
      <c r="A28" s="59">
        <v>4</v>
      </c>
      <c r="B28" s="60" t="s">
        <v>89</v>
      </c>
      <c r="C28" s="39" t="s">
        <v>158</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v>
      </c>
      <c r="IB28" s="22" t="s">
        <v>79</v>
      </c>
      <c r="IC28" s="22" t="s">
        <v>158</v>
      </c>
      <c r="IE28" s="23"/>
      <c r="IF28" s="23"/>
      <c r="IG28" s="23"/>
      <c r="IH28" s="23"/>
      <c r="II28" s="23"/>
    </row>
    <row r="29" spans="1:243" s="22" customFormat="1" ht="213.75">
      <c r="A29" s="59">
        <v>4.01</v>
      </c>
      <c r="B29" s="60" t="s">
        <v>90</v>
      </c>
      <c r="C29" s="39" t="s">
        <v>159</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4.01</v>
      </c>
      <c r="IB29" s="22" t="s">
        <v>95</v>
      </c>
      <c r="IC29" s="22" t="s">
        <v>159</v>
      </c>
      <c r="IE29" s="23"/>
      <c r="IF29" s="23"/>
      <c r="IG29" s="23"/>
      <c r="IH29" s="23"/>
      <c r="II29" s="23"/>
    </row>
    <row r="30" spans="1:243" s="22" customFormat="1" ht="28.5">
      <c r="A30" s="59">
        <v>4.02</v>
      </c>
      <c r="B30" s="60" t="s">
        <v>269</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4.02</v>
      </c>
      <c r="IB30" s="22" t="s">
        <v>96</v>
      </c>
      <c r="IC30" s="22" t="s">
        <v>61</v>
      </c>
      <c r="ID30" s="22">
        <v>0.012</v>
      </c>
      <c r="IE30" s="23" t="s">
        <v>64</v>
      </c>
      <c r="IF30" s="23"/>
      <c r="IG30" s="23"/>
      <c r="IH30" s="23"/>
      <c r="II30" s="23"/>
    </row>
    <row r="31" spans="1:243" s="22" customFormat="1" ht="28.5">
      <c r="A31" s="59">
        <v>4.03</v>
      </c>
      <c r="B31" s="60" t="s">
        <v>92</v>
      </c>
      <c r="C31" s="39" t="s">
        <v>160</v>
      </c>
      <c r="D31" s="61">
        <v>0.6</v>
      </c>
      <c r="E31" s="62" t="s">
        <v>52</v>
      </c>
      <c r="F31" s="63">
        <v>3880.18</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2328</v>
      </c>
      <c r="BB31" s="54">
        <f t="shared" si="2"/>
        <v>2328</v>
      </c>
      <c r="BC31" s="50" t="str">
        <f t="shared" si="3"/>
        <v>INR  Two Thousand Three Hundred &amp; Twenty Eight  Only</v>
      </c>
      <c r="IA31" s="22">
        <v>4.03</v>
      </c>
      <c r="IB31" s="22" t="s">
        <v>97</v>
      </c>
      <c r="IC31" s="22" t="s">
        <v>160</v>
      </c>
      <c r="IE31" s="23"/>
      <c r="IF31" s="23"/>
      <c r="IG31" s="23"/>
      <c r="IH31" s="23"/>
      <c r="II31" s="23"/>
    </row>
    <row r="32" spans="1:243" s="22" customFormat="1" ht="128.25">
      <c r="A32" s="59">
        <v>4.04</v>
      </c>
      <c r="B32" s="60" t="s">
        <v>93</v>
      </c>
      <c r="C32" s="39" t="s">
        <v>161</v>
      </c>
      <c r="D32" s="61">
        <v>1</v>
      </c>
      <c r="E32" s="62" t="s">
        <v>65</v>
      </c>
      <c r="F32" s="63">
        <v>708.59</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709</v>
      </c>
      <c r="BB32" s="54">
        <f t="shared" si="2"/>
        <v>709</v>
      </c>
      <c r="BC32" s="50" t="str">
        <f t="shared" si="3"/>
        <v>INR  Seven Hundred &amp; Nine  Only</v>
      </c>
      <c r="IA32" s="22">
        <v>4.04</v>
      </c>
      <c r="IB32" s="22" t="s">
        <v>98</v>
      </c>
      <c r="IC32" s="22" t="s">
        <v>161</v>
      </c>
      <c r="ID32" s="22">
        <v>4.4</v>
      </c>
      <c r="IE32" s="23" t="s">
        <v>52</v>
      </c>
      <c r="IF32" s="23"/>
      <c r="IG32" s="23"/>
      <c r="IH32" s="23"/>
      <c r="II32" s="23"/>
    </row>
    <row r="33" spans="1:243" s="22" customFormat="1" ht="188.25" customHeight="1">
      <c r="A33" s="59">
        <v>4.05</v>
      </c>
      <c r="B33" s="60" t="s">
        <v>94</v>
      </c>
      <c r="C33" s="39" t="s">
        <v>162</v>
      </c>
      <c r="D33" s="61">
        <v>22</v>
      </c>
      <c r="E33" s="62" t="s">
        <v>52</v>
      </c>
      <c r="F33" s="63">
        <v>932.44</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20514</v>
      </c>
      <c r="BB33" s="54">
        <f t="shared" si="2"/>
        <v>20514</v>
      </c>
      <c r="BC33" s="50" t="str">
        <f t="shared" si="3"/>
        <v>INR  Twenty Thousand Five Hundred &amp; Fourteen  Only</v>
      </c>
      <c r="IA33" s="22">
        <v>4.05</v>
      </c>
      <c r="IB33" s="22" t="s">
        <v>99</v>
      </c>
      <c r="IC33" s="22" t="s">
        <v>162</v>
      </c>
      <c r="ID33" s="22">
        <v>4.4</v>
      </c>
      <c r="IE33" s="23" t="s">
        <v>52</v>
      </c>
      <c r="IF33" s="23"/>
      <c r="IG33" s="23"/>
      <c r="IH33" s="23"/>
      <c r="II33" s="23"/>
    </row>
    <row r="34" spans="1:243" s="22" customFormat="1" ht="24.75" customHeight="1">
      <c r="A34" s="59">
        <v>5</v>
      </c>
      <c r="B34" s="60" t="s">
        <v>270</v>
      </c>
      <c r="C34" s="39" t="s">
        <v>163</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4.06</v>
      </c>
      <c r="IB34" s="22" t="s">
        <v>81</v>
      </c>
      <c r="IC34" s="22" t="s">
        <v>163</v>
      </c>
      <c r="IE34" s="23"/>
      <c r="IF34" s="23"/>
      <c r="IG34" s="23"/>
      <c r="IH34" s="23"/>
      <c r="II34" s="23"/>
    </row>
    <row r="35" spans="1:243" s="22" customFormat="1" ht="128.25">
      <c r="A35" s="59">
        <v>5.01</v>
      </c>
      <c r="B35" s="60" t="s">
        <v>97</v>
      </c>
      <c r="C35" s="39" t="s">
        <v>164</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4.07</v>
      </c>
      <c r="IB35" s="22" t="s">
        <v>82</v>
      </c>
      <c r="IC35" s="22" t="s">
        <v>164</v>
      </c>
      <c r="ID35" s="22">
        <v>12</v>
      </c>
      <c r="IE35" s="23" t="s">
        <v>65</v>
      </c>
      <c r="IF35" s="23"/>
      <c r="IG35" s="23"/>
      <c r="IH35" s="23"/>
      <c r="II35" s="23"/>
    </row>
    <row r="36" spans="1:243" s="22" customFormat="1" ht="34.5" customHeight="1">
      <c r="A36" s="59">
        <v>5.02</v>
      </c>
      <c r="B36" s="60" t="s">
        <v>98</v>
      </c>
      <c r="C36" s="39" t="s">
        <v>165</v>
      </c>
      <c r="D36" s="61">
        <v>1.9</v>
      </c>
      <c r="E36" s="62" t="s">
        <v>52</v>
      </c>
      <c r="F36" s="63">
        <v>1767.42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3358</v>
      </c>
      <c r="BB36" s="54">
        <f t="shared" si="2"/>
        <v>3358</v>
      </c>
      <c r="BC36" s="50" t="str">
        <f t="shared" si="3"/>
        <v>INR  Three Thousand Three Hundred &amp; Fifty Eight  Only</v>
      </c>
      <c r="IA36" s="22">
        <v>4.08</v>
      </c>
      <c r="IB36" s="22" t="s">
        <v>100</v>
      </c>
      <c r="IC36" s="22" t="s">
        <v>165</v>
      </c>
      <c r="ID36" s="22">
        <v>3</v>
      </c>
      <c r="IE36" s="23" t="s">
        <v>65</v>
      </c>
      <c r="IF36" s="23"/>
      <c r="IG36" s="23"/>
      <c r="IH36" s="23"/>
      <c r="II36" s="23"/>
    </row>
    <row r="37" spans="1:243" s="22" customFormat="1" ht="114">
      <c r="A37" s="59">
        <v>5.03</v>
      </c>
      <c r="B37" s="60" t="s">
        <v>100</v>
      </c>
      <c r="C37" s="39" t="s">
        <v>62</v>
      </c>
      <c r="D37" s="61">
        <v>1</v>
      </c>
      <c r="E37" s="62" t="s">
        <v>65</v>
      </c>
      <c r="F37" s="63">
        <v>899.29</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899</v>
      </c>
      <c r="BB37" s="54">
        <f t="shared" si="2"/>
        <v>899</v>
      </c>
      <c r="BC37" s="50" t="str">
        <f t="shared" si="3"/>
        <v>INR  Eight Hundred &amp; Ninety Nine  Only</v>
      </c>
      <c r="IA37" s="22">
        <v>4.09</v>
      </c>
      <c r="IB37" s="22" t="s">
        <v>101</v>
      </c>
      <c r="IC37" s="22" t="s">
        <v>62</v>
      </c>
      <c r="IE37" s="23"/>
      <c r="IF37" s="23"/>
      <c r="IG37" s="23"/>
      <c r="IH37" s="23"/>
      <c r="II37" s="23"/>
    </row>
    <row r="38" spans="1:243" s="22" customFormat="1" ht="99.75">
      <c r="A38" s="63">
        <v>5.04</v>
      </c>
      <c r="B38" s="60" t="s">
        <v>101</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4.1</v>
      </c>
      <c r="IB38" s="22" t="s">
        <v>102</v>
      </c>
      <c r="IC38" s="22" t="s">
        <v>63</v>
      </c>
      <c r="ID38" s="22">
        <v>3</v>
      </c>
      <c r="IE38" s="23" t="s">
        <v>65</v>
      </c>
      <c r="IF38" s="23"/>
      <c r="IG38" s="23"/>
      <c r="IH38" s="23"/>
      <c r="II38" s="23"/>
    </row>
    <row r="39" spans="1:243" s="22" customFormat="1" ht="15.75">
      <c r="A39" s="59">
        <v>5.05</v>
      </c>
      <c r="B39" s="60" t="s">
        <v>271</v>
      </c>
      <c r="C39" s="39" t="s">
        <v>166</v>
      </c>
      <c r="D39" s="61">
        <v>1</v>
      </c>
      <c r="E39" s="62" t="s">
        <v>65</v>
      </c>
      <c r="F39" s="63">
        <v>205.96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206</v>
      </c>
      <c r="BB39" s="54">
        <f t="shared" si="2"/>
        <v>206</v>
      </c>
      <c r="BC39" s="50" t="str">
        <f t="shared" si="3"/>
        <v>INR  Two Hundred &amp; Six  Only</v>
      </c>
      <c r="IA39" s="22">
        <v>4.11</v>
      </c>
      <c r="IB39" s="22" t="s">
        <v>103</v>
      </c>
      <c r="IC39" s="22" t="s">
        <v>166</v>
      </c>
      <c r="IE39" s="23"/>
      <c r="IF39" s="23"/>
      <c r="IG39" s="23"/>
      <c r="IH39" s="23"/>
      <c r="II39" s="23"/>
    </row>
    <row r="40" spans="1:243" s="22" customFormat="1" ht="85.5">
      <c r="A40" s="59">
        <v>5.06</v>
      </c>
      <c r="B40" s="60" t="s">
        <v>103</v>
      </c>
      <c r="C40" s="39" t="s">
        <v>167</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4.12</v>
      </c>
      <c r="IB40" s="22" t="s">
        <v>104</v>
      </c>
      <c r="IC40" s="22" t="s">
        <v>167</v>
      </c>
      <c r="ID40" s="22">
        <v>4</v>
      </c>
      <c r="IE40" s="23" t="s">
        <v>65</v>
      </c>
      <c r="IF40" s="23"/>
      <c r="IG40" s="23"/>
      <c r="IH40" s="23"/>
      <c r="II40" s="23"/>
    </row>
    <row r="41" spans="1:243" s="22" customFormat="1" ht="28.5">
      <c r="A41" s="59">
        <v>5.07</v>
      </c>
      <c r="B41" s="60" t="s">
        <v>272</v>
      </c>
      <c r="C41" s="39" t="s">
        <v>168</v>
      </c>
      <c r="D41" s="61">
        <v>2</v>
      </c>
      <c r="E41" s="62" t="s">
        <v>65</v>
      </c>
      <c r="F41" s="63">
        <v>79.61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159</v>
      </c>
      <c r="BB41" s="54">
        <f t="shared" si="2"/>
        <v>159</v>
      </c>
      <c r="BC41" s="50" t="str">
        <f t="shared" si="3"/>
        <v>INR  One Hundred &amp; Fifty Nine  Only</v>
      </c>
      <c r="IA41" s="22">
        <v>4.13</v>
      </c>
      <c r="IB41" s="22" t="s">
        <v>105</v>
      </c>
      <c r="IC41" s="22" t="s">
        <v>168</v>
      </c>
      <c r="IE41" s="23"/>
      <c r="IF41" s="23"/>
      <c r="IG41" s="23"/>
      <c r="IH41" s="23"/>
      <c r="II41" s="23"/>
    </row>
    <row r="42" spans="1:243" s="22" customFormat="1" ht="99.75">
      <c r="A42" s="59">
        <v>5.08</v>
      </c>
      <c r="B42" s="60" t="s">
        <v>105</v>
      </c>
      <c r="C42" s="39" t="s">
        <v>169</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4.14</v>
      </c>
      <c r="IB42" s="22" t="s">
        <v>80</v>
      </c>
      <c r="IC42" s="22" t="s">
        <v>169</v>
      </c>
      <c r="ID42" s="22">
        <v>8</v>
      </c>
      <c r="IE42" s="23" t="s">
        <v>65</v>
      </c>
      <c r="IF42" s="23"/>
      <c r="IG42" s="23"/>
      <c r="IH42" s="23"/>
      <c r="II42" s="23"/>
    </row>
    <row r="43" spans="1:243" s="22" customFormat="1" ht="15.75">
      <c r="A43" s="59">
        <v>5.09</v>
      </c>
      <c r="B43" s="60" t="s">
        <v>80</v>
      </c>
      <c r="C43" s="39" t="s">
        <v>170</v>
      </c>
      <c r="D43" s="61">
        <v>2</v>
      </c>
      <c r="E43" s="62" t="s">
        <v>65</v>
      </c>
      <c r="F43" s="63">
        <v>52.65</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105</v>
      </c>
      <c r="BB43" s="54">
        <f t="shared" si="2"/>
        <v>105</v>
      </c>
      <c r="BC43" s="50" t="str">
        <f t="shared" si="3"/>
        <v>INR  One Hundred &amp; Five  Only</v>
      </c>
      <c r="IA43" s="22">
        <v>4.15</v>
      </c>
      <c r="IB43" s="22" t="s">
        <v>106</v>
      </c>
      <c r="IC43" s="22" t="s">
        <v>170</v>
      </c>
      <c r="IE43" s="23"/>
      <c r="IF43" s="23"/>
      <c r="IG43" s="23"/>
      <c r="IH43" s="23"/>
      <c r="II43" s="23"/>
    </row>
    <row r="44" spans="1:243" s="22" customFormat="1" ht="99.75">
      <c r="A44" s="59">
        <v>5.1</v>
      </c>
      <c r="B44" s="60" t="s">
        <v>106</v>
      </c>
      <c r="C44" s="39" t="s">
        <v>171</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4.16</v>
      </c>
      <c r="IB44" s="22" t="s">
        <v>107</v>
      </c>
      <c r="IC44" s="22" t="s">
        <v>171</v>
      </c>
      <c r="ID44" s="22">
        <v>3</v>
      </c>
      <c r="IE44" s="23" t="s">
        <v>65</v>
      </c>
      <c r="IF44" s="23"/>
      <c r="IG44" s="23"/>
      <c r="IH44" s="23"/>
      <c r="II44" s="23"/>
    </row>
    <row r="45" spans="1:243" s="22" customFormat="1" ht="15.75">
      <c r="A45" s="63">
        <v>5.11</v>
      </c>
      <c r="B45" s="60" t="s">
        <v>107</v>
      </c>
      <c r="C45" s="39" t="s">
        <v>172</v>
      </c>
      <c r="D45" s="61">
        <v>1</v>
      </c>
      <c r="E45" s="62" t="s">
        <v>65</v>
      </c>
      <c r="F45" s="63">
        <v>54.58</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55</v>
      </c>
      <c r="BB45" s="54">
        <f t="shared" si="2"/>
        <v>55</v>
      </c>
      <c r="BC45" s="50" t="str">
        <f t="shared" si="3"/>
        <v>INR  Fifty Five Only</v>
      </c>
      <c r="IA45" s="22">
        <v>4.17</v>
      </c>
      <c r="IB45" s="22" t="s">
        <v>108</v>
      </c>
      <c r="IC45" s="22" t="s">
        <v>172</v>
      </c>
      <c r="ID45" s="22">
        <v>3</v>
      </c>
      <c r="IE45" s="23" t="s">
        <v>65</v>
      </c>
      <c r="IF45" s="23"/>
      <c r="IG45" s="23"/>
      <c r="IH45" s="23"/>
      <c r="II45" s="23"/>
    </row>
    <row r="46" spans="1:243" s="22" customFormat="1" ht="15.75">
      <c r="A46" s="59">
        <v>6</v>
      </c>
      <c r="B46" s="60" t="s">
        <v>224</v>
      </c>
      <c r="C46" s="39" t="s">
        <v>173</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5</v>
      </c>
      <c r="IB46" s="22" t="s">
        <v>73</v>
      </c>
      <c r="IC46" s="22" t="s">
        <v>173</v>
      </c>
      <c r="IE46" s="23"/>
      <c r="IF46" s="23"/>
      <c r="IG46" s="23"/>
      <c r="IH46" s="23"/>
      <c r="II46" s="23"/>
    </row>
    <row r="47" spans="1:243" s="22" customFormat="1" ht="99.75">
      <c r="A47" s="59">
        <v>6.01</v>
      </c>
      <c r="B47" s="60" t="s">
        <v>273</v>
      </c>
      <c r="C47" s="39" t="s">
        <v>174</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5.01</v>
      </c>
      <c r="IB47" s="22" t="s">
        <v>109</v>
      </c>
      <c r="IC47" s="22" t="s">
        <v>174</v>
      </c>
      <c r="IE47" s="23"/>
      <c r="IF47" s="23"/>
      <c r="IG47" s="23"/>
      <c r="IH47" s="23"/>
      <c r="II47" s="23"/>
    </row>
    <row r="48" spans="1:243" s="22" customFormat="1" ht="71.25">
      <c r="A48" s="59">
        <v>6.02</v>
      </c>
      <c r="B48" s="60" t="s">
        <v>274</v>
      </c>
      <c r="C48" s="39" t="s">
        <v>175</v>
      </c>
      <c r="D48" s="61">
        <v>19.95</v>
      </c>
      <c r="E48" s="62" t="s">
        <v>66</v>
      </c>
      <c r="F48" s="63">
        <v>100.52</v>
      </c>
      <c r="G48" s="40"/>
      <c r="H48" s="24"/>
      <c r="I48" s="47" t="s">
        <v>38</v>
      </c>
      <c r="J48" s="48">
        <f aca="true" t="shared" si="4" ref="J48:J124">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2005</v>
      </c>
      <c r="BB48" s="54">
        <f>BA48+SUM(N48:AZ48)</f>
        <v>2005</v>
      </c>
      <c r="BC48" s="50" t="str">
        <f>SpellNumber(L48,BB48)</f>
        <v>INR  Two Thousand  &amp;Five  Only</v>
      </c>
      <c r="IA48" s="22">
        <v>5.02</v>
      </c>
      <c r="IB48" s="22" t="s">
        <v>110</v>
      </c>
      <c r="IC48" s="22" t="s">
        <v>175</v>
      </c>
      <c r="ID48" s="22">
        <v>84</v>
      </c>
      <c r="IE48" s="23" t="s">
        <v>52</v>
      </c>
      <c r="IF48" s="23"/>
      <c r="IG48" s="23"/>
      <c r="IH48" s="23"/>
      <c r="II48" s="23"/>
    </row>
    <row r="49" spans="1:243" s="22" customFormat="1" ht="15.75">
      <c r="A49" s="59">
        <v>7</v>
      </c>
      <c r="B49" s="60" t="s">
        <v>225</v>
      </c>
      <c r="C49" s="39" t="s">
        <v>176</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6</v>
      </c>
      <c r="IB49" s="22" t="s">
        <v>53</v>
      </c>
      <c r="IC49" s="22" t="s">
        <v>176</v>
      </c>
      <c r="IE49" s="23"/>
      <c r="IF49" s="23"/>
      <c r="IG49" s="23"/>
      <c r="IH49" s="23"/>
      <c r="II49" s="23"/>
    </row>
    <row r="50" spans="1:243" s="22" customFormat="1" ht="114">
      <c r="A50" s="59">
        <v>7.01</v>
      </c>
      <c r="B50" s="60" t="s">
        <v>275</v>
      </c>
      <c r="C50" s="39" t="s">
        <v>177</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6.01</v>
      </c>
      <c r="IB50" s="22" t="s">
        <v>83</v>
      </c>
      <c r="IC50" s="22" t="s">
        <v>177</v>
      </c>
      <c r="IE50" s="23"/>
      <c r="IF50" s="23"/>
      <c r="IG50" s="23"/>
      <c r="IH50" s="23"/>
      <c r="II50" s="23"/>
    </row>
    <row r="51" spans="1:243" s="22" customFormat="1" ht="28.5">
      <c r="A51" s="59">
        <v>7.02</v>
      </c>
      <c r="B51" s="60" t="s">
        <v>276</v>
      </c>
      <c r="C51" s="39" t="s">
        <v>178</v>
      </c>
      <c r="D51" s="61">
        <v>6.5</v>
      </c>
      <c r="E51" s="62" t="s">
        <v>52</v>
      </c>
      <c r="F51" s="63">
        <v>1496.36</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ROUND(total_amount_ba($B$2,$D$2,D51,F51,J51,K51,M51),0)</f>
        <v>9726</v>
      </c>
      <c r="BB51" s="54">
        <f>BA51+SUM(N51:AZ51)</f>
        <v>9726</v>
      </c>
      <c r="BC51" s="50" t="str">
        <f>SpellNumber(L51,BB51)</f>
        <v>INR  Nine Thousand Seven Hundred &amp; Twenty Six  Only</v>
      </c>
      <c r="IA51" s="22">
        <v>6.02</v>
      </c>
      <c r="IB51" s="22" t="s">
        <v>84</v>
      </c>
      <c r="IC51" s="22" t="s">
        <v>178</v>
      </c>
      <c r="ID51" s="22">
        <v>3.15</v>
      </c>
      <c r="IE51" s="23" t="s">
        <v>52</v>
      </c>
      <c r="IF51" s="23"/>
      <c r="IG51" s="23"/>
      <c r="IH51" s="23"/>
      <c r="II51" s="23"/>
    </row>
    <row r="52" spans="1:243" s="22" customFormat="1" ht="75" customHeight="1">
      <c r="A52" s="59">
        <v>7.03</v>
      </c>
      <c r="B52" s="60" t="s">
        <v>277</v>
      </c>
      <c r="C52" s="39" t="s">
        <v>179</v>
      </c>
      <c r="D52" s="61">
        <v>2.6</v>
      </c>
      <c r="E52" s="62" t="s">
        <v>52</v>
      </c>
      <c r="F52" s="63">
        <v>820.34</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2133</v>
      </c>
      <c r="BB52" s="54">
        <f>BA52+SUM(N52:AZ52)</f>
        <v>2133</v>
      </c>
      <c r="BC52" s="50" t="str">
        <f>SpellNumber(L52,BB52)</f>
        <v>INR  Two Thousand One Hundred &amp; Thirty Three  Only</v>
      </c>
      <c r="IA52" s="22">
        <v>6.03</v>
      </c>
      <c r="IB52" s="22" t="s">
        <v>111</v>
      </c>
      <c r="IC52" s="22" t="s">
        <v>179</v>
      </c>
      <c r="IE52" s="23"/>
      <c r="IF52" s="23"/>
      <c r="IG52" s="23"/>
      <c r="IH52" s="23"/>
      <c r="II52" s="23"/>
    </row>
    <row r="53" spans="1:243" s="22" customFormat="1" ht="21" customHeight="1">
      <c r="A53" s="59">
        <v>8</v>
      </c>
      <c r="B53" s="60" t="s">
        <v>53</v>
      </c>
      <c r="C53" s="39" t="s">
        <v>180</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6.04</v>
      </c>
      <c r="IB53" s="22" t="s">
        <v>86</v>
      </c>
      <c r="IC53" s="22" t="s">
        <v>180</v>
      </c>
      <c r="ID53" s="22">
        <v>210</v>
      </c>
      <c r="IE53" s="23" t="s">
        <v>52</v>
      </c>
      <c r="IF53" s="23"/>
      <c r="IG53" s="23"/>
      <c r="IH53" s="23"/>
      <c r="II53" s="23"/>
    </row>
    <row r="54" spans="1:243" s="22" customFormat="1" ht="15.75">
      <c r="A54" s="59">
        <v>8.01</v>
      </c>
      <c r="B54" s="60" t="s">
        <v>278</v>
      </c>
      <c r="C54" s="39" t="s">
        <v>181</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6.05</v>
      </c>
      <c r="IB54" s="22" t="s">
        <v>85</v>
      </c>
      <c r="IC54" s="22" t="s">
        <v>181</v>
      </c>
      <c r="IE54" s="23"/>
      <c r="IF54" s="23"/>
      <c r="IG54" s="23"/>
      <c r="IH54" s="23"/>
      <c r="II54" s="23"/>
    </row>
    <row r="55" spans="1:243" s="22" customFormat="1" ht="20.25" customHeight="1">
      <c r="A55" s="59">
        <v>8.02</v>
      </c>
      <c r="B55" s="60" t="s">
        <v>227</v>
      </c>
      <c r="C55" s="39" t="s">
        <v>182</v>
      </c>
      <c r="D55" s="61">
        <v>5</v>
      </c>
      <c r="E55" s="62" t="s">
        <v>52</v>
      </c>
      <c r="F55" s="63">
        <v>258.08</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1290</v>
      </c>
      <c r="BB55" s="54">
        <f>BA55+SUM(N55:AZ55)</f>
        <v>1290</v>
      </c>
      <c r="BC55" s="50" t="str">
        <f>SpellNumber(L55,BB55)</f>
        <v>INR  One Thousand Two Hundred &amp; Ninety  Only</v>
      </c>
      <c r="IA55" s="22">
        <v>6.06</v>
      </c>
      <c r="IB55" s="22" t="s">
        <v>86</v>
      </c>
      <c r="IC55" s="22" t="s">
        <v>182</v>
      </c>
      <c r="ID55" s="22">
        <v>35</v>
      </c>
      <c r="IE55" s="23" t="s">
        <v>52</v>
      </c>
      <c r="IF55" s="23"/>
      <c r="IG55" s="23"/>
      <c r="IH55" s="23"/>
      <c r="II55" s="23"/>
    </row>
    <row r="56" spans="1:243" s="22" customFormat="1" ht="30.75" customHeight="1">
      <c r="A56" s="59">
        <v>8.03</v>
      </c>
      <c r="B56" s="60" t="s">
        <v>226</v>
      </c>
      <c r="C56" s="39" t="s">
        <v>183</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6.07</v>
      </c>
      <c r="IB56" s="22" t="s">
        <v>112</v>
      </c>
      <c r="IC56" s="22" t="s">
        <v>183</v>
      </c>
      <c r="IE56" s="23"/>
      <c r="IF56" s="23"/>
      <c r="IG56" s="23"/>
      <c r="IH56" s="23"/>
      <c r="II56" s="23"/>
    </row>
    <row r="57" spans="1:243" s="22" customFormat="1" ht="28.5">
      <c r="A57" s="59">
        <v>8.04</v>
      </c>
      <c r="B57" s="64" t="s">
        <v>227</v>
      </c>
      <c r="C57" s="39" t="s">
        <v>184</v>
      </c>
      <c r="D57" s="61">
        <v>3.5</v>
      </c>
      <c r="E57" s="62" t="s">
        <v>52</v>
      </c>
      <c r="F57" s="63">
        <v>297.32</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1041</v>
      </c>
      <c r="BB57" s="54">
        <f>BA57+SUM(N57:AZ57)</f>
        <v>1041</v>
      </c>
      <c r="BC57" s="50" t="str">
        <f>SpellNumber(L57,BB57)</f>
        <v>INR  One Thousand  &amp;Forty One  Only</v>
      </c>
      <c r="IA57" s="22">
        <v>6.08</v>
      </c>
      <c r="IB57" s="22" t="s">
        <v>113</v>
      </c>
      <c r="IC57" s="22" t="s">
        <v>184</v>
      </c>
      <c r="ID57" s="22">
        <v>11</v>
      </c>
      <c r="IE57" s="23" t="s">
        <v>52</v>
      </c>
      <c r="IF57" s="23"/>
      <c r="IG57" s="23"/>
      <c r="IH57" s="23"/>
      <c r="II57" s="23"/>
    </row>
    <row r="58" spans="1:243" s="22" customFormat="1" ht="85.5">
      <c r="A58" s="59">
        <v>8.05</v>
      </c>
      <c r="B58" s="64" t="s">
        <v>111</v>
      </c>
      <c r="C58" s="39" t="s">
        <v>185</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6.09</v>
      </c>
      <c r="IB58" s="22" t="s">
        <v>114</v>
      </c>
      <c r="IC58" s="22" t="s">
        <v>185</v>
      </c>
      <c r="ID58" s="22">
        <v>210</v>
      </c>
      <c r="IE58" s="23" t="s">
        <v>52</v>
      </c>
      <c r="IF58" s="23"/>
      <c r="IG58" s="23"/>
      <c r="IH58" s="23"/>
      <c r="II58" s="23"/>
    </row>
    <row r="59" spans="1:243" s="22" customFormat="1" ht="28.5">
      <c r="A59" s="63">
        <v>8.06</v>
      </c>
      <c r="B59" s="60" t="s">
        <v>86</v>
      </c>
      <c r="C59" s="39" t="s">
        <v>186</v>
      </c>
      <c r="D59" s="61">
        <v>20</v>
      </c>
      <c r="E59" s="62" t="s">
        <v>52</v>
      </c>
      <c r="F59" s="63">
        <v>81.32</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1626</v>
      </c>
      <c r="BB59" s="54">
        <f>BA59+SUM(N59:AZ59)</f>
        <v>1626</v>
      </c>
      <c r="BC59" s="50" t="str">
        <f>SpellNumber(L59,BB59)</f>
        <v>INR  One Thousand Six Hundred &amp; Twenty Six  Only</v>
      </c>
      <c r="IA59" s="22">
        <v>6.1</v>
      </c>
      <c r="IB59" s="22" t="s">
        <v>115</v>
      </c>
      <c r="IC59" s="22" t="s">
        <v>186</v>
      </c>
      <c r="ID59" s="22">
        <v>210</v>
      </c>
      <c r="IE59" s="23" t="s">
        <v>52</v>
      </c>
      <c r="IF59" s="23"/>
      <c r="IG59" s="23"/>
      <c r="IH59" s="23"/>
      <c r="II59" s="23"/>
    </row>
    <row r="60" spans="1:243" s="22" customFormat="1" ht="57">
      <c r="A60" s="59">
        <v>8.07</v>
      </c>
      <c r="B60" s="60" t="s">
        <v>112</v>
      </c>
      <c r="C60" s="39" t="s">
        <v>187</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6.11</v>
      </c>
      <c r="IB60" s="22" t="s">
        <v>116</v>
      </c>
      <c r="IC60" s="22" t="s">
        <v>187</v>
      </c>
      <c r="IE60" s="23"/>
      <c r="IF60" s="23"/>
      <c r="IG60" s="23"/>
      <c r="IH60" s="23"/>
      <c r="II60" s="23"/>
    </row>
    <row r="61" spans="1:243" s="22" customFormat="1" ht="57">
      <c r="A61" s="59">
        <v>8.08</v>
      </c>
      <c r="B61" s="60" t="s">
        <v>113</v>
      </c>
      <c r="C61" s="39" t="s">
        <v>188</v>
      </c>
      <c r="D61" s="61">
        <v>5</v>
      </c>
      <c r="E61" s="62" t="s">
        <v>52</v>
      </c>
      <c r="F61" s="63">
        <v>167.82</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839</v>
      </c>
      <c r="BB61" s="54">
        <f>BA61+SUM(N61:AZ61)</f>
        <v>839</v>
      </c>
      <c r="BC61" s="50" t="str">
        <f>SpellNumber(L61,BB61)</f>
        <v>INR  Eight Hundred &amp; Thirty Nine  Only</v>
      </c>
      <c r="IA61" s="22">
        <v>6.12</v>
      </c>
      <c r="IB61" s="22" t="s">
        <v>117</v>
      </c>
      <c r="IC61" s="22" t="s">
        <v>188</v>
      </c>
      <c r="ID61" s="22">
        <v>84</v>
      </c>
      <c r="IE61" s="23" t="s">
        <v>52</v>
      </c>
      <c r="IF61" s="23"/>
      <c r="IG61" s="23"/>
      <c r="IH61" s="23"/>
      <c r="II61" s="23"/>
    </row>
    <row r="62" spans="1:243" s="22" customFormat="1" ht="85.5">
      <c r="A62" s="63">
        <v>8.09</v>
      </c>
      <c r="B62" s="60" t="s">
        <v>114</v>
      </c>
      <c r="C62" s="39" t="s">
        <v>189</v>
      </c>
      <c r="D62" s="61">
        <v>20</v>
      </c>
      <c r="E62" s="62" t="s">
        <v>52</v>
      </c>
      <c r="F62" s="63">
        <v>108.59</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ROUND(total_amount_ba($B$2,$D$2,D62,F62,J62,K62,M62),0)</f>
        <v>2172</v>
      </c>
      <c r="BB62" s="54">
        <f>BA62+SUM(N62:AZ62)</f>
        <v>2172</v>
      </c>
      <c r="BC62" s="50" t="str">
        <f>SpellNumber(L62,BB62)</f>
        <v>INR  Two Thousand One Hundred &amp; Seventy Two  Only</v>
      </c>
      <c r="IA62" s="22">
        <v>7</v>
      </c>
      <c r="IB62" s="22" t="s">
        <v>118</v>
      </c>
      <c r="IC62" s="22" t="s">
        <v>189</v>
      </c>
      <c r="IE62" s="23"/>
      <c r="IF62" s="23"/>
      <c r="IG62" s="23"/>
      <c r="IH62" s="23"/>
      <c r="II62" s="23"/>
    </row>
    <row r="63" spans="1:243" s="22" customFormat="1" ht="78.75" customHeight="1">
      <c r="A63" s="59">
        <v>8.1</v>
      </c>
      <c r="B63" s="64" t="s">
        <v>115</v>
      </c>
      <c r="C63" s="39" t="s">
        <v>190</v>
      </c>
      <c r="D63" s="61">
        <v>20</v>
      </c>
      <c r="E63" s="62" t="s">
        <v>52</v>
      </c>
      <c r="F63" s="63">
        <v>18.28</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366</v>
      </c>
      <c r="BB63" s="54">
        <f>BA63+SUM(N63:AZ63)</f>
        <v>366</v>
      </c>
      <c r="BC63" s="50" t="str">
        <f>SpellNumber(L63,BB63)</f>
        <v>INR  Three Hundred &amp; Sixty Six  Only</v>
      </c>
      <c r="IA63" s="22">
        <v>7.01</v>
      </c>
      <c r="IB63" s="22" t="s">
        <v>119</v>
      </c>
      <c r="IC63" s="22" t="s">
        <v>190</v>
      </c>
      <c r="IE63" s="23"/>
      <c r="IF63" s="23"/>
      <c r="IG63" s="23"/>
      <c r="IH63" s="23"/>
      <c r="II63" s="23"/>
    </row>
    <row r="64" spans="1:243" s="22" customFormat="1" ht="47.25" customHeight="1">
      <c r="A64" s="59">
        <v>8.11</v>
      </c>
      <c r="B64" s="60" t="s">
        <v>112</v>
      </c>
      <c r="C64" s="39" t="s">
        <v>191</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7.02</v>
      </c>
      <c r="IB64" s="22" t="s">
        <v>120</v>
      </c>
      <c r="IC64" s="22" t="s">
        <v>191</v>
      </c>
      <c r="ID64" s="22">
        <v>5</v>
      </c>
      <c r="IE64" s="23" t="s">
        <v>52</v>
      </c>
      <c r="IF64" s="23"/>
      <c r="IG64" s="23"/>
      <c r="IH64" s="23"/>
      <c r="II64" s="23"/>
    </row>
    <row r="65" spans="1:243" s="22" customFormat="1" ht="28.5">
      <c r="A65" s="59">
        <v>8.12</v>
      </c>
      <c r="B65" s="60" t="s">
        <v>117</v>
      </c>
      <c r="C65" s="39" t="s">
        <v>192</v>
      </c>
      <c r="D65" s="61">
        <v>5</v>
      </c>
      <c r="E65" s="62" t="s">
        <v>52</v>
      </c>
      <c r="F65" s="63">
        <v>75.88</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ROUND(total_amount_ba($B$2,$D$2,D65,F65,J65,K65,M65),0)</f>
        <v>379</v>
      </c>
      <c r="BB65" s="54">
        <f>BA65+SUM(N65:AZ65)</f>
        <v>379</v>
      </c>
      <c r="BC65" s="50" t="str">
        <f>SpellNumber(L65,BB65)</f>
        <v>INR  Three Hundred &amp; Seventy Nine  Only</v>
      </c>
      <c r="IA65" s="22">
        <v>7.03</v>
      </c>
      <c r="IB65" s="22" t="s">
        <v>121</v>
      </c>
      <c r="IC65" s="22" t="s">
        <v>192</v>
      </c>
      <c r="IE65" s="23"/>
      <c r="IF65" s="23"/>
      <c r="IG65" s="23"/>
      <c r="IH65" s="23"/>
      <c r="II65" s="23"/>
    </row>
    <row r="66" spans="1:243" s="22" customFormat="1" ht="33" customHeight="1">
      <c r="A66" s="59">
        <v>8.13</v>
      </c>
      <c r="B66" s="60" t="s">
        <v>116</v>
      </c>
      <c r="C66" s="39" t="s">
        <v>193</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7.04</v>
      </c>
      <c r="IB66" s="22" t="s">
        <v>122</v>
      </c>
      <c r="IC66" s="22" t="s">
        <v>193</v>
      </c>
      <c r="ID66" s="22">
        <v>6</v>
      </c>
      <c r="IE66" s="23" t="s">
        <v>52</v>
      </c>
      <c r="IF66" s="23"/>
      <c r="IG66" s="23"/>
      <c r="IH66" s="23"/>
      <c r="II66" s="23"/>
    </row>
    <row r="67" spans="1:243" s="22" customFormat="1" ht="28.5">
      <c r="A67" s="59">
        <v>8.14</v>
      </c>
      <c r="B67" s="60" t="s">
        <v>117</v>
      </c>
      <c r="C67" s="39" t="s">
        <v>194</v>
      </c>
      <c r="D67" s="61">
        <v>20</v>
      </c>
      <c r="E67" s="62" t="s">
        <v>52</v>
      </c>
      <c r="F67" s="63">
        <v>44.36</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ROUND(total_amount_ba($B$2,$D$2,D67,F67,J67,K67,M67),0)</f>
        <v>887</v>
      </c>
      <c r="BB67" s="54">
        <f>BA67+SUM(N67:AZ67)</f>
        <v>887</v>
      </c>
      <c r="BC67" s="50" t="str">
        <f>SpellNumber(L67,BB67)</f>
        <v>INR  Eight Hundred &amp; Eighty Seven  Only</v>
      </c>
      <c r="IA67" s="22">
        <v>8</v>
      </c>
      <c r="IB67" s="22" t="s">
        <v>123</v>
      </c>
      <c r="IC67" s="22" t="s">
        <v>194</v>
      </c>
      <c r="IE67" s="23"/>
      <c r="IF67" s="23"/>
      <c r="IG67" s="23"/>
      <c r="IH67" s="23"/>
      <c r="II67" s="23"/>
    </row>
    <row r="68" spans="1:243" s="22" customFormat="1" ht="15.75">
      <c r="A68" s="59">
        <v>9</v>
      </c>
      <c r="B68" s="60" t="s">
        <v>279</v>
      </c>
      <c r="C68" s="39" t="s">
        <v>195</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8.01</v>
      </c>
      <c r="IB68" s="22" t="s">
        <v>124</v>
      </c>
      <c r="IC68" s="22" t="s">
        <v>195</v>
      </c>
      <c r="IE68" s="23"/>
      <c r="IF68" s="23"/>
      <c r="IG68" s="23"/>
      <c r="IH68" s="23"/>
      <c r="II68" s="23"/>
    </row>
    <row r="69" spans="1:243" s="22" customFormat="1" ht="71.25">
      <c r="A69" s="59">
        <v>9.01</v>
      </c>
      <c r="B69" s="60" t="s">
        <v>228</v>
      </c>
      <c r="C69" s="39" t="s">
        <v>196</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8.02</v>
      </c>
      <c r="IB69" s="22" t="s">
        <v>125</v>
      </c>
      <c r="IC69" s="22" t="s">
        <v>196</v>
      </c>
      <c r="ID69" s="22">
        <v>1</v>
      </c>
      <c r="IE69" s="23" t="s">
        <v>65</v>
      </c>
      <c r="IF69" s="23"/>
      <c r="IG69" s="23"/>
      <c r="IH69" s="23"/>
      <c r="II69" s="23"/>
    </row>
    <row r="70" spans="1:243" s="22" customFormat="1" ht="28.5">
      <c r="A70" s="59">
        <v>9.02</v>
      </c>
      <c r="B70" s="60" t="s">
        <v>229</v>
      </c>
      <c r="C70" s="39" t="s">
        <v>197</v>
      </c>
      <c r="D70" s="61">
        <v>0.51</v>
      </c>
      <c r="E70" s="62" t="s">
        <v>64</v>
      </c>
      <c r="F70" s="63">
        <v>1759.84</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ROUND(total_amount_ba($B$2,$D$2,D70,F70,J70,K70,M70),0)</f>
        <v>898</v>
      </c>
      <c r="BB70" s="54">
        <f>BA70+SUM(N70:AZ70)</f>
        <v>898</v>
      </c>
      <c r="BC70" s="50" t="str">
        <f>SpellNumber(L70,BB70)</f>
        <v>INR  Eight Hundred &amp; Ninety Eight  Only</v>
      </c>
      <c r="IA70" s="22">
        <v>9</v>
      </c>
      <c r="IB70" s="22" t="s">
        <v>126</v>
      </c>
      <c r="IC70" s="22" t="s">
        <v>197</v>
      </c>
      <c r="IE70" s="23"/>
      <c r="IF70" s="23"/>
      <c r="IG70" s="23"/>
      <c r="IH70" s="23"/>
      <c r="II70" s="23"/>
    </row>
    <row r="71" spans="1:243" s="22" customFormat="1" ht="28.5">
      <c r="A71" s="59">
        <v>9.03</v>
      </c>
      <c r="B71" s="60" t="s">
        <v>230</v>
      </c>
      <c r="C71" s="39" t="s">
        <v>198</v>
      </c>
      <c r="D71" s="61">
        <v>1.03</v>
      </c>
      <c r="E71" s="62" t="s">
        <v>64</v>
      </c>
      <c r="F71" s="63">
        <v>1086.89</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ROUND(total_amount_ba($B$2,$D$2,D71,F71,J71,K71,M71),0)</f>
        <v>1119</v>
      </c>
      <c r="BB71" s="54">
        <f>BA71+SUM(N71:AZ71)</f>
        <v>1119</v>
      </c>
      <c r="BC71" s="50" t="str">
        <f>SpellNumber(L71,BB71)</f>
        <v>INR  One Thousand One Hundred &amp; Nineteen  Only</v>
      </c>
      <c r="IA71" s="22">
        <v>9.01</v>
      </c>
      <c r="IB71" s="22" t="s">
        <v>127</v>
      </c>
      <c r="IC71" s="22" t="s">
        <v>198</v>
      </c>
      <c r="IE71" s="23"/>
      <c r="IF71" s="23"/>
      <c r="IG71" s="23"/>
      <c r="IH71" s="23"/>
      <c r="II71" s="23"/>
    </row>
    <row r="72" spans="1:243" s="22" customFormat="1" ht="85.5">
      <c r="A72" s="59">
        <v>9.04</v>
      </c>
      <c r="B72" s="60" t="s">
        <v>280</v>
      </c>
      <c r="C72" s="39" t="s">
        <v>199</v>
      </c>
      <c r="D72" s="61">
        <v>0.3</v>
      </c>
      <c r="E72" s="62" t="s">
        <v>64</v>
      </c>
      <c r="F72" s="63">
        <v>2567.38</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ROUND(total_amount_ba($B$2,$D$2,D72,F72,J72,K72,M72),0)</f>
        <v>770</v>
      </c>
      <c r="BB72" s="54">
        <f>BA72+SUM(N72:AZ72)</f>
        <v>770</v>
      </c>
      <c r="BC72" s="50" t="str">
        <f>SpellNumber(L72,BB72)</f>
        <v>INR  Seven Hundred &amp; Seventy  Only</v>
      </c>
      <c r="IA72" s="22">
        <v>9.02</v>
      </c>
      <c r="IB72" s="22" t="s">
        <v>128</v>
      </c>
      <c r="IC72" s="22" t="s">
        <v>199</v>
      </c>
      <c r="ID72" s="22">
        <v>3</v>
      </c>
      <c r="IE72" s="23" t="s">
        <v>65</v>
      </c>
      <c r="IF72" s="23"/>
      <c r="IG72" s="23"/>
      <c r="IH72" s="23"/>
      <c r="II72" s="23"/>
    </row>
    <row r="73" spans="1:243" s="22" customFormat="1" ht="85.5">
      <c r="A73" s="59">
        <v>9.05</v>
      </c>
      <c r="B73" s="60" t="s">
        <v>281</v>
      </c>
      <c r="C73" s="39" t="s">
        <v>200</v>
      </c>
      <c r="D73" s="61">
        <v>0.6</v>
      </c>
      <c r="E73" s="62" t="s">
        <v>52</v>
      </c>
      <c r="F73" s="63">
        <v>830.42</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ROUND(total_amount_ba($B$2,$D$2,D73,F73,J73,K73,M73),0)</f>
        <v>498</v>
      </c>
      <c r="BB73" s="54">
        <f>BA73+SUM(N73:AZ73)</f>
        <v>498</v>
      </c>
      <c r="BC73" s="50" t="str">
        <f>SpellNumber(L73,BB73)</f>
        <v>INR  Four Hundred &amp; Ninety Eight  Only</v>
      </c>
      <c r="IA73" s="22">
        <v>9.03</v>
      </c>
      <c r="IB73" s="22" t="s">
        <v>129</v>
      </c>
      <c r="IC73" s="22" t="s">
        <v>200</v>
      </c>
      <c r="IE73" s="23"/>
      <c r="IF73" s="23"/>
      <c r="IG73" s="23"/>
      <c r="IH73" s="23"/>
      <c r="II73" s="23"/>
    </row>
    <row r="74" spans="1:243" s="22" customFormat="1" ht="85.5">
      <c r="A74" s="59">
        <v>9.06</v>
      </c>
      <c r="B74" s="60" t="s">
        <v>282</v>
      </c>
      <c r="C74" s="39" t="s">
        <v>201</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2">
        <v>9.04</v>
      </c>
      <c r="IB74" s="22" t="s">
        <v>130</v>
      </c>
      <c r="IC74" s="22" t="s">
        <v>201</v>
      </c>
      <c r="IE74" s="23"/>
      <c r="IF74" s="23"/>
      <c r="IG74" s="23"/>
      <c r="IH74" s="23"/>
      <c r="II74" s="23"/>
    </row>
    <row r="75" spans="1:243" s="22" customFormat="1" ht="28.5">
      <c r="A75" s="59">
        <v>9.07</v>
      </c>
      <c r="B75" s="60" t="s">
        <v>283</v>
      </c>
      <c r="C75" s="39" t="s">
        <v>202</v>
      </c>
      <c r="D75" s="61">
        <v>0.5</v>
      </c>
      <c r="E75" s="62" t="s">
        <v>64</v>
      </c>
      <c r="F75" s="63">
        <v>1489.21</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ROUND(total_amount_ba($B$2,$D$2,D75,F75,J75,K75,M75),0)</f>
        <v>745</v>
      </c>
      <c r="BB75" s="54">
        <f>BA75+SUM(N75:AZ75)</f>
        <v>745</v>
      </c>
      <c r="BC75" s="50" t="str">
        <f>SpellNumber(L75,BB75)</f>
        <v>INR  Seven Hundred &amp; Forty Five  Only</v>
      </c>
      <c r="IA75" s="22">
        <v>9.05</v>
      </c>
      <c r="IB75" s="22" t="s">
        <v>131</v>
      </c>
      <c r="IC75" s="22" t="s">
        <v>202</v>
      </c>
      <c r="ID75" s="22">
        <v>3</v>
      </c>
      <c r="IE75" s="23" t="s">
        <v>65</v>
      </c>
      <c r="IF75" s="23"/>
      <c r="IG75" s="23"/>
      <c r="IH75" s="23"/>
      <c r="II75" s="23"/>
    </row>
    <row r="76" spans="1:243" s="22" customFormat="1" ht="76.5" customHeight="1">
      <c r="A76" s="59">
        <v>9.08</v>
      </c>
      <c r="B76" s="60" t="s">
        <v>124</v>
      </c>
      <c r="C76" s="39" t="s">
        <v>203</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2">
        <v>9.06</v>
      </c>
      <c r="IB76" s="22" t="s">
        <v>132</v>
      </c>
      <c r="IC76" s="22" t="s">
        <v>203</v>
      </c>
      <c r="ID76" s="22">
        <v>2</v>
      </c>
      <c r="IE76" s="23" t="s">
        <v>65</v>
      </c>
      <c r="IF76" s="23"/>
      <c r="IG76" s="23"/>
      <c r="IH76" s="23"/>
      <c r="II76" s="23"/>
    </row>
    <row r="77" spans="1:243" s="22" customFormat="1" ht="28.5">
      <c r="A77" s="59">
        <v>9.09</v>
      </c>
      <c r="B77" s="60" t="s">
        <v>231</v>
      </c>
      <c r="C77" s="39" t="s">
        <v>204</v>
      </c>
      <c r="D77" s="61">
        <v>1</v>
      </c>
      <c r="E77" s="62" t="s">
        <v>65</v>
      </c>
      <c r="F77" s="63">
        <v>265.4</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ROUND(total_amount_ba($B$2,$D$2,D77,F77,J77,K77,M77),0)</f>
        <v>265</v>
      </c>
      <c r="BB77" s="54">
        <f>BA77+SUM(N77:AZ77)</f>
        <v>265</v>
      </c>
      <c r="BC77" s="50" t="str">
        <f>SpellNumber(L77,BB77)</f>
        <v>INR  Two Hundred &amp; Sixty Five  Only</v>
      </c>
      <c r="IA77" s="22">
        <v>10</v>
      </c>
      <c r="IB77" s="22" t="s">
        <v>133</v>
      </c>
      <c r="IC77" s="22" t="s">
        <v>204</v>
      </c>
      <c r="IE77" s="23"/>
      <c r="IF77" s="23"/>
      <c r="IG77" s="23"/>
      <c r="IH77" s="23"/>
      <c r="II77" s="23"/>
    </row>
    <row r="78" spans="1:243" s="22" customFormat="1" ht="71.25">
      <c r="A78" s="59">
        <v>9.1</v>
      </c>
      <c r="B78" s="60" t="s">
        <v>284</v>
      </c>
      <c r="C78" s="39" t="s">
        <v>205</v>
      </c>
      <c r="D78" s="61">
        <v>8.51</v>
      </c>
      <c r="E78" s="62" t="s">
        <v>52</v>
      </c>
      <c r="F78" s="63">
        <v>192.67</v>
      </c>
      <c r="G78" s="40"/>
      <c r="H78" s="24"/>
      <c r="I78" s="47" t="s">
        <v>38</v>
      </c>
      <c r="J78" s="48">
        <f t="shared" si="4"/>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ROUND(total_amount_ba($B$2,$D$2,D78,F78,J78,K78,M78),0)</f>
        <v>1640</v>
      </c>
      <c r="BB78" s="54">
        <f>BA78+SUM(N78:AZ78)</f>
        <v>1640</v>
      </c>
      <c r="BC78" s="50" t="str">
        <f>SpellNumber(L78,BB78)</f>
        <v>INR  One Thousand Six Hundred &amp; Forty  Only</v>
      </c>
      <c r="IA78" s="22">
        <v>10.01</v>
      </c>
      <c r="IB78" s="22" t="s">
        <v>134</v>
      </c>
      <c r="IC78" s="22" t="s">
        <v>205</v>
      </c>
      <c r="IE78" s="23"/>
      <c r="IF78" s="23"/>
      <c r="IG78" s="23"/>
      <c r="IH78" s="23"/>
      <c r="II78" s="23"/>
    </row>
    <row r="79" spans="1:243" s="22" customFormat="1" ht="71.25">
      <c r="A79" s="59">
        <v>9.11</v>
      </c>
      <c r="B79" s="60" t="s">
        <v>232</v>
      </c>
      <c r="C79" s="39" t="s">
        <v>206</v>
      </c>
      <c r="D79" s="61">
        <v>6.5</v>
      </c>
      <c r="E79" s="62" t="s">
        <v>52</v>
      </c>
      <c r="F79" s="63">
        <v>39.5</v>
      </c>
      <c r="G79" s="40"/>
      <c r="H79" s="24"/>
      <c r="I79" s="47" t="s">
        <v>38</v>
      </c>
      <c r="J79" s="48">
        <f t="shared" si="4"/>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ROUND(total_amount_ba($B$2,$D$2,D79,F79,J79,K79,M79),0)</f>
        <v>257</v>
      </c>
      <c r="BB79" s="54">
        <f>BA79+SUM(N79:AZ79)</f>
        <v>257</v>
      </c>
      <c r="BC79" s="50" t="str">
        <f>SpellNumber(L79,BB79)</f>
        <v>INR  Two Hundred &amp; Fifty Seven  Only</v>
      </c>
      <c r="IA79" s="22">
        <v>10.02</v>
      </c>
      <c r="IB79" s="22" t="s">
        <v>135</v>
      </c>
      <c r="IC79" s="22" t="s">
        <v>206</v>
      </c>
      <c r="ID79" s="22">
        <v>8</v>
      </c>
      <c r="IE79" s="23" t="s">
        <v>74</v>
      </c>
      <c r="IF79" s="23"/>
      <c r="IG79" s="23"/>
      <c r="IH79" s="23"/>
      <c r="II79" s="23"/>
    </row>
    <row r="80" spans="1:243" s="22" customFormat="1" ht="128.25">
      <c r="A80" s="59">
        <v>9.12</v>
      </c>
      <c r="B80" s="60" t="s">
        <v>285</v>
      </c>
      <c r="C80" s="39" t="s">
        <v>207</v>
      </c>
      <c r="D80" s="61">
        <v>3</v>
      </c>
      <c r="E80" s="62" t="s">
        <v>64</v>
      </c>
      <c r="F80" s="63">
        <v>192.32</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ROUND(total_amount_ba($B$2,$D$2,D80,F80,J80,K80,M80),0)</f>
        <v>577</v>
      </c>
      <c r="BB80" s="54">
        <f>BA80+SUM(N80:AZ80)</f>
        <v>577</v>
      </c>
      <c r="BC80" s="50" t="str">
        <f>SpellNumber(L80,BB80)</f>
        <v>INR  Five Hundred &amp; Seventy Seven  Only</v>
      </c>
      <c r="IA80" s="22">
        <v>10.03</v>
      </c>
      <c r="IB80" s="22" t="s">
        <v>136</v>
      </c>
      <c r="IC80" s="22" t="s">
        <v>207</v>
      </c>
      <c r="ID80" s="22">
        <v>4</v>
      </c>
      <c r="IE80" s="23" t="s">
        <v>74</v>
      </c>
      <c r="IF80" s="23"/>
      <c r="IG80" s="23"/>
      <c r="IH80" s="23"/>
      <c r="II80" s="23"/>
    </row>
    <row r="81" spans="1:243" s="22" customFormat="1" ht="15.75">
      <c r="A81" s="59">
        <v>10</v>
      </c>
      <c r="B81" s="60" t="s">
        <v>126</v>
      </c>
      <c r="C81" s="39" t="s">
        <v>208</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10.04</v>
      </c>
      <c r="IB81" s="22" t="s">
        <v>137</v>
      </c>
      <c r="IC81" s="22" t="s">
        <v>208</v>
      </c>
      <c r="ID81" s="22">
        <v>25</v>
      </c>
      <c r="IE81" s="23" t="s">
        <v>74</v>
      </c>
      <c r="IF81" s="23"/>
      <c r="IG81" s="23"/>
      <c r="IH81" s="23"/>
      <c r="II81" s="23"/>
    </row>
    <row r="82" spans="1:243" s="22" customFormat="1" ht="60" customHeight="1">
      <c r="A82" s="59">
        <v>10.01</v>
      </c>
      <c r="B82" s="60" t="s">
        <v>233</v>
      </c>
      <c r="C82" s="39" t="s">
        <v>209</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10.05</v>
      </c>
      <c r="IB82" s="22" t="s">
        <v>138</v>
      </c>
      <c r="IC82" s="22" t="s">
        <v>209</v>
      </c>
      <c r="IE82" s="23"/>
      <c r="IF82" s="23"/>
      <c r="IG82" s="23"/>
      <c r="IH82" s="23"/>
      <c r="II82" s="23"/>
    </row>
    <row r="83" spans="1:243" s="22" customFormat="1" ht="21" customHeight="1">
      <c r="A83" s="59">
        <v>10.02</v>
      </c>
      <c r="B83" s="60" t="s">
        <v>234</v>
      </c>
      <c r="C83" s="39" t="s">
        <v>210</v>
      </c>
      <c r="D83" s="61">
        <v>1</v>
      </c>
      <c r="E83" s="62" t="s">
        <v>65</v>
      </c>
      <c r="F83" s="63">
        <v>4858</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ROUND(total_amount_ba($B$2,$D$2,D83,F83,J83,K83,M83),0)</f>
        <v>4858</v>
      </c>
      <c r="BB83" s="54">
        <f>BA83+SUM(N83:AZ83)</f>
        <v>4858</v>
      </c>
      <c r="BC83" s="50" t="str">
        <f>SpellNumber(L83,BB83)</f>
        <v>INR  Four Thousand Eight Hundred &amp; Fifty Eight  Only</v>
      </c>
      <c r="IA83" s="22">
        <v>10.06</v>
      </c>
      <c r="IB83" s="22" t="s">
        <v>139</v>
      </c>
      <c r="IC83" s="22" t="s">
        <v>210</v>
      </c>
      <c r="ID83" s="22">
        <v>1</v>
      </c>
      <c r="IE83" s="23" t="s">
        <v>65</v>
      </c>
      <c r="IF83" s="23"/>
      <c r="IG83" s="23"/>
      <c r="IH83" s="23"/>
      <c r="II83" s="23"/>
    </row>
    <row r="84" spans="1:243" s="22" customFormat="1" ht="40.5" customHeight="1">
      <c r="A84" s="59">
        <v>10.03</v>
      </c>
      <c r="B84" s="60" t="s">
        <v>235</v>
      </c>
      <c r="C84" s="39" t="s">
        <v>211</v>
      </c>
      <c r="D84" s="61">
        <v>1</v>
      </c>
      <c r="E84" s="62" t="s">
        <v>65</v>
      </c>
      <c r="F84" s="63">
        <v>777.07</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ROUND(total_amount_ba($B$2,$D$2,D84,F84,J84,K84,M84),0)</f>
        <v>777</v>
      </c>
      <c r="BB84" s="54">
        <f>BA84+SUM(N84:AZ84)</f>
        <v>777</v>
      </c>
      <c r="BC84" s="50" t="str">
        <f>SpellNumber(L84,BB84)</f>
        <v>INR  Seven Hundred &amp; Seventy Seven  Only</v>
      </c>
      <c r="IA84" s="22">
        <v>10.07</v>
      </c>
      <c r="IB84" s="22" t="s">
        <v>140</v>
      </c>
      <c r="IC84" s="22" t="s">
        <v>211</v>
      </c>
      <c r="IE84" s="23"/>
      <c r="IF84" s="23"/>
      <c r="IG84" s="23"/>
      <c r="IH84" s="23"/>
      <c r="II84" s="23"/>
    </row>
    <row r="85" spans="1:243" s="22" customFormat="1" ht="19.5" customHeight="1">
      <c r="A85" s="59">
        <v>10.04</v>
      </c>
      <c r="B85" s="60" t="s">
        <v>236</v>
      </c>
      <c r="C85" s="39" t="s">
        <v>212</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2">
        <v>10.08</v>
      </c>
      <c r="IB85" s="22" t="s">
        <v>141</v>
      </c>
      <c r="IC85" s="22" t="s">
        <v>212</v>
      </c>
      <c r="ID85" s="22">
        <v>2</v>
      </c>
      <c r="IE85" s="23" t="s">
        <v>65</v>
      </c>
      <c r="IF85" s="23"/>
      <c r="IG85" s="23"/>
      <c r="IH85" s="23"/>
      <c r="II85" s="23"/>
    </row>
    <row r="86" spans="1:243" s="22" customFormat="1" ht="28.5">
      <c r="A86" s="59">
        <v>10.05</v>
      </c>
      <c r="B86" s="60" t="s">
        <v>286</v>
      </c>
      <c r="C86" s="39" t="s">
        <v>213</v>
      </c>
      <c r="D86" s="61">
        <v>1</v>
      </c>
      <c r="E86" s="62" t="s">
        <v>65</v>
      </c>
      <c r="F86" s="63">
        <v>1447.87</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ROUND(total_amount_ba($B$2,$D$2,D86,F86,J86,K86,M86),0)</f>
        <v>1448</v>
      </c>
      <c r="BB86" s="54">
        <f>BA86+SUM(N86:AZ86)</f>
        <v>1448</v>
      </c>
      <c r="BC86" s="50" t="str">
        <f>SpellNumber(L86,BB86)</f>
        <v>INR  One Thousand Four Hundred &amp; Forty Eight  Only</v>
      </c>
      <c r="IA86" s="22">
        <v>10.09</v>
      </c>
      <c r="IB86" s="22" t="s">
        <v>142</v>
      </c>
      <c r="IC86" s="22" t="s">
        <v>213</v>
      </c>
      <c r="IE86" s="23"/>
      <c r="IF86" s="23"/>
      <c r="IG86" s="23"/>
      <c r="IH86" s="23"/>
      <c r="II86" s="23"/>
    </row>
    <row r="87" spans="1:243" s="22" customFormat="1" ht="85.5">
      <c r="A87" s="63">
        <v>10.06</v>
      </c>
      <c r="B87" s="60" t="s">
        <v>287</v>
      </c>
      <c r="C87" s="39" t="s">
        <v>214</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10.1</v>
      </c>
      <c r="IB87" s="22" t="s">
        <v>143</v>
      </c>
      <c r="IC87" s="22" t="s">
        <v>214</v>
      </c>
      <c r="ID87" s="22">
        <v>3</v>
      </c>
      <c r="IE87" s="23" t="s">
        <v>65</v>
      </c>
      <c r="IF87" s="23"/>
      <c r="IG87" s="23"/>
      <c r="IH87" s="23"/>
      <c r="II87" s="23"/>
    </row>
    <row r="88" spans="1:243" s="22" customFormat="1" ht="27" customHeight="1">
      <c r="A88" s="59">
        <v>10.07</v>
      </c>
      <c r="B88" s="60" t="s">
        <v>288</v>
      </c>
      <c r="C88" s="39" t="s">
        <v>215</v>
      </c>
      <c r="D88" s="61">
        <v>1</v>
      </c>
      <c r="E88" s="62" t="s">
        <v>65</v>
      </c>
      <c r="F88" s="63">
        <v>1593.33</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ROUND(total_amount_ba($B$2,$D$2,D88,F88,J88,K88,M88),0)</f>
        <v>1593</v>
      </c>
      <c r="BB88" s="54">
        <f>BA88+SUM(N88:AZ88)</f>
        <v>1593</v>
      </c>
      <c r="BC88" s="50" t="str">
        <f>SpellNumber(L88,BB88)</f>
        <v>INR  One Thousand Five Hundred &amp; Ninety Three  Only</v>
      </c>
      <c r="IA88" s="22">
        <v>10.11</v>
      </c>
      <c r="IB88" s="22" t="s">
        <v>141</v>
      </c>
      <c r="IC88" s="22" t="s">
        <v>215</v>
      </c>
      <c r="ID88" s="22">
        <v>3</v>
      </c>
      <c r="IE88" s="23" t="s">
        <v>65</v>
      </c>
      <c r="IF88" s="23"/>
      <c r="IG88" s="23"/>
      <c r="IH88" s="23"/>
      <c r="II88" s="23"/>
    </row>
    <row r="89" spans="1:243" s="22" customFormat="1" ht="28.5">
      <c r="A89" s="59">
        <v>10.08</v>
      </c>
      <c r="B89" s="60" t="s">
        <v>289</v>
      </c>
      <c r="C89" s="39" t="s">
        <v>216</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10.12</v>
      </c>
      <c r="IB89" s="22" t="s">
        <v>144</v>
      </c>
      <c r="IC89" s="22" t="s">
        <v>216</v>
      </c>
      <c r="IE89" s="23"/>
      <c r="IF89" s="23"/>
      <c r="IG89" s="23"/>
      <c r="IH89" s="23"/>
      <c r="II89" s="23"/>
    </row>
    <row r="90" spans="1:243" s="22" customFormat="1" ht="15.75" customHeight="1">
      <c r="A90" s="59">
        <v>10.09</v>
      </c>
      <c r="B90" s="60" t="s">
        <v>290</v>
      </c>
      <c r="C90" s="39" t="s">
        <v>217</v>
      </c>
      <c r="D90" s="61">
        <v>1</v>
      </c>
      <c r="E90" s="62" t="s">
        <v>65</v>
      </c>
      <c r="F90" s="63">
        <v>596.93</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ROUND(total_amount_ba($B$2,$D$2,D90,F90,J90,K90,M90),0)</f>
        <v>597</v>
      </c>
      <c r="BB90" s="54">
        <f>BA90+SUM(N90:AZ90)</f>
        <v>597</v>
      </c>
      <c r="BC90" s="50" t="str">
        <f>SpellNumber(L90,BB90)</f>
        <v>INR  Five Hundred &amp; Ninety Seven  Only</v>
      </c>
      <c r="IA90" s="22">
        <v>10.13</v>
      </c>
      <c r="IB90" s="22" t="s">
        <v>143</v>
      </c>
      <c r="IC90" s="22" t="s">
        <v>217</v>
      </c>
      <c r="ID90" s="22">
        <v>3</v>
      </c>
      <c r="IE90" s="23" t="s">
        <v>65</v>
      </c>
      <c r="IF90" s="23"/>
      <c r="IG90" s="23"/>
      <c r="IH90" s="23"/>
      <c r="II90" s="23"/>
    </row>
    <row r="91" spans="1:243" s="22" customFormat="1" ht="28.5">
      <c r="A91" s="59">
        <v>10.1</v>
      </c>
      <c r="B91" s="60" t="s">
        <v>237</v>
      </c>
      <c r="C91" s="39" t="s">
        <v>218</v>
      </c>
      <c r="D91" s="72"/>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4"/>
      <c r="IA91" s="22">
        <v>10.14</v>
      </c>
      <c r="IB91" s="22" t="s">
        <v>145</v>
      </c>
      <c r="IC91" s="22" t="s">
        <v>218</v>
      </c>
      <c r="IE91" s="23"/>
      <c r="IF91" s="23"/>
      <c r="IG91" s="23"/>
      <c r="IH91" s="23"/>
      <c r="II91" s="23"/>
    </row>
    <row r="92" spans="1:243" s="22" customFormat="1" ht="15.75">
      <c r="A92" s="59">
        <v>10.11</v>
      </c>
      <c r="B92" s="60" t="s">
        <v>238</v>
      </c>
      <c r="C92" s="39" t="s">
        <v>219</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22">
        <v>10.15</v>
      </c>
      <c r="IB92" s="22" t="s">
        <v>143</v>
      </c>
      <c r="IC92" s="22" t="s">
        <v>219</v>
      </c>
      <c r="ID92" s="22">
        <v>3</v>
      </c>
      <c r="IE92" s="23" t="s">
        <v>65</v>
      </c>
      <c r="IF92" s="23"/>
      <c r="IG92" s="23"/>
      <c r="IH92" s="23"/>
      <c r="II92" s="23"/>
    </row>
    <row r="93" spans="1:243" s="22" customFormat="1" ht="28.5">
      <c r="A93" s="59">
        <v>10.12</v>
      </c>
      <c r="B93" s="60" t="s">
        <v>291</v>
      </c>
      <c r="C93" s="39" t="s">
        <v>220</v>
      </c>
      <c r="D93" s="61">
        <v>13.5</v>
      </c>
      <c r="E93" s="62" t="s">
        <v>74</v>
      </c>
      <c r="F93" s="63">
        <v>892.63</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ROUND(total_amount_ba($B$2,$D$2,D93,F93,J93,K93,M93),0)</f>
        <v>12051</v>
      </c>
      <c r="BB93" s="54">
        <f>BA93+SUM(N93:AZ93)</f>
        <v>12051</v>
      </c>
      <c r="BC93" s="50" t="str">
        <f>SpellNumber(L93,BB93)</f>
        <v>INR  Twelve Thousand  &amp;Fifty One  Only</v>
      </c>
      <c r="IA93" s="22">
        <v>11</v>
      </c>
      <c r="IB93" s="22" t="s">
        <v>87</v>
      </c>
      <c r="IC93" s="22" t="s">
        <v>220</v>
      </c>
      <c r="IE93" s="23"/>
      <c r="IF93" s="23"/>
      <c r="IG93" s="23"/>
      <c r="IH93" s="23"/>
      <c r="II93" s="23"/>
    </row>
    <row r="94" spans="1:243" s="22" customFormat="1" ht="15.75">
      <c r="A94" s="63">
        <v>10.13</v>
      </c>
      <c r="B94" s="60" t="s">
        <v>239</v>
      </c>
      <c r="C94" s="39" t="s">
        <v>221</v>
      </c>
      <c r="D94" s="72"/>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4"/>
      <c r="IA94" s="22">
        <v>11.01</v>
      </c>
      <c r="IB94" s="22" t="s">
        <v>146</v>
      </c>
      <c r="IC94" s="22" t="s">
        <v>221</v>
      </c>
      <c r="ID94" s="22">
        <v>41</v>
      </c>
      <c r="IE94" s="23" t="s">
        <v>148</v>
      </c>
      <c r="IF94" s="23"/>
      <c r="IG94" s="23"/>
      <c r="IH94" s="23"/>
      <c r="II94" s="23"/>
    </row>
    <row r="95" spans="1:243" s="22" customFormat="1" ht="28.5" customHeight="1">
      <c r="A95" s="59">
        <v>10.14</v>
      </c>
      <c r="B95" s="60" t="s">
        <v>291</v>
      </c>
      <c r="C95" s="39" t="s">
        <v>222</v>
      </c>
      <c r="D95" s="61">
        <v>0.5</v>
      </c>
      <c r="E95" s="62" t="s">
        <v>74</v>
      </c>
      <c r="F95" s="63">
        <v>816.79</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ROUND(total_amount_ba($B$2,$D$2,D95,F95,J95,K95,M95),0)</f>
        <v>408</v>
      </c>
      <c r="BB95" s="54">
        <f>BA95+SUM(N95:AZ95)</f>
        <v>408</v>
      </c>
      <c r="BC95" s="50" t="str">
        <f>SpellNumber(L95,BB95)</f>
        <v>INR  Four Hundred &amp; Eight  Only</v>
      </c>
      <c r="IA95" s="22">
        <v>11.02</v>
      </c>
      <c r="IB95" s="65" t="s">
        <v>147</v>
      </c>
      <c r="IC95" s="22" t="s">
        <v>222</v>
      </c>
      <c r="ID95" s="22">
        <v>41</v>
      </c>
      <c r="IE95" s="23" t="s">
        <v>148</v>
      </c>
      <c r="IF95" s="23"/>
      <c r="IG95" s="23"/>
      <c r="IH95" s="23"/>
      <c r="II95" s="23"/>
    </row>
    <row r="96" spans="1:55" ht="121.5" customHeight="1">
      <c r="A96" s="59">
        <v>10.15</v>
      </c>
      <c r="B96" s="60" t="s">
        <v>292</v>
      </c>
      <c r="C96" s="39" t="s">
        <v>313</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row>
    <row r="97" spans="1:55" ht="27.75" customHeight="1">
      <c r="A97" s="59">
        <v>10.16</v>
      </c>
      <c r="B97" s="60" t="s">
        <v>293</v>
      </c>
      <c r="C97" s="39" t="s">
        <v>314</v>
      </c>
      <c r="D97" s="61">
        <v>4</v>
      </c>
      <c r="E97" s="62" t="s">
        <v>65</v>
      </c>
      <c r="F97" s="63">
        <v>270.45</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ROUND(total_amount_ba($B$2,$D$2,D97,F97,J97,K97,M97),0)</f>
        <v>1082</v>
      </c>
      <c r="BB97" s="54">
        <f>BA97+SUM(N97:AZ97)</f>
        <v>1082</v>
      </c>
      <c r="BC97" s="50" t="str">
        <f>SpellNumber(L97,BB97)</f>
        <v>INR  One Thousand  &amp;Eighty Two  Only</v>
      </c>
    </row>
    <row r="98" spans="1:55" ht="28.5">
      <c r="A98" s="59">
        <v>10.17</v>
      </c>
      <c r="B98" s="60" t="s">
        <v>240</v>
      </c>
      <c r="C98" s="39" t="s">
        <v>315</v>
      </c>
      <c r="D98" s="72"/>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4"/>
    </row>
    <row r="99" spans="1:55" ht="15.75">
      <c r="A99" s="59">
        <v>10.18</v>
      </c>
      <c r="B99" s="60" t="s">
        <v>238</v>
      </c>
      <c r="C99" s="39" t="s">
        <v>316</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row>
    <row r="100" spans="1:55" ht="28.5">
      <c r="A100" s="59">
        <v>10.19</v>
      </c>
      <c r="B100" s="60" t="s">
        <v>294</v>
      </c>
      <c r="C100" s="39" t="s">
        <v>317</v>
      </c>
      <c r="D100" s="61">
        <v>1</v>
      </c>
      <c r="E100" s="62" t="s">
        <v>65</v>
      </c>
      <c r="F100" s="63">
        <v>362.07</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3"/>
      <c r="BA100" s="42">
        <f>ROUND(total_amount_ba($B$2,$D$2,D100,F100,J100,K100,M100),0)</f>
        <v>362</v>
      </c>
      <c r="BB100" s="54">
        <f>BA100+SUM(N100:AZ100)</f>
        <v>362</v>
      </c>
      <c r="BC100" s="50" t="str">
        <f>SpellNumber(L100,BB100)</f>
        <v>INR  Three Hundred &amp; Sixty Two  Only</v>
      </c>
    </row>
    <row r="101" spans="1:55" ht="71.25">
      <c r="A101" s="59">
        <v>10.2</v>
      </c>
      <c r="B101" s="60" t="s">
        <v>241</v>
      </c>
      <c r="C101" s="39" t="s">
        <v>318</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row>
    <row r="102" spans="1:55" ht="15.75">
      <c r="A102" s="59">
        <v>10.21</v>
      </c>
      <c r="B102" s="60" t="s">
        <v>242</v>
      </c>
      <c r="C102" s="39" t="s">
        <v>319</v>
      </c>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row>
    <row r="103" spans="1:55" ht="28.5">
      <c r="A103" s="59">
        <v>10.22</v>
      </c>
      <c r="B103" s="60" t="s">
        <v>294</v>
      </c>
      <c r="C103" s="39" t="s">
        <v>320</v>
      </c>
      <c r="D103" s="61">
        <v>1</v>
      </c>
      <c r="E103" s="62" t="s">
        <v>65</v>
      </c>
      <c r="F103" s="63">
        <v>588.51</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3"/>
      <c r="BA103" s="42">
        <f>ROUND(total_amount_ba($B$2,$D$2,D103,F103,J103,K103,M103),0)</f>
        <v>589</v>
      </c>
      <c r="BB103" s="54">
        <f>BA103+SUM(N103:AZ103)</f>
        <v>589</v>
      </c>
      <c r="BC103" s="50" t="str">
        <f>SpellNumber(L103,BB103)</f>
        <v>INR  Five Hundred &amp; Eighty Nine  Only</v>
      </c>
    </row>
    <row r="104" spans="1:55" ht="57">
      <c r="A104" s="59">
        <v>10.23</v>
      </c>
      <c r="B104" s="60" t="s">
        <v>295</v>
      </c>
      <c r="C104" s="39" t="s">
        <v>321</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row>
    <row r="105" spans="1:55" ht="15.75">
      <c r="A105" s="59">
        <v>10.24</v>
      </c>
      <c r="B105" s="60" t="s">
        <v>296</v>
      </c>
      <c r="C105" s="39" t="s">
        <v>322</v>
      </c>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row>
    <row r="106" spans="1:55" ht="28.5">
      <c r="A106" s="59">
        <v>10.25</v>
      </c>
      <c r="B106" s="64" t="s">
        <v>243</v>
      </c>
      <c r="C106" s="39" t="s">
        <v>323</v>
      </c>
      <c r="D106" s="61">
        <v>1</v>
      </c>
      <c r="E106" s="62" t="s">
        <v>65</v>
      </c>
      <c r="F106" s="63">
        <v>817.27</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ROUND(total_amount_ba($B$2,$D$2,D106,F106,J106,K106,M106),0)</f>
        <v>817</v>
      </c>
      <c r="BB106" s="54">
        <f>BA106+SUM(N106:AZ106)</f>
        <v>817</v>
      </c>
      <c r="BC106" s="50" t="str">
        <f>SpellNumber(L106,BB106)</f>
        <v>INR  Eight Hundred &amp; Seventeen  Only</v>
      </c>
    </row>
    <row r="107" spans="1:55" ht="28.5">
      <c r="A107" s="59">
        <v>10.26</v>
      </c>
      <c r="B107" s="64" t="s">
        <v>244</v>
      </c>
      <c r="C107" s="39" t="s">
        <v>324</v>
      </c>
      <c r="D107" s="72"/>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4"/>
    </row>
    <row r="108" spans="1:55" ht="15.75">
      <c r="A108" s="63">
        <v>10.27</v>
      </c>
      <c r="B108" s="60" t="s">
        <v>223</v>
      </c>
      <c r="C108" s="39" t="s">
        <v>325</v>
      </c>
      <c r="D108" s="72"/>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4"/>
    </row>
    <row r="109" spans="1:55" ht="28.5">
      <c r="A109" s="59">
        <v>10.28</v>
      </c>
      <c r="B109" s="60" t="s">
        <v>294</v>
      </c>
      <c r="C109" s="39" t="s">
        <v>326</v>
      </c>
      <c r="D109" s="61">
        <v>1</v>
      </c>
      <c r="E109" s="62" t="s">
        <v>65</v>
      </c>
      <c r="F109" s="63">
        <v>344.49</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3"/>
      <c r="BA109" s="42">
        <f>ROUND(total_amount_ba($B$2,$D$2,D109,F109,J109,K109,M109),0)</f>
        <v>344</v>
      </c>
      <c r="BB109" s="54">
        <f>BA109+SUM(N109:AZ109)</f>
        <v>344</v>
      </c>
      <c r="BC109" s="50" t="str">
        <f>SpellNumber(L109,BB109)</f>
        <v>INR  Three Hundred &amp; Forty Four  Only</v>
      </c>
    </row>
    <row r="110" spans="1:55" ht="15.75">
      <c r="A110" s="59">
        <v>10.29</v>
      </c>
      <c r="B110" s="64" t="s">
        <v>245</v>
      </c>
      <c r="C110" s="39" t="s">
        <v>327</v>
      </c>
      <c r="D110" s="72"/>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4"/>
    </row>
    <row r="111" spans="1:55" ht="15.75">
      <c r="A111" s="59">
        <v>10.3</v>
      </c>
      <c r="B111" s="64" t="s">
        <v>223</v>
      </c>
      <c r="C111" s="39" t="s">
        <v>328</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row>
    <row r="112" spans="1:55" ht="28.5">
      <c r="A112" s="63">
        <v>10.31</v>
      </c>
      <c r="B112" s="60" t="s">
        <v>294</v>
      </c>
      <c r="C112" s="39" t="s">
        <v>329</v>
      </c>
      <c r="D112" s="61">
        <v>7</v>
      </c>
      <c r="E112" s="62" t="s">
        <v>65</v>
      </c>
      <c r="F112" s="63">
        <v>350.37</v>
      </c>
      <c r="G112" s="40"/>
      <c r="H112" s="24"/>
      <c r="I112" s="47" t="s">
        <v>38</v>
      </c>
      <c r="J112" s="48">
        <f t="shared" si="4"/>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3"/>
      <c r="BA112" s="42">
        <f>ROUND(total_amount_ba($B$2,$D$2,D112,F112,J112,K112,M112),0)</f>
        <v>2453</v>
      </c>
      <c r="BB112" s="54">
        <f>BA112+SUM(N112:AZ112)</f>
        <v>2453</v>
      </c>
      <c r="BC112" s="50" t="str">
        <f>SpellNumber(L112,BB112)</f>
        <v>INR  Two Thousand Four Hundred &amp; Fifty Three  Only</v>
      </c>
    </row>
    <row r="113" spans="1:55" ht="42.75">
      <c r="A113" s="59">
        <v>10.32</v>
      </c>
      <c r="B113" s="60" t="s">
        <v>246</v>
      </c>
      <c r="C113" s="39" t="s">
        <v>330</v>
      </c>
      <c r="D113" s="72"/>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4"/>
    </row>
    <row r="114" spans="1:55" ht="28.5">
      <c r="A114" s="59">
        <v>10.33</v>
      </c>
      <c r="B114" s="60" t="s">
        <v>223</v>
      </c>
      <c r="C114" s="39" t="s">
        <v>331</v>
      </c>
      <c r="D114" s="61">
        <v>28</v>
      </c>
      <c r="E114" s="62" t="s">
        <v>65</v>
      </c>
      <c r="F114" s="63">
        <v>481.93</v>
      </c>
      <c r="G114" s="40"/>
      <c r="H114" s="24"/>
      <c r="I114" s="47" t="s">
        <v>38</v>
      </c>
      <c r="J114" s="48">
        <f t="shared" si="4"/>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3"/>
      <c r="BA114" s="42">
        <f>ROUND(total_amount_ba($B$2,$D$2,D114,F114,J114,K114,M114),0)</f>
        <v>13494</v>
      </c>
      <c r="BB114" s="54">
        <f>BA114+SUM(N114:AZ114)</f>
        <v>13494</v>
      </c>
      <c r="BC114" s="50" t="str">
        <f>SpellNumber(L114,BB114)</f>
        <v>INR  Thirteen Thousand Four Hundred &amp; Ninety Four  Only</v>
      </c>
    </row>
    <row r="115" spans="1:55" ht="15.75">
      <c r="A115" s="63">
        <v>10.34</v>
      </c>
      <c r="B115" s="60" t="s">
        <v>247</v>
      </c>
      <c r="C115" s="39" t="s">
        <v>332</v>
      </c>
      <c r="D115" s="61">
        <v>1</v>
      </c>
      <c r="E115" s="62" t="s">
        <v>65</v>
      </c>
      <c r="F115" s="63">
        <v>408.94</v>
      </c>
      <c r="G115" s="40"/>
      <c r="H115" s="24"/>
      <c r="I115" s="47" t="s">
        <v>38</v>
      </c>
      <c r="J115" s="48">
        <f t="shared" si="4"/>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3"/>
      <c r="BA115" s="42">
        <f>ROUND(total_amount_ba($B$2,$D$2,D115,F115,J115,K115,M115),0)</f>
        <v>409</v>
      </c>
      <c r="BB115" s="54">
        <f>BA115+SUM(N115:AZ115)</f>
        <v>409</v>
      </c>
      <c r="BC115" s="50" t="str">
        <f>SpellNumber(L115,BB115)</f>
        <v>INR  Four Hundred &amp; Nine  Only</v>
      </c>
    </row>
    <row r="116" spans="1:55" ht="85.5">
      <c r="A116" s="59">
        <v>10.35</v>
      </c>
      <c r="B116" s="64" t="s">
        <v>248</v>
      </c>
      <c r="C116" s="39" t="s">
        <v>333</v>
      </c>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row>
    <row r="117" spans="1:55" ht="15.75">
      <c r="A117" s="59">
        <v>10.36</v>
      </c>
      <c r="B117" s="64" t="s">
        <v>249</v>
      </c>
      <c r="C117" s="39" t="s">
        <v>334</v>
      </c>
      <c r="D117" s="72"/>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4"/>
    </row>
    <row r="118" spans="1:55" ht="28.5">
      <c r="A118" s="63">
        <v>10.37</v>
      </c>
      <c r="B118" s="60" t="s">
        <v>250</v>
      </c>
      <c r="C118" s="39" t="s">
        <v>335</v>
      </c>
      <c r="D118" s="61">
        <v>2</v>
      </c>
      <c r="E118" s="62" t="s">
        <v>65</v>
      </c>
      <c r="F118" s="63">
        <v>1406.48</v>
      </c>
      <c r="G118" s="40"/>
      <c r="H118" s="24"/>
      <c r="I118" s="47" t="s">
        <v>38</v>
      </c>
      <c r="J118" s="48">
        <f t="shared" si="4"/>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3"/>
      <c r="BA118" s="42">
        <f>ROUND(total_amount_ba($B$2,$D$2,D118,F118,J118,K118,M118),0)</f>
        <v>2813</v>
      </c>
      <c r="BB118" s="54">
        <f>BA118+SUM(N118:AZ118)</f>
        <v>2813</v>
      </c>
      <c r="BC118" s="50" t="str">
        <f>SpellNumber(L118,BB118)</f>
        <v>INR  Two Thousand Eight Hundred &amp; Thirteen  Only</v>
      </c>
    </row>
    <row r="119" spans="1:55" ht="15.75">
      <c r="A119" s="59">
        <v>11</v>
      </c>
      <c r="B119" s="60" t="s">
        <v>133</v>
      </c>
      <c r="C119" s="39" t="s">
        <v>336</v>
      </c>
      <c r="D119" s="72"/>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4"/>
    </row>
    <row r="120" spans="1:55" ht="71.25">
      <c r="A120" s="59">
        <v>11.01</v>
      </c>
      <c r="B120" s="60" t="s">
        <v>297</v>
      </c>
      <c r="C120" s="39" t="s">
        <v>337</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row>
    <row r="121" spans="1:55" ht="28.5">
      <c r="A121" s="63">
        <v>11.02</v>
      </c>
      <c r="B121" s="60" t="s">
        <v>252</v>
      </c>
      <c r="C121" s="39" t="s">
        <v>338</v>
      </c>
      <c r="D121" s="61">
        <v>1</v>
      </c>
      <c r="E121" s="62" t="s">
        <v>74</v>
      </c>
      <c r="F121" s="63">
        <v>494.16</v>
      </c>
      <c r="G121" s="40"/>
      <c r="H121" s="24"/>
      <c r="I121" s="47" t="s">
        <v>38</v>
      </c>
      <c r="J121" s="48">
        <f t="shared" si="4"/>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3"/>
      <c r="BA121" s="42">
        <f>ROUND(total_amount_ba($B$2,$D$2,D121,F121,J121,K121,M121),0)</f>
        <v>494</v>
      </c>
      <c r="BB121" s="54">
        <f>BA121+SUM(N121:AZ121)</f>
        <v>494</v>
      </c>
      <c r="BC121" s="50" t="str">
        <f>SpellNumber(L121,BB121)</f>
        <v>INR  Four Hundred &amp; Ninety Four  Only</v>
      </c>
    </row>
    <row r="122" spans="1:55" ht="99.75">
      <c r="A122" s="59">
        <v>11.03</v>
      </c>
      <c r="B122" s="64" t="s">
        <v>251</v>
      </c>
      <c r="C122" s="39" t="s">
        <v>339</v>
      </c>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4"/>
    </row>
    <row r="123" spans="1:55" ht="28.5">
      <c r="A123" s="59">
        <v>11.04</v>
      </c>
      <c r="B123" s="64" t="s">
        <v>135</v>
      </c>
      <c r="C123" s="39" t="s">
        <v>340</v>
      </c>
      <c r="D123" s="61">
        <v>10</v>
      </c>
      <c r="E123" s="62" t="s">
        <v>74</v>
      </c>
      <c r="F123" s="63">
        <v>425.42</v>
      </c>
      <c r="G123" s="40"/>
      <c r="H123" s="24"/>
      <c r="I123" s="47" t="s">
        <v>38</v>
      </c>
      <c r="J123" s="48">
        <f t="shared" si="4"/>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3"/>
      <c r="BA123" s="42">
        <f>ROUND(total_amount_ba($B$2,$D$2,D123,F123,J123,K123,M123),0)</f>
        <v>4254</v>
      </c>
      <c r="BB123" s="54">
        <f>BA123+SUM(N123:AZ123)</f>
        <v>4254</v>
      </c>
      <c r="BC123" s="50" t="str">
        <f>SpellNumber(L123,BB123)</f>
        <v>INR  Four Thousand Two Hundred &amp; Fifty Four  Only</v>
      </c>
    </row>
    <row r="124" spans="1:55" ht="28.5">
      <c r="A124" s="63">
        <v>11.05</v>
      </c>
      <c r="B124" s="60" t="s">
        <v>136</v>
      </c>
      <c r="C124" s="39" t="s">
        <v>341</v>
      </c>
      <c r="D124" s="61">
        <v>10</v>
      </c>
      <c r="E124" s="62" t="s">
        <v>74</v>
      </c>
      <c r="F124" s="63">
        <v>474.44</v>
      </c>
      <c r="G124" s="40"/>
      <c r="H124" s="24"/>
      <c r="I124" s="47" t="s">
        <v>38</v>
      </c>
      <c r="J124" s="48">
        <f t="shared" si="4"/>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3"/>
      <c r="BA124" s="42">
        <f>ROUND(total_amount_ba($B$2,$D$2,D124,F124,J124,K124,M124),0)</f>
        <v>4744</v>
      </c>
      <c r="BB124" s="54">
        <f>BA124+SUM(N124:AZ124)</f>
        <v>4744</v>
      </c>
      <c r="BC124" s="50" t="str">
        <f>SpellNumber(L124,BB124)</f>
        <v>INR  Four Thousand Seven Hundred &amp; Forty Four  Only</v>
      </c>
    </row>
    <row r="125" spans="1:55" ht="59.25" customHeight="1">
      <c r="A125" s="59">
        <v>11.06</v>
      </c>
      <c r="B125" s="60" t="s">
        <v>138</v>
      </c>
      <c r="C125" s="39" t="s">
        <v>342</v>
      </c>
      <c r="D125" s="72"/>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4"/>
    </row>
    <row r="126" spans="1:55" ht="28.5">
      <c r="A126" s="59">
        <v>11.07</v>
      </c>
      <c r="B126" s="60" t="s">
        <v>139</v>
      </c>
      <c r="C126" s="39" t="s">
        <v>343</v>
      </c>
      <c r="D126" s="61">
        <v>1</v>
      </c>
      <c r="E126" s="62" t="s">
        <v>65</v>
      </c>
      <c r="F126" s="63">
        <v>663.83</v>
      </c>
      <c r="G126" s="40"/>
      <c r="H126" s="24"/>
      <c r="I126" s="47" t="s">
        <v>38</v>
      </c>
      <c r="J126" s="48">
        <f aca="true" t="shared" si="5" ref="J126:J149">IF(I126="Less(-)",-1,1)</f>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3"/>
      <c r="BA126" s="42">
        <f aca="true" t="shared" si="6" ref="BA126:BA149">ROUND(total_amount_ba($B$2,$D$2,D126,F126,J126,K126,M126),0)</f>
        <v>664</v>
      </c>
      <c r="BB126" s="54">
        <f aca="true" t="shared" si="7" ref="BB126:BB149">BA126+SUM(N126:AZ126)</f>
        <v>664</v>
      </c>
      <c r="BC126" s="50" t="str">
        <f aca="true" t="shared" si="8" ref="BC126:BC149">SpellNumber(L126,BB126)</f>
        <v>INR  Six Hundred &amp; Sixty Four  Only</v>
      </c>
    </row>
    <row r="127" spans="1:55" ht="42.75">
      <c r="A127" s="63">
        <v>11.08</v>
      </c>
      <c r="B127" s="60" t="s">
        <v>253</v>
      </c>
      <c r="C127" s="39" t="s">
        <v>344</v>
      </c>
      <c r="D127" s="72"/>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4"/>
    </row>
    <row r="128" spans="1:55" ht="15.75">
      <c r="A128" s="59">
        <v>11.09</v>
      </c>
      <c r="B128" s="64" t="s">
        <v>254</v>
      </c>
      <c r="C128" s="39" t="s">
        <v>345</v>
      </c>
      <c r="D128" s="72"/>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4"/>
    </row>
    <row r="129" spans="1:55" ht="28.5">
      <c r="A129" s="59">
        <v>11.1</v>
      </c>
      <c r="B129" s="64" t="s">
        <v>143</v>
      </c>
      <c r="C129" s="39" t="s">
        <v>346</v>
      </c>
      <c r="D129" s="61">
        <v>2</v>
      </c>
      <c r="E129" s="62" t="s">
        <v>65</v>
      </c>
      <c r="F129" s="63">
        <v>74.7</v>
      </c>
      <c r="G129" s="40"/>
      <c r="H129" s="24"/>
      <c r="I129" s="47" t="s">
        <v>38</v>
      </c>
      <c r="J129" s="48">
        <f t="shared" si="5"/>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3"/>
      <c r="BA129" s="42">
        <f t="shared" si="6"/>
        <v>149</v>
      </c>
      <c r="BB129" s="54">
        <f t="shared" si="7"/>
        <v>149</v>
      </c>
      <c r="BC129" s="50" t="str">
        <f t="shared" si="8"/>
        <v>INR  One Hundred &amp; Forty Nine  Only</v>
      </c>
    </row>
    <row r="130" spans="1:55" ht="42.75">
      <c r="A130" s="63">
        <v>11.11</v>
      </c>
      <c r="B130" s="60" t="s">
        <v>255</v>
      </c>
      <c r="C130" s="39" t="s">
        <v>347</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row>
    <row r="131" spans="1:55" ht="28.5">
      <c r="A131" s="59">
        <v>11.12</v>
      </c>
      <c r="B131" s="60" t="s">
        <v>143</v>
      </c>
      <c r="C131" s="39" t="s">
        <v>348</v>
      </c>
      <c r="D131" s="61">
        <v>1</v>
      </c>
      <c r="E131" s="62" t="s">
        <v>65</v>
      </c>
      <c r="F131" s="63">
        <v>380.71</v>
      </c>
      <c r="G131" s="40"/>
      <c r="H131" s="24"/>
      <c r="I131" s="47" t="s">
        <v>38</v>
      </c>
      <c r="J131" s="48">
        <f t="shared" si="5"/>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3"/>
      <c r="BA131" s="42">
        <f t="shared" si="6"/>
        <v>381</v>
      </c>
      <c r="BB131" s="54">
        <f t="shared" si="7"/>
        <v>381</v>
      </c>
      <c r="BC131" s="50" t="str">
        <f t="shared" si="8"/>
        <v>INR  Three Hundred &amp; Eighty One  Only</v>
      </c>
    </row>
    <row r="132" spans="1:55" ht="57">
      <c r="A132" s="59">
        <v>11.13</v>
      </c>
      <c r="B132" s="60" t="s">
        <v>298</v>
      </c>
      <c r="C132" s="39" t="s">
        <v>349</v>
      </c>
      <c r="D132" s="72"/>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4"/>
    </row>
    <row r="133" spans="1:55" ht="28.5">
      <c r="A133" s="63">
        <v>11.14</v>
      </c>
      <c r="B133" s="60" t="s">
        <v>299</v>
      </c>
      <c r="C133" s="39" t="s">
        <v>350</v>
      </c>
      <c r="D133" s="61">
        <v>3</v>
      </c>
      <c r="E133" s="62" t="s">
        <v>65</v>
      </c>
      <c r="F133" s="63">
        <v>438.71</v>
      </c>
      <c r="G133" s="40"/>
      <c r="H133" s="24"/>
      <c r="I133" s="47" t="s">
        <v>38</v>
      </c>
      <c r="J133" s="48">
        <f t="shared" si="5"/>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3"/>
      <c r="BA133" s="42">
        <f t="shared" si="6"/>
        <v>1316</v>
      </c>
      <c r="BB133" s="54">
        <f t="shared" si="7"/>
        <v>1316</v>
      </c>
      <c r="BC133" s="50" t="str">
        <f t="shared" si="8"/>
        <v>INR  One Thousand Three Hundred &amp; Sixteen  Only</v>
      </c>
    </row>
    <row r="134" spans="1:55" ht="28.5">
      <c r="A134" s="59">
        <v>11.15</v>
      </c>
      <c r="B134" s="64" t="s">
        <v>256</v>
      </c>
      <c r="C134" s="39" t="s">
        <v>351</v>
      </c>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row>
    <row r="135" spans="1:55" ht="28.5">
      <c r="A135" s="59">
        <v>11.16</v>
      </c>
      <c r="B135" s="64" t="s">
        <v>257</v>
      </c>
      <c r="C135" s="39" t="s">
        <v>352</v>
      </c>
      <c r="D135" s="61">
        <v>2</v>
      </c>
      <c r="E135" s="62" t="s">
        <v>65</v>
      </c>
      <c r="F135" s="63">
        <v>317.75</v>
      </c>
      <c r="G135" s="40"/>
      <c r="H135" s="24"/>
      <c r="I135" s="47" t="s">
        <v>38</v>
      </c>
      <c r="J135" s="48">
        <f t="shared" si="5"/>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3"/>
      <c r="BA135" s="42">
        <f t="shared" si="6"/>
        <v>636</v>
      </c>
      <c r="BB135" s="54">
        <f t="shared" si="7"/>
        <v>636</v>
      </c>
      <c r="BC135" s="50" t="str">
        <f t="shared" si="8"/>
        <v>INR  Six Hundred &amp; Thirty Six  Only</v>
      </c>
    </row>
    <row r="136" spans="1:55" ht="15.75">
      <c r="A136" s="63">
        <v>12</v>
      </c>
      <c r="B136" s="60" t="s">
        <v>300</v>
      </c>
      <c r="C136" s="39" t="s">
        <v>353</v>
      </c>
      <c r="D136" s="72"/>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4"/>
    </row>
    <row r="137" spans="1:55" ht="171">
      <c r="A137" s="59">
        <v>12.01</v>
      </c>
      <c r="B137" s="60" t="s">
        <v>301</v>
      </c>
      <c r="C137" s="39" t="s">
        <v>354</v>
      </c>
      <c r="D137" s="72"/>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4"/>
    </row>
    <row r="138" spans="1:55" ht="28.5">
      <c r="A138" s="59">
        <v>12.02</v>
      </c>
      <c r="B138" s="60" t="s">
        <v>302</v>
      </c>
      <c r="C138" s="39" t="s">
        <v>355</v>
      </c>
      <c r="D138" s="61">
        <v>1</v>
      </c>
      <c r="E138" s="62" t="s">
        <v>65</v>
      </c>
      <c r="F138" s="63">
        <v>599.47</v>
      </c>
      <c r="G138" s="40"/>
      <c r="H138" s="24"/>
      <c r="I138" s="47" t="s">
        <v>38</v>
      </c>
      <c r="J138" s="48">
        <f t="shared" si="5"/>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3"/>
      <c r="BA138" s="42">
        <f t="shared" si="6"/>
        <v>599</v>
      </c>
      <c r="BB138" s="54">
        <f t="shared" si="7"/>
        <v>599</v>
      </c>
      <c r="BC138" s="50" t="str">
        <f t="shared" si="8"/>
        <v>INR  Five Hundred &amp; Ninety Nine  Only</v>
      </c>
    </row>
    <row r="139" spans="1:55" ht="15.75">
      <c r="A139" s="63">
        <v>13</v>
      </c>
      <c r="B139" s="60" t="s">
        <v>303</v>
      </c>
      <c r="C139" s="39" t="s">
        <v>356</v>
      </c>
      <c r="D139" s="72"/>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4"/>
    </row>
    <row r="140" spans="1:55" ht="327.75">
      <c r="A140" s="59">
        <v>13.01</v>
      </c>
      <c r="B140" s="64" t="s">
        <v>304</v>
      </c>
      <c r="C140" s="39" t="s">
        <v>357</v>
      </c>
      <c r="D140" s="72"/>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4"/>
    </row>
    <row r="141" spans="1:55" ht="15.75">
      <c r="A141" s="59">
        <v>13.02</v>
      </c>
      <c r="B141" s="64" t="s">
        <v>305</v>
      </c>
      <c r="C141" s="39" t="s">
        <v>358</v>
      </c>
      <c r="D141" s="72"/>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4"/>
    </row>
    <row r="142" spans="1:55" ht="71.25">
      <c r="A142" s="63">
        <v>13.03</v>
      </c>
      <c r="B142" s="60" t="s">
        <v>306</v>
      </c>
      <c r="C142" s="39" t="s">
        <v>359</v>
      </c>
      <c r="D142" s="61">
        <v>9</v>
      </c>
      <c r="E142" s="62" t="s">
        <v>66</v>
      </c>
      <c r="F142" s="63">
        <v>380.49</v>
      </c>
      <c r="G142" s="40"/>
      <c r="H142" s="24"/>
      <c r="I142" s="47" t="s">
        <v>38</v>
      </c>
      <c r="J142" s="48">
        <f t="shared" si="5"/>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3"/>
      <c r="BA142" s="42">
        <f t="shared" si="6"/>
        <v>3424</v>
      </c>
      <c r="BB142" s="54">
        <f t="shared" si="7"/>
        <v>3424</v>
      </c>
      <c r="BC142" s="50" t="str">
        <f t="shared" si="8"/>
        <v>INR  Three Thousand Four Hundred &amp; Twenty Four  Only</v>
      </c>
    </row>
    <row r="143" spans="1:55" ht="15.75">
      <c r="A143" s="59">
        <v>14</v>
      </c>
      <c r="B143" s="60" t="s">
        <v>87</v>
      </c>
      <c r="C143" s="39" t="s">
        <v>360</v>
      </c>
      <c r="D143" s="72"/>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4"/>
    </row>
    <row r="144" spans="1:55" ht="142.5">
      <c r="A144" s="59">
        <v>14.01</v>
      </c>
      <c r="B144" s="60" t="s">
        <v>258</v>
      </c>
      <c r="C144" s="39" t="s">
        <v>361</v>
      </c>
      <c r="D144" s="61">
        <v>0.67</v>
      </c>
      <c r="E144" s="62" t="s">
        <v>260</v>
      </c>
      <c r="F144" s="63">
        <v>4985.92</v>
      </c>
      <c r="G144" s="40"/>
      <c r="H144" s="24"/>
      <c r="I144" s="47" t="s">
        <v>38</v>
      </c>
      <c r="J144" s="48">
        <f t="shared" si="5"/>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3"/>
      <c r="BA144" s="42">
        <f t="shared" si="6"/>
        <v>3341</v>
      </c>
      <c r="BB144" s="54">
        <f t="shared" si="7"/>
        <v>3341</v>
      </c>
      <c r="BC144" s="50" t="str">
        <f t="shared" si="8"/>
        <v>INR  Three Thousand Three Hundred &amp; Forty One  Only</v>
      </c>
    </row>
    <row r="145" spans="1:55" ht="57">
      <c r="A145" s="63">
        <v>14.02</v>
      </c>
      <c r="B145" s="60" t="s">
        <v>259</v>
      </c>
      <c r="C145" s="39" t="s">
        <v>362</v>
      </c>
      <c r="D145" s="61">
        <v>3</v>
      </c>
      <c r="E145" s="62" t="s">
        <v>261</v>
      </c>
      <c r="F145" s="63">
        <v>51.61</v>
      </c>
      <c r="G145" s="40"/>
      <c r="H145" s="24"/>
      <c r="I145" s="47" t="s">
        <v>38</v>
      </c>
      <c r="J145" s="48">
        <f t="shared" si="5"/>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3"/>
      <c r="BA145" s="42">
        <f t="shared" si="6"/>
        <v>155</v>
      </c>
      <c r="BB145" s="54">
        <f t="shared" si="7"/>
        <v>155</v>
      </c>
      <c r="BC145" s="50" t="str">
        <f t="shared" si="8"/>
        <v>INR  One Hundred &amp; Fifty Five  Only</v>
      </c>
    </row>
    <row r="146" spans="1:55" ht="42.75">
      <c r="A146" s="59">
        <v>14.03</v>
      </c>
      <c r="B146" s="64" t="s">
        <v>307</v>
      </c>
      <c r="C146" s="39" t="s">
        <v>363</v>
      </c>
      <c r="D146" s="61">
        <v>1</v>
      </c>
      <c r="E146" s="62" t="s">
        <v>261</v>
      </c>
      <c r="F146" s="63">
        <v>222.89</v>
      </c>
      <c r="G146" s="40"/>
      <c r="H146" s="24"/>
      <c r="I146" s="47" t="s">
        <v>38</v>
      </c>
      <c r="J146" s="48">
        <f t="shared" si="5"/>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3"/>
      <c r="BA146" s="42">
        <f t="shared" si="6"/>
        <v>223</v>
      </c>
      <c r="BB146" s="54">
        <f t="shared" si="7"/>
        <v>223</v>
      </c>
      <c r="BC146" s="50" t="str">
        <f t="shared" si="8"/>
        <v>INR  Two Hundred &amp; Twenty Three  Only</v>
      </c>
    </row>
    <row r="147" spans="1:55" ht="42.75">
      <c r="A147" s="59">
        <v>14.04</v>
      </c>
      <c r="B147" s="64" t="s">
        <v>308</v>
      </c>
      <c r="C147" s="39" t="s">
        <v>364</v>
      </c>
      <c r="D147" s="61">
        <v>1</v>
      </c>
      <c r="E147" s="62" t="s">
        <v>261</v>
      </c>
      <c r="F147" s="63">
        <v>1396.01</v>
      </c>
      <c r="G147" s="40"/>
      <c r="H147" s="24"/>
      <c r="I147" s="47" t="s">
        <v>38</v>
      </c>
      <c r="J147" s="48">
        <f t="shared" si="5"/>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3"/>
      <c r="BA147" s="42">
        <f t="shared" si="6"/>
        <v>1396</v>
      </c>
      <c r="BB147" s="54">
        <f t="shared" si="7"/>
        <v>1396</v>
      </c>
      <c r="BC147" s="50" t="str">
        <f t="shared" si="8"/>
        <v>INR  One Thousand Three Hundred &amp; Ninety Six  Only</v>
      </c>
    </row>
    <row r="148" spans="1:55" ht="76.5" customHeight="1">
      <c r="A148" s="63">
        <v>14.05</v>
      </c>
      <c r="B148" s="60" t="s">
        <v>309</v>
      </c>
      <c r="C148" s="39" t="s">
        <v>365</v>
      </c>
      <c r="D148" s="61">
        <v>1</v>
      </c>
      <c r="E148" s="62" t="s">
        <v>261</v>
      </c>
      <c r="F148" s="63">
        <v>850.81</v>
      </c>
      <c r="G148" s="40"/>
      <c r="H148" s="24"/>
      <c r="I148" s="47" t="s">
        <v>38</v>
      </c>
      <c r="J148" s="48">
        <f t="shared" si="5"/>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3"/>
      <c r="BA148" s="42">
        <f t="shared" si="6"/>
        <v>851</v>
      </c>
      <c r="BB148" s="54">
        <f t="shared" si="7"/>
        <v>851</v>
      </c>
      <c r="BC148" s="50" t="str">
        <f t="shared" si="8"/>
        <v>INR  Eight Hundred &amp; Fifty One  Only</v>
      </c>
    </row>
    <row r="149" spans="1:55" ht="45.75" customHeight="1">
      <c r="A149" s="59">
        <v>14.06</v>
      </c>
      <c r="B149" s="60" t="s">
        <v>310</v>
      </c>
      <c r="C149" s="39" t="s">
        <v>366</v>
      </c>
      <c r="D149" s="61">
        <v>1</v>
      </c>
      <c r="E149" s="62" t="s">
        <v>261</v>
      </c>
      <c r="F149" s="63">
        <v>1213.76</v>
      </c>
      <c r="G149" s="40"/>
      <c r="H149" s="24"/>
      <c r="I149" s="47" t="s">
        <v>38</v>
      </c>
      <c r="J149" s="48">
        <f t="shared" si="5"/>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3"/>
      <c r="BA149" s="42">
        <f t="shared" si="6"/>
        <v>1214</v>
      </c>
      <c r="BB149" s="54">
        <f t="shared" si="7"/>
        <v>1214</v>
      </c>
      <c r="BC149" s="50" t="str">
        <f t="shared" si="8"/>
        <v>INR  One Thousand Two Hundred &amp; Fourteen  Only</v>
      </c>
    </row>
    <row r="150" spans="1:55" ht="28.5">
      <c r="A150" s="25" t="s">
        <v>46</v>
      </c>
      <c r="B150" s="26"/>
      <c r="C150" s="27"/>
      <c r="D150" s="43"/>
      <c r="E150" s="43"/>
      <c r="F150" s="43"/>
      <c r="G150" s="43"/>
      <c r="H150" s="55"/>
      <c r="I150" s="55"/>
      <c r="J150" s="55"/>
      <c r="K150" s="55"/>
      <c r="L150" s="56"/>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57">
        <f>SUM(BA13:BA149)</f>
        <v>143256</v>
      </c>
      <c r="BB150" s="58">
        <f>SUM(BB13:BB149)</f>
        <v>143256</v>
      </c>
      <c r="BC150" s="50" t="str">
        <f>SpellNumber(L150,BB150)</f>
        <v>  One Lakh Forty Three Thousand Two Hundred &amp; Fifty Six  Only</v>
      </c>
    </row>
    <row r="151" spans="1:55" ht="28.5" customHeight="1">
      <c r="A151" s="26" t="s">
        <v>47</v>
      </c>
      <c r="B151" s="28"/>
      <c r="C151" s="29"/>
      <c r="D151" s="30"/>
      <c r="E151" s="44" t="s">
        <v>54</v>
      </c>
      <c r="F151" s="45"/>
      <c r="G151" s="31"/>
      <c r="H151" s="32"/>
      <c r="I151" s="32"/>
      <c r="J151" s="32"/>
      <c r="K151" s="33"/>
      <c r="L151" s="34"/>
      <c r="M151" s="35"/>
      <c r="N151" s="36"/>
      <c r="O151" s="22"/>
      <c r="P151" s="22"/>
      <c r="Q151" s="22"/>
      <c r="R151" s="22"/>
      <c r="S151" s="22"/>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7">
        <f>IF(ISBLANK(F151),0,IF(E151="Excess (+)",ROUND(BA150+(BA150*F151),2),IF(E151="Less (-)",ROUND(BA150+(BA150*F151*(-1)),2),IF(E151="At Par",BA150,0))))</f>
        <v>0</v>
      </c>
      <c r="BB151" s="38">
        <f>ROUND(BA151,0)</f>
        <v>0</v>
      </c>
      <c r="BC151" s="21" t="str">
        <f>SpellNumber($E$2,BB151)</f>
        <v>INR Zero Only</v>
      </c>
    </row>
    <row r="152" spans="1:55" ht="18">
      <c r="A152" s="25" t="s">
        <v>48</v>
      </c>
      <c r="B152" s="25"/>
      <c r="C152" s="67" t="str">
        <f>SpellNumber($E$2,BB151)</f>
        <v>INR Zero Only</v>
      </c>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row>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60" ht="15"/>
    <row r="361" ht="15"/>
    <row r="362" ht="15"/>
    <row r="364" ht="15"/>
    <row r="365" ht="15"/>
    <row r="366" ht="15"/>
    <row r="367" ht="15"/>
    <row r="369" ht="15"/>
    <row r="371" ht="15"/>
    <row r="372" ht="15"/>
    <row r="373" ht="15"/>
  </sheetData>
  <sheetProtection password="9E83" sheet="1"/>
  <autoFilter ref="A11:BC152"/>
  <mergeCells count="77">
    <mergeCell ref="D143:BC143"/>
    <mergeCell ref="D134:BC134"/>
    <mergeCell ref="D136:BC136"/>
    <mergeCell ref="D137:BC137"/>
    <mergeCell ref="D139:BC139"/>
    <mergeCell ref="D140:BC140"/>
    <mergeCell ref="D141:BC141"/>
    <mergeCell ref="D122:BC122"/>
    <mergeCell ref="D125:BC125"/>
    <mergeCell ref="D127:BC127"/>
    <mergeCell ref="D128:BC128"/>
    <mergeCell ref="D130:BC130"/>
    <mergeCell ref="D132:BC132"/>
    <mergeCell ref="D111:BC111"/>
    <mergeCell ref="D113:BC113"/>
    <mergeCell ref="D116:BC116"/>
    <mergeCell ref="D117:BC117"/>
    <mergeCell ref="D119:BC119"/>
    <mergeCell ref="D120:BC120"/>
    <mergeCell ref="D102:BC102"/>
    <mergeCell ref="D104:BC104"/>
    <mergeCell ref="D105:BC105"/>
    <mergeCell ref="D107:BC107"/>
    <mergeCell ref="D108:BC108"/>
    <mergeCell ref="D110:BC110"/>
    <mergeCell ref="D92:BC92"/>
    <mergeCell ref="D94:BC94"/>
    <mergeCell ref="D96:BC96"/>
    <mergeCell ref="D98:BC98"/>
    <mergeCell ref="D99:BC99"/>
    <mergeCell ref="D101:BC101"/>
    <mergeCell ref="D81:BC81"/>
    <mergeCell ref="D82:BC82"/>
    <mergeCell ref="D85:BC85"/>
    <mergeCell ref="D87:BC87"/>
    <mergeCell ref="D89:BC89"/>
    <mergeCell ref="D91:BC91"/>
    <mergeCell ref="D64:BC64"/>
    <mergeCell ref="D66:BC66"/>
    <mergeCell ref="D68:BC68"/>
    <mergeCell ref="D69:BC69"/>
    <mergeCell ref="D74:BC74"/>
    <mergeCell ref="D76:BC76"/>
    <mergeCell ref="D50:BC50"/>
    <mergeCell ref="D53:BC53"/>
    <mergeCell ref="D54:BC54"/>
    <mergeCell ref="D56:BC56"/>
    <mergeCell ref="D58:BC58"/>
    <mergeCell ref="D60:BC60"/>
    <mergeCell ref="D40:BC40"/>
    <mergeCell ref="D42:BC42"/>
    <mergeCell ref="D44:BC44"/>
    <mergeCell ref="D46:BC46"/>
    <mergeCell ref="D47:BC47"/>
    <mergeCell ref="D49:BC49"/>
    <mergeCell ref="D28:BC28"/>
    <mergeCell ref="D29:BC29"/>
    <mergeCell ref="D30:BC30"/>
    <mergeCell ref="D34:BC34"/>
    <mergeCell ref="D35:BC35"/>
    <mergeCell ref="D38:BC38"/>
    <mergeCell ref="D16:BC16"/>
    <mergeCell ref="D18:BC18"/>
    <mergeCell ref="D20:BC20"/>
    <mergeCell ref="D23:BC23"/>
    <mergeCell ref="D25:BC25"/>
    <mergeCell ref="D26:BC26"/>
    <mergeCell ref="A9:BC9"/>
    <mergeCell ref="C152:BC15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1">
      <formula1>IF(E151="Select",-1,IF(E151="At Par",0,0))</formula1>
      <formula2>IF(E151="Select",-1,IF(E151="At Par",0,0.99))</formula2>
    </dataValidation>
    <dataValidation type="list" allowBlank="1" showErrorMessage="1" sqref="E15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1">
      <formula1>0</formula1>
      <formula2>99.9</formula2>
    </dataValidation>
    <dataValidation type="list" allowBlank="1" showErrorMessage="1" sqref="D13:D14 K15 D16 K17 D18 K19 D20 K21:K22 D23 K24 D25:D26 K27 D28:D30 K31:K33 D34:D35 K36:K37 D38 K39 D40 K41 D42 K43 D44 K45 D46:D47 K48 D49:D50 K51:K52 D53:D54 K55 D56 K57 D58 K59 D60 K61:K63 D64 K65 D66 K67 D68:D69 K70:K73 D74 K75 D76 K77:K80 D81:D82 K83:K84 D85 K86 D87 K88 D89 K90 D91:D92 K93 D94 K95 D96 K97 D98:D99 K100 D101:D102 K103 D104:D105 K106 D107:D108 K109 D110:D111 K112 D113 K114:K115 D116:D117 K118 D119:D120 K121 D122 K123:K124 D125 K126 D127:D128 K129 D130 K131 D132 K133 D134 K135 D136:D137 K138 D139:D141 K142 K144:K149 D14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2 G24:H24 G27:H27 G31:H33 G36:H37 G39:H39 G41:H41 G43:H43 G45:H45 G48:H48 G51:H52 G55:H55 G57:H57 G59:H59 G61:H63 G65:H65 G67:H67 G70:H73 G75:H75 G77:H80 G83:H84 G86:H86 G88:H88 G90:H90 G93:H93 G95:H95 G97:H97 G100:H100 G103:H103 G106:H106 G109:H109 G112:H112 G114:H115 G118:H118 G121:H121 G123:H124 G126:H126 G129:H129 G131:H131 G133:H133 G135:H135 G138:H138 G142:H142 G144:H149">
      <formula1>0</formula1>
      <formula2>999999999999999</formula2>
    </dataValidation>
    <dataValidation allowBlank="1" showInputMessage="1" showErrorMessage="1" promptTitle="Addition / Deduction" prompt="Please Choose the correct One" sqref="J15 J17 J19 J21:J22 J24 J27 J31:J33 J36:J37 J39 J41 J43 J45 J48 J51:J52 J55 J57 J59 J61:J63 J65 J67 J70:J73 J75 J77:J80 J83:J84 J86 J88 J90 J93 J95 J97 J100 J103 J106 J109 J112 J114:J115 J118 J121 J123:J124 J126 J129 J131 J133 J135 J138 J142 J144:J149">
      <formula1>0</formula1>
      <formula2>0</formula2>
    </dataValidation>
    <dataValidation type="list" showErrorMessage="1" sqref="I15 I17 I19 I21:I22 I24 I27 I31:I33 I36:I37 I39 I41 I43 I45 I48 I51:I52 I55 I57 I59 I61:I63 I65 I67 I70:I73 I75 I77:I80 I83:I84 I86 I88 I90 I93 I95 I97 I100 I103 I106 I109 I112 I114:I115 I118 I121 I123:I124 I126 I129 I131 I133 I135 I138 I142 I144:I14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2 N24:O24 N27:O27 N31:O33 N36:O37 N39:O39 N41:O41 N43:O43 N45:O45 N48:O48 N51:O52 N55:O55 N57:O57 N59:O59 N61:O63 N65:O65 N67:O67 N70:O73 N75:O75 N77:O80 N83:O84 N86:O86 N88:O88 N90:O90 N93:O93 N95:O95 N97:O97 N100:O100 N103:O103 N106:O106 N109:O109 N112:O112 N114:O115 N118:O118 N121:O121 N123:O124 N126:O126 N129:O129 N131:O131 N133:O133 N135:O135 N138:O138 N142:O142 N144:O1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2 R24 R27 R31:R33 R36:R37 R39 R41 R43 R45 R48 R51:R52 R55 R57 R59 R61:R63 R65 R67 R70:R73 R75 R77:R80 R83:R84 R86 R88 R90 R93 R95 R97 R100 R103 R106 R109 R112 R114:R115 R118 R121 R123:R124 R126 R129 R131 R133 R135 R138 R142 R144:R1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2 Q24 Q27 Q31:Q33 Q36:Q37 Q39 Q41 Q43 Q45 Q48 Q51:Q52 Q55 Q57 Q59 Q61:Q63 Q65 Q67 Q70:Q73 Q75 Q77:Q80 Q83:Q84 Q86 Q88 Q90 Q93 Q95 Q97 Q100 Q103 Q106 Q109 Q112 Q114:Q115 Q118 Q121 Q123:Q124 Q126 Q129 Q131 Q133 Q135 Q138 Q142 Q144:Q1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2 M24 M27 M31:M33 M36:M37 M39 M41 M43 M45 M48 M51:M52 M55 M57 M59 M61:M63 M65 M67 M70:M73 M75 M77:M80 M83:M84 M86 M88 M90 M93 M95 M97 M100 M103 M106 M109 M112 M114:M115 M118 M121 M123:M124 M126 M129 M131 M133 M135 M138 M142 M144:M14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D22 D24 D27 D31:D33 D36:D37 D39 D41 D43 D45 D48 D51:D52 D55 D57 D59 D61:D63 D65 D67 D70:D73 D75 D77:D80 D83:D84 D86 D88 D90 D93 D95 D97 D100 D103 D106 D109 D112 D114:D115 D118 D121 D123:D124 D126 D129 D131 D133 D135 D138 D142 D144:D14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F22 F24 F27 F31:F33 F36:F37 F39 F41 F43 F45 F48 F51:F52 F55 F57 F59 F61:F63 F65 F67 F70:F73 F75 F77:F80 F83:F84 F86 F88 F90 F93 F95 F97 F100 F103 F106 F109 F112 F114:F115 F118 F121 F123:F124 F126 F129 F131 F133 F135 F138 F142 F144:F149">
      <formula1>0</formula1>
      <formula2>999999999999999</formula2>
    </dataValidation>
    <dataValidation type="list" allowBlank="1" showInputMessage="1" showErrorMessage="1" sqref="L13:L149">
      <formula1>"INR"</formula1>
    </dataValidation>
    <dataValidation allowBlank="1" showInputMessage="1" showErrorMessage="1" promptTitle="Itemcode/Make" prompt="Please enter text" sqref="C13:C149">
      <formula1>0</formula1>
      <formula2>0</formula2>
    </dataValidation>
    <dataValidation type="decimal" allowBlank="1" showInputMessage="1" showErrorMessage="1" errorTitle="Invalid Entry" error="Only Numeric Values are allowed. " sqref="A13:A14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R25" sqref="R25"/>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2022-09-13T06:53:33Z</cp:lastPrinted>
  <dcterms:created xsi:type="dcterms:W3CDTF">2009-01-30T06:42:42Z</dcterms:created>
  <dcterms:modified xsi:type="dcterms:W3CDTF">2022-09-13T06:55:31Z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