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<sst xmlns="http://schemas.openxmlformats.org/spreadsheetml/2006/main" count="746" uniqueCount="190">
  <si>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</si>
  <si>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</si>
  <si>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</si>
  <si>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</si>
  <si>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</si>
  <si>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</si>
  <si>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</si>
  <si>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</si>
  <si>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</si>
  <si>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</si>
  <si>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</si>
  <si>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</si>
  <si>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</si>
  <si>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</si>
  <si>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</si>
  <si>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</si>
  <si>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</si>
  <si>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</si>
  <si>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</si>
  <si>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</si>
  <si>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</si>
  <si>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</si>
  <si>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</si>
  <si>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</si>
  <si>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</si>
  <si>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</si>
  <si>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</si>
  <si>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</si>
  <si>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</si>
  <si>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</si>
  <si>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</si>
  <si>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</si>
  <si>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</si>
  <si>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</si>
  <si>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</si>
  <si>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</si>
  <si>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</si>
  <si>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</si>
  <si>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</si>
  <si>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</si>
  <si>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</si>
  <si>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</si>
  <si>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</si>
  <si>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</si>
  <si>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</si>
  <si>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</si>
  <si>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</si>
  <si>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</si>
  <si>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</si>
  <si>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</si>
  <si>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kg</t>
  </si>
  <si>
    <t>Cement mortar 1:6 (1 cement : 6 coarse sand)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</si>
  <si>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</si>
  <si>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EARTH WORK</t>
  </si>
  <si>
    <t>All kinds of soil</t>
  </si>
  <si>
    <t>CEMENT CONCRETE (CAST IN SITU)</t>
  </si>
  <si>
    <t>REINFORCED CEMENT CONCRETE</t>
  </si>
  <si>
    <t>Centering and shuttering including strutting, propping etc. and removal of form for</t>
  </si>
  <si>
    <t>Steel reinforcement for R.C.C. work including straightening, cutting, bending, placing in position and binding all complete upto plinth level.</t>
  </si>
  <si>
    <t>MASONRY WORK</t>
  </si>
  <si>
    <t>STEEL WORK</t>
  </si>
  <si>
    <t>FINISHING</t>
  </si>
  <si>
    <t>Dismantling and Demolishing</t>
  </si>
  <si>
    <t>Demolishing cement concrete manually/ by mechanical means including disposal of material within 50 metres lead as per direction of Engineer - in - 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</si>
  <si>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</si>
  <si>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</si>
  <si>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</si>
  <si>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Each</t>
  </si>
  <si>
    <t>Contract No:  40/C/D3/2022-23</t>
  </si>
  <si>
    <t>Name of Work: Conversion of washroom into gents toilet near mess of hall-4</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</si>
  <si>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</si>
  <si>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</si>
  <si>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</si>
  <si>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</si>
  <si>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</si>
  <si>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</si>
  <si>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Lintels, beams, plinth beams, girders, bressumers and cantilevers</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</si>
  <si>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 derived from natural sources : 3 graded stone aggregate 20 mm nominal size derived from natural sources).</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</si>
  <si>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</si>
  <si>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</si>
  <si>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</si>
  <si>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</si>
  <si>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</si>
  <si>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</si>
  <si>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</si>
  <si>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</si>
  <si>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</si>
  <si>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</si>
  <si>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</si>
  <si>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</si>
  <si>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</si>
  <si>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</si>
  <si>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</si>
  <si>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</si>
  <si>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</si>
  <si>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</si>
  <si>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</si>
  <si>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</si>
  <si>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</si>
  <si>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</si>
  <si>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</si>
  <si>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</si>
  <si>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</si>
  <si>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</si>
  <si>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Pointing on brick work or brick flooring with cement mortar 1:3 (1 cement : 3 fine sand):</t>
  </si>
  <si>
    <t>Flush / Ruled/ Struck or weathered pointing</t>
  </si>
  <si>
    <t>Distempering with 1st quality acrylic distember (Ready mix) having VOC content less than 50 grams/ litre  of approved brand and manufacture to give an even shade :</t>
  </si>
  <si>
    <t>Old work (one or more coats)</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</si>
  <si>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</si>
  <si>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</si>
  <si>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</si>
  <si>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</si>
  <si>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</si>
  <si>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</si>
  <si>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</si>
  <si>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</si>
  <si>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Dismantling tile work in floors and roofs laid in cement mortar including stacking material within 50 metres lead.</t>
  </si>
  <si>
    <t>For thickness of tiles 10 mm to 25 mm</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</si>
  <si>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</si>
  <si>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</si>
  <si>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</si>
  <si>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</si>
  <si>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</si>
  <si>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</si>
  <si>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</si>
  <si>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</si>
  <si>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</si>
  <si>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</si>
  <si>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</si>
  <si>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</si>
  <si>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</si>
  <si>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</si>
  <si>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</si>
  <si>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</si>
  <si>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</si>
  <si>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</si>
  <si>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</si>
  <si>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</si>
  <si>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</si>
  <si>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100 mm</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</si>
  <si>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</si>
  <si>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</si>
  <si>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</si>
  <si>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</si>
  <si>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</si>
  <si>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</si>
  <si>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</si>
  <si>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</si>
  <si>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20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</si>
  <si>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</si>
  <si>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</si>
  <si>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</si>
  <si>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Providing and fixing gun metal gate valve with C.I. wheel of approved quality (screwed end) :</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</si>
  <si>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</si>
  <si>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</si>
  <si>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</si>
  <si>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</si>
  <si>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</si>
  <si>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</si>
  <si>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</si>
  <si>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</si>
  <si>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</si>
  <si>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</si>
  <si>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</si>
  <si>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</si>
  <si>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</si>
  <si>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</si>
  <si>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</si>
  <si>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</si>
  <si>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</si>
  <si>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</si>
  <si>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</si>
  <si>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</si>
  <si>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</si>
  <si>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</si>
  <si>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</si>
  <si>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</si>
  <si>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</si>
  <si>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</si>
  <si>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</si>
  <si>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</si>
  <si>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 xml:space="preserve">"P/F C.P brass towel rod complete with two C.P.brass brackets fixed to wooden cleats with C.P. brass screws of approved quality size of 600 x 20 mm. </t>
  </si>
  <si>
    <t>"Providing and fixing C.P flange for C.P bib cock/C.P angle stop cock.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</si>
  <si>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</si>
  <si>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white vitreous china oval type wash basin of size 550 x 480 with 15mm C.P brass pillar tap, 32mm C.P brass waste of standard pattern.</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</si>
  <si>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</si>
  <si>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Providing and fixing 15 mm nominal bore C.P. swan neck pillar cock of L&amp;K or approved equivalent make.</t>
  </si>
  <si>
    <t>each</t>
  </si>
  <si>
    <t>per litre</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</si>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</sst>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1"/>
  <sheetViews>
    <sheetView showGridLines="0" view="pageBreakPreview" zoomScaleNormal="85" zoomScaleSheetLayoutView="100" zoomScalePageLayoutView="0" workbookViewId="0" topLeftCell="A156">
      <selection activeCell="F158" sqref="F15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75" customHeight="1">
      <c r="A5" s="66" t="s">
        <v>69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68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72"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8" t="s">
        <v>47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3.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60" t="s">
        <v>53</v>
      </c>
      <c r="C13" s="33"/>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53</v>
      </c>
      <c r="IE13" s="22"/>
      <c r="IF13" s="22"/>
      <c r="IG13" s="22"/>
      <c r="IH13" s="22"/>
      <c r="II13" s="22"/>
    </row>
    <row r="14" spans="1:243" s="21" customFormat="1" ht="142.5" customHeight="1">
      <c r="A14" s="57">
        <v>1.01</v>
      </c>
      <c r="B14" s="60" t="s">
        <v>70</v>
      </c>
      <c r="C14" s="33"/>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70</v>
      </c>
      <c r="IE14" s="22"/>
      <c r="IF14" s="22"/>
      <c r="IG14" s="22"/>
      <c r="IH14" s="22"/>
      <c r="II14" s="22"/>
    </row>
    <row r="15" spans="1:243" s="21" customFormat="1" ht="30" customHeight="1">
      <c r="A15" s="57">
        <v>1.02</v>
      </c>
      <c r="B15" s="60" t="s">
        <v>54</v>
      </c>
      <c r="C15" s="33"/>
      <c r="D15" s="69"/>
      <c r="E15" s="69"/>
      <c r="F15" s="69"/>
      <c r="G15" s="69"/>
      <c r="H15" s="69"/>
      <c r="I15" s="69"/>
      <c r="J15" s="69"/>
      <c r="K15" s="69"/>
      <c r="L15" s="69"/>
      <c r="M15" s="69"/>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IA15" s="21">
        <v>1.02</v>
      </c>
      <c r="IB15" s="21" t="s">
        <v>54</v>
      </c>
      <c r="IE15" s="22"/>
      <c r="IF15" s="22"/>
      <c r="IG15" s="22"/>
      <c r="IH15" s="22"/>
      <c r="II15" s="22"/>
    </row>
    <row r="16" spans="1:243" s="21" customFormat="1" ht="33" customHeight="1">
      <c r="A16" s="57">
        <v>1.03</v>
      </c>
      <c r="B16" s="60" t="s">
        <v>71</v>
      </c>
      <c r="C16" s="33"/>
      <c r="D16" s="61">
        <v>4</v>
      </c>
      <c r="E16" s="62" t="s">
        <v>44</v>
      </c>
      <c r="F16" s="58">
        <v>365.94</v>
      </c>
      <c r="G16" s="43"/>
      <c r="H16" s="37"/>
      <c r="I16" s="38" t="s">
        <v>33</v>
      </c>
      <c r="J16" s="39">
        <f>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total_amount_ba($B$2,$D$2,D16,F16,J16,K16,M16)</f>
        <v>1463.76</v>
      </c>
      <c r="BB16" s="51">
        <f>BA16+SUM(N16:AZ16)</f>
        <v>1463.76</v>
      </c>
      <c r="BC16" s="56" t="str">
        <f>SpellNumber(L16,BB16)</f>
        <v>INR  One Thousand Four Hundred &amp; Sixty Three  and Paise Seventy Six Only</v>
      </c>
      <c r="IA16" s="21">
        <v>1.03</v>
      </c>
      <c r="IB16" s="21" t="s">
        <v>71</v>
      </c>
      <c r="ID16" s="21">
        <v>4</v>
      </c>
      <c r="IE16" s="22" t="s">
        <v>44</v>
      </c>
      <c r="IF16" s="22"/>
      <c r="IG16" s="22"/>
      <c r="IH16" s="22"/>
      <c r="II16" s="22"/>
    </row>
    <row r="17" spans="1:243" s="21" customFormat="1" ht="15.75">
      <c r="A17" s="57">
        <v>2</v>
      </c>
      <c r="B17" s="60" t="s">
        <v>55</v>
      </c>
      <c r="C17" s="33"/>
      <c r="D17" s="69"/>
      <c r="E17" s="69"/>
      <c r="F17" s="69"/>
      <c r="G17" s="69"/>
      <c r="H17" s="69"/>
      <c r="I17" s="69"/>
      <c r="J17" s="69"/>
      <c r="K17" s="69"/>
      <c r="L17" s="69"/>
      <c r="M17" s="69"/>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A17" s="21">
        <v>2</v>
      </c>
      <c r="IB17" s="21" t="s">
        <v>55</v>
      </c>
      <c r="IE17" s="22"/>
      <c r="IF17" s="22"/>
      <c r="IG17" s="22"/>
      <c r="IH17" s="22"/>
      <c r="II17" s="22"/>
    </row>
    <row r="18" spans="1:243" s="21" customFormat="1" ht="46.5" customHeight="1">
      <c r="A18" s="57">
        <v>2.01</v>
      </c>
      <c r="B18" s="60" t="s">
        <v>72</v>
      </c>
      <c r="C18" s="33"/>
      <c r="D18" s="69"/>
      <c r="E18" s="69"/>
      <c r="F18" s="69"/>
      <c r="G18" s="69"/>
      <c r="H18" s="69"/>
      <c r="I18" s="69"/>
      <c r="J18" s="69"/>
      <c r="K18" s="69"/>
      <c r="L18" s="69"/>
      <c r="M18" s="69"/>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IA18" s="21">
        <v>2.01</v>
      </c>
      <c r="IB18" s="21" t="s">
        <v>72</v>
      </c>
      <c r="IE18" s="22"/>
      <c r="IF18" s="22"/>
      <c r="IG18" s="22"/>
      <c r="IH18" s="22"/>
      <c r="II18" s="22"/>
    </row>
    <row r="19" spans="1:243" s="21" customFormat="1" ht="62.25" customHeight="1">
      <c r="A19" s="57">
        <v>2.02</v>
      </c>
      <c r="B19" s="60" t="s">
        <v>73</v>
      </c>
      <c r="C19" s="33"/>
      <c r="D19" s="61">
        <v>0.15</v>
      </c>
      <c r="E19" s="62" t="s">
        <v>46</v>
      </c>
      <c r="F19" s="58">
        <v>6457.83</v>
      </c>
      <c r="G19" s="43"/>
      <c r="H19" s="37"/>
      <c r="I19" s="38" t="s">
        <v>33</v>
      </c>
      <c r="J19" s="39">
        <f aca="true" t="shared" si="0" ref="J19:J30">IF(I19="Less(-)",-1,1)</f>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aca="true" t="shared" si="1" ref="BA19:BA30">total_amount_ba($B$2,$D$2,D19,F19,J19,K19,M19)</f>
        <v>968.67</v>
      </c>
      <c r="BB19" s="51">
        <f aca="true" t="shared" si="2" ref="BB19:BB30">BA19+SUM(N19:AZ19)</f>
        <v>968.67</v>
      </c>
      <c r="BC19" s="56" t="str">
        <f aca="true" t="shared" si="3" ref="BC19:BC30">SpellNumber(L19,BB19)</f>
        <v>INR  Nine Hundred &amp; Sixty Eight  and Paise Sixty Seven Only</v>
      </c>
      <c r="IA19" s="21">
        <v>2.02</v>
      </c>
      <c r="IB19" s="21" t="s">
        <v>73</v>
      </c>
      <c r="ID19" s="21">
        <v>0.15</v>
      </c>
      <c r="IE19" s="22" t="s">
        <v>46</v>
      </c>
      <c r="IF19" s="22"/>
      <c r="IG19" s="22"/>
      <c r="IH19" s="22"/>
      <c r="II19" s="22"/>
    </row>
    <row r="20" spans="1:243" s="21" customFormat="1" ht="62.25" customHeight="1">
      <c r="A20" s="57">
        <v>2.03</v>
      </c>
      <c r="B20" s="60" t="s">
        <v>74</v>
      </c>
      <c r="C20" s="33"/>
      <c r="D20" s="61">
        <v>3.75</v>
      </c>
      <c r="E20" s="62" t="s">
        <v>43</v>
      </c>
      <c r="F20" s="58">
        <v>597.68</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2241.3</v>
      </c>
      <c r="BB20" s="51">
        <f t="shared" si="2"/>
        <v>2241.3</v>
      </c>
      <c r="BC20" s="56" t="str">
        <f t="shared" si="3"/>
        <v>INR  Two Thousand Two Hundred &amp; Forty One  and Paise Thirty Only</v>
      </c>
      <c r="IA20" s="21">
        <v>2.03</v>
      </c>
      <c r="IB20" s="21" t="s">
        <v>74</v>
      </c>
      <c r="ID20" s="21">
        <v>3.75</v>
      </c>
      <c r="IE20" s="22" t="s">
        <v>43</v>
      </c>
      <c r="IF20" s="22"/>
      <c r="IG20" s="22"/>
      <c r="IH20" s="22"/>
      <c r="II20" s="22"/>
    </row>
    <row r="21" spans="1:243" s="21" customFormat="1" ht="19.5" customHeight="1">
      <c r="A21" s="57">
        <v>3</v>
      </c>
      <c r="B21" s="60" t="s">
        <v>56</v>
      </c>
      <c r="C21" s="33"/>
      <c r="D21" s="69"/>
      <c r="E21" s="69"/>
      <c r="F21" s="69"/>
      <c r="G21" s="69"/>
      <c r="H21" s="69"/>
      <c r="I21" s="69"/>
      <c r="J21" s="69"/>
      <c r="K21" s="69"/>
      <c r="L21" s="69"/>
      <c r="M21" s="69"/>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A21" s="21">
        <v>3</v>
      </c>
      <c r="IB21" s="21" t="s">
        <v>56</v>
      </c>
      <c r="IE21" s="22"/>
      <c r="IF21" s="22"/>
      <c r="IG21" s="22"/>
      <c r="IH21" s="22"/>
      <c r="II21" s="22"/>
    </row>
    <row r="22" spans="1:243" s="21" customFormat="1" ht="62.25" customHeight="1">
      <c r="A22" s="57">
        <v>3.01</v>
      </c>
      <c r="B22" s="60" t="s">
        <v>75</v>
      </c>
      <c r="C22" s="33"/>
      <c r="D22" s="61">
        <v>0.25</v>
      </c>
      <c r="E22" s="62" t="s">
        <v>46</v>
      </c>
      <c r="F22" s="58">
        <v>9398.77</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2349.69</v>
      </c>
      <c r="BB22" s="51">
        <f t="shared" si="2"/>
        <v>2349.69</v>
      </c>
      <c r="BC22" s="56" t="str">
        <f t="shared" si="3"/>
        <v>INR  Two Thousand Three Hundred &amp; Forty Nine  and Paise Sixty Nine Only</v>
      </c>
      <c r="IA22" s="21">
        <v>3.01</v>
      </c>
      <c r="IB22" s="21" t="s">
        <v>75</v>
      </c>
      <c r="ID22" s="21">
        <v>0.25</v>
      </c>
      <c r="IE22" s="22" t="s">
        <v>46</v>
      </c>
      <c r="IF22" s="22"/>
      <c r="IG22" s="22"/>
      <c r="IH22" s="22"/>
      <c r="II22" s="22"/>
    </row>
    <row r="23" spans="1:243" s="21" customFormat="1" ht="33" customHeight="1">
      <c r="A23" s="57">
        <v>3.02</v>
      </c>
      <c r="B23" s="60" t="s">
        <v>57</v>
      </c>
      <c r="C23" s="33"/>
      <c r="D23" s="69"/>
      <c r="E23" s="69"/>
      <c r="F23" s="69"/>
      <c r="G23" s="69"/>
      <c r="H23" s="69"/>
      <c r="I23" s="69"/>
      <c r="J23" s="69"/>
      <c r="K23" s="69"/>
      <c r="L23" s="69"/>
      <c r="M23" s="69"/>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A23" s="21">
        <v>3.02</v>
      </c>
      <c r="IB23" s="21" t="s">
        <v>57</v>
      </c>
      <c r="IE23" s="22"/>
      <c r="IF23" s="22"/>
      <c r="IG23" s="22"/>
      <c r="IH23" s="22"/>
      <c r="II23" s="22"/>
    </row>
    <row r="24" spans="1:243" s="21" customFormat="1" ht="33" customHeight="1">
      <c r="A24" s="57">
        <v>3.03</v>
      </c>
      <c r="B24" s="60" t="s">
        <v>76</v>
      </c>
      <c r="C24" s="33"/>
      <c r="D24" s="61">
        <v>1.75</v>
      </c>
      <c r="E24" s="62" t="s">
        <v>43</v>
      </c>
      <c r="F24" s="58">
        <v>533.41</v>
      </c>
      <c r="G24" s="43"/>
      <c r="H24" s="37"/>
      <c r="I24" s="38" t="s">
        <v>33</v>
      </c>
      <c r="J24" s="39">
        <f t="shared" si="0"/>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t="shared" si="1"/>
        <v>933.47</v>
      </c>
      <c r="BB24" s="51">
        <f t="shared" si="2"/>
        <v>933.47</v>
      </c>
      <c r="BC24" s="56" t="str">
        <f t="shared" si="3"/>
        <v>INR  Nine Hundred &amp; Thirty Three  and Paise Forty Seven Only</v>
      </c>
      <c r="IA24" s="21">
        <v>3.03</v>
      </c>
      <c r="IB24" s="21" t="s">
        <v>76</v>
      </c>
      <c r="ID24" s="21">
        <v>1.75</v>
      </c>
      <c r="IE24" s="22" t="s">
        <v>43</v>
      </c>
      <c r="IF24" s="22"/>
      <c r="IG24" s="22"/>
      <c r="IH24" s="22"/>
      <c r="II24" s="22"/>
    </row>
    <row r="25" spans="1:243" s="21" customFormat="1" ht="189">
      <c r="A25" s="57">
        <v>3.04</v>
      </c>
      <c r="B25" s="60" t="s">
        <v>77</v>
      </c>
      <c r="C25" s="33"/>
      <c r="D25" s="61">
        <v>0.12</v>
      </c>
      <c r="E25" s="62" t="s">
        <v>46</v>
      </c>
      <c r="F25" s="58">
        <v>11908.68</v>
      </c>
      <c r="G25" s="43"/>
      <c r="H25" s="37"/>
      <c r="I25" s="38" t="s">
        <v>33</v>
      </c>
      <c r="J25" s="39">
        <f t="shared" si="0"/>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1429.04</v>
      </c>
      <c r="BB25" s="51">
        <f t="shared" si="2"/>
        <v>1429.04</v>
      </c>
      <c r="BC25" s="56" t="str">
        <f t="shared" si="3"/>
        <v>INR  One Thousand Four Hundred &amp; Twenty Nine  and Paise Four Only</v>
      </c>
      <c r="IA25" s="21">
        <v>3.04</v>
      </c>
      <c r="IB25" s="21" t="s">
        <v>77</v>
      </c>
      <c r="ID25" s="21">
        <v>0.12</v>
      </c>
      <c r="IE25" s="22" t="s">
        <v>46</v>
      </c>
      <c r="IF25" s="22"/>
      <c r="IG25" s="22"/>
      <c r="IH25" s="22"/>
      <c r="II25" s="22"/>
    </row>
    <row r="26" spans="1:243" s="21" customFormat="1" ht="62.25" customHeight="1">
      <c r="A26" s="57">
        <v>3.05</v>
      </c>
      <c r="B26" s="60" t="s">
        <v>58</v>
      </c>
      <c r="C26" s="33"/>
      <c r="D26" s="69"/>
      <c r="E26" s="69"/>
      <c r="F26" s="69"/>
      <c r="G26" s="69"/>
      <c r="H26" s="69"/>
      <c r="I26" s="69"/>
      <c r="J26" s="69"/>
      <c r="K26" s="69"/>
      <c r="L26" s="69"/>
      <c r="M26" s="69"/>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IA26" s="21">
        <v>3.05</v>
      </c>
      <c r="IB26" s="21" t="s">
        <v>58</v>
      </c>
      <c r="IE26" s="22"/>
      <c r="IF26" s="22"/>
      <c r="IG26" s="22"/>
      <c r="IH26" s="22"/>
      <c r="II26" s="22"/>
    </row>
    <row r="27" spans="1:243" s="21" customFormat="1" ht="33" customHeight="1">
      <c r="A27" s="57">
        <v>3.06</v>
      </c>
      <c r="B27" s="60" t="s">
        <v>49</v>
      </c>
      <c r="C27" s="33"/>
      <c r="D27" s="61">
        <v>50</v>
      </c>
      <c r="E27" s="62" t="s">
        <v>50</v>
      </c>
      <c r="F27" s="58">
        <v>78.61</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3930.5</v>
      </c>
      <c r="BB27" s="51">
        <f t="shared" si="2"/>
        <v>3930.5</v>
      </c>
      <c r="BC27" s="56" t="str">
        <f t="shared" si="3"/>
        <v>INR  Three Thousand Nine Hundred &amp; Thirty  and Paise Fifty Only</v>
      </c>
      <c r="IA27" s="21">
        <v>3.06</v>
      </c>
      <c r="IB27" s="21" t="s">
        <v>49</v>
      </c>
      <c r="ID27" s="21">
        <v>50</v>
      </c>
      <c r="IE27" s="22" t="s">
        <v>50</v>
      </c>
      <c r="IF27" s="22"/>
      <c r="IG27" s="22"/>
      <c r="IH27" s="22"/>
      <c r="II27" s="22"/>
    </row>
    <row r="28" spans="1:243" s="21" customFormat="1" ht="17.25" customHeight="1">
      <c r="A28" s="57">
        <v>4</v>
      </c>
      <c r="B28" s="60" t="s">
        <v>59</v>
      </c>
      <c r="C28" s="33"/>
      <c r="D28" s="69"/>
      <c r="E28" s="69"/>
      <c r="F28" s="69"/>
      <c r="G28" s="69"/>
      <c r="H28" s="69"/>
      <c r="I28" s="69"/>
      <c r="J28" s="69"/>
      <c r="K28" s="69"/>
      <c r="L28" s="69"/>
      <c r="M28" s="69"/>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IA28" s="21">
        <v>4</v>
      </c>
      <c r="IB28" s="21" t="s">
        <v>59</v>
      </c>
      <c r="IE28" s="22"/>
      <c r="IF28" s="22"/>
      <c r="IG28" s="22"/>
      <c r="IH28" s="22"/>
      <c r="II28" s="22"/>
    </row>
    <row r="29" spans="1:243" s="21" customFormat="1" ht="62.25" customHeight="1">
      <c r="A29" s="57">
        <v>4.01</v>
      </c>
      <c r="B29" s="60" t="s">
        <v>78</v>
      </c>
      <c r="C29" s="33"/>
      <c r="D29" s="69"/>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1">
        <v>4.01</v>
      </c>
      <c r="IB29" s="21" t="s">
        <v>78</v>
      </c>
      <c r="IE29" s="22"/>
      <c r="IF29" s="22"/>
      <c r="IG29" s="22"/>
      <c r="IH29" s="22"/>
      <c r="II29" s="22"/>
    </row>
    <row r="30" spans="1:243" s="21" customFormat="1" ht="30.75" customHeight="1">
      <c r="A30" s="57">
        <v>4.02</v>
      </c>
      <c r="B30" s="60" t="s">
        <v>51</v>
      </c>
      <c r="C30" s="33"/>
      <c r="D30" s="61">
        <v>0.15</v>
      </c>
      <c r="E30" s="62" t="s">
        <v>46</v>
      </c>
      <c r="F30" s="58">
        <v>7267.3</v>
      </c>
      <c r="G30" s="43"/>
      <c r="H30" s="37"/>
      <c r="I30" s="38" t="s">
        <v>33</v>
      </c>
      <c r="J30" s="39">
        <f t="shared" si="0"/>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1090.1</v>
      </c>
      <c r="BB30" s="51">
        <f t="shared" si="2"/>
        <v>1090.1</v>
      </c>
      <c r="BC30" s="56" t="str">
        <f t="shared" si="3"/>
        <v>INR  One Thousand  &amp;Ninety  and Paise Ten Only</v>
      </c>
      <c r="IA30" s="21">
        <v>4.02</v>
      </c>
      <c r="IB30" s="21" t="s">
        <v>51</v>
      </c>
      <c r="ID30" s="21">
        <v>0.15</v>
      </c>
      <c r="IE30" s="22" t="s">
        <v>46</v>
      </c>
      <c r="IF30" s="22"/>
      <c r="IG30" s="22"/>
      <c r="IH30" s="22"/>
      <c r="II30" s="22"/>
    </row>
    <row r="31" spans="1:243" s="21" customFormat="1" ht="78.75">
      <c r="A31" s="57">
        <v>4.03</v>
      </c>
      <c r="B31" s="60" t="s">
        <v>79</v>
      </c>
      <c r="C31" s="33"/>
      <c r="D31" s="69"/>
      <c r="E31" s="69"/>
      <c r="F31" s="69"/>
      <c r="G31" s="69"/>
      <c r="H31" s="69"/>
      <c r="I31" s="69"/>
      <c r="J31" s="69"/>
      <c r="K31" s="69"/>
      <c r="L31" s="69"/>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IA31" s="21">
        <v>4.03</v>
      </c>
      <c r="IB31" s="21" t="s">
        <v>79</v>
      </c>
      <c r="IE31" s="22"/>
      <c r="IF31" s="22"/>
      <c r="IG31" s="22"/>
      <c r="IH31" s="22"/>
      <c r="II31" s="22"/>
    </row>
    <row r="32" spans="1:243" s="21" customFormat="1" ht="31.5" customHeight="1">
      <c r="A32" s="57">
        <v>4.04</v>
      </c>
      <c r="B32" s="60" t="s">
        <v>80</v>
      </c>
      <c r="C32" s="33"/>
      <c r="D32" s="61">
        <v>4.1</v>
      </c>
      <c r="E32" s="62" t="s">
        <v>43</v>
      </c>
      <c r="F32" s="58">
        <v>892.63</v>
      </c>
      <c r="G32" s="43"/>
      <c r="H32" s="37"/>
      <c r="I32" s="38" t="s">
        <v>33</v>
      </c>
      <c r="J32" s="39">
        <f>IF(I32="Less(-)",-1,1)</f>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total_amount_ba($B$2,$D$2,D32,F32,J32,K32,M32)</f>
        <v>3659.78</v>
      </c>
      <c r="BB32" s="51">
        <f>BA32+SUM(N32:AZ32)</f>
        <v>3659.78</v>
      </c>
      <c r="BC32" s="56" t="str">
        <f>SpellNumber(L32,BB32)</f>
        <v>INR  Three Thousand Six Hundred &amp; Fifty Nine  and Paise Seventy Eight Only</v>
      </c>
      <c r="IA32" s="21">
        <v>4.04</v>
      </c>
      <c r="IB32" s="21" t="s">
        <v>80</v>
      </c>
      <c r="ID32" s="21">
        <v>4.1</v>
      </c>
      <c r="IE32" s="22" t="s">
        <v>43</v>
      </c>
      <c r="IF32" s="22"/>
      <c r="IG32" s="22"/>
      <c r="IH32" s="22"/>
      <c r="II32" s="22"/>
    </row>
    <row r="33" spans="1:243" s="21" customFormat="1" ht="94.5">
      <c r="A33" s="57">
        <v>4.05</v>
      </c>
      <c r="B33" s="60" t="s">
        <v>81</v>
      </c>
      <c r="C33" s="33"/>
      <c r="D33" s="61">
        <v>6</v>
      </c>
      <c r="E33" s="62" t="s">
        <v>44</v>
      </c>
      <c r="F33" s="58">
        <v>48.93</v>
      </c>
      <c r="G33" s="43"/>
      <c r="H33" s="37"/>
      <c r="I33" s="38" t="s">
        <v>33</v>
      </c>
      <c r="J33" s="39">
        <f>IF(I33="Less(-)",-1,1)</f>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total_amount_ba($B$2,$D$2,D33,F33,J33,K33,M33)</f>
        <v>293.58</v>
      </c>
      <c r="BB33" s="51">
        <f>BA33+SUM(N33:AZ33)</f>
        <v>293.58</v>
      </c>
      <c r="BC33" s="56" t="str">
        <f>SpellNumber(L33,BB33)</f>
        <v>INR  Two Hundred &amp; Ninety Three  and Paise Fifty Eight Only</v>
      </c>
      <c r="IA33" s="21">
        <v>4.05</v>
      </c>
      <c r="IB33" s="21" t="s">
        <v>81</v>
      </c>
      <c r="ID33" s="21">
        <v>6</v>
      </c>
      <c r="IE33" s="22" t="s">
        <v>44</v>
      </c>
      <c r="IF33" s="22"/>
      <c r="IG33" s="22"/>
      <c r="IH33" s="22"/>
      <c r="II33" s="22"/>
    </row>
    <row r="34" spans="1:243" s="21" customFormat="1" ht="17.25" customHeight="1">
      <c r="A34" s="57">
        <v>5</v>
      </c>
      <c r="B34" s="60" t="s">
        <v>82</v>
      </c>
      <c r="C34" s="33"/>
      <c r="D34" s="69"/>
      <c r="E34" s="69"/>
      <c r="F34" s="69"/>
      <c r="G34" s="69"/>
      <c r="H34" s="69"/>
      <c r="I34" s="69"/>
      <c r="J34" s="69"/>
      <c r="K34" s="69"/>
      <c r="L34" s="69"/>
      <c r="M34" s="69"/>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IA34" s="21">
        <v>5</v>
      </c>
      <c r="IB34" s="21" t="s">
        <v>82</v>
      </c>
      <c r="IE34" s="22"/>
      <c r="IF34" s="22"/>
      <c r="IG34" s="22"/>
      <c r="IH34" s="22"/>
      <c r="II34" s="22"/>
    </row>
    <row r="35" spans="1:243" s="21" customFormat="1" ht="236.25">
      <c r="A35" s="57">
        <v>5.01</v>
      </c>
      <c r="B35" s="60" t="s">
        <v>83</v>
      </c>
      <c r="C35" s="33"/>
      <c r="D35" s="69"/>
      <c r="E35" s="69"/>
      <c r="F35" s="69"/>
      <c r="G35" s="69"/>
      <c r="H35" s="69"/>
      <c r="I35" s="69"/>
      <c r="J35" s="69"/>
      <c r="K35" s="69"/>
      <c r="L35" s="69"/>
      <c r="M35" s="69"/>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IA35" s="21">
        <v>5.01</v>
      </c>
      <c r="IB35" s="21" t="s">
        <v>83</v>
      </c>
      <c r="IE35" s="22"/>
      <c r="IF35" s="22"/>
      <c r="IG35" s="22"/>
      <c r="IH35" s="22"/>
      <c r="II35" s="22"/>
    </row>
    <row r="36" spans="1:243" s="21" customFormat="1" ht="16.5" customHeight="1">
      <c r="A36" s="57">
        <v>5.02</v>
      </c>
      <c r="B36" s="60" t="s">
        <v>84</v>
      </c>
      <c r="C36" s="33"/>
      <c r="D36" s="69"/>
      <c r="E36" s="69"/>
      <c r="F36" s="69"/>
      <c r="G36" s="69"/>
      <c r="H36" s="69"/>
      <c r="I36" s="69"/>
      <c r="J36" s="69"/>
      <c r="K36" s="69"/>
      <c r="L36" s="69"/>
      <c r="M36" s="69"/>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IA36" s="21">
        <v>5.02</v>
      </c>
      <c r="IB36" s="21" t="s">
        <v>84</v>
      </c>
      <c r="IE36" s="22"/>
      <c r="IF36" s="22"/>
      <c r="IG36" s="22"/>
      <c r="IH36" s="22"/>
      <c r="II36" s="22"/>
    </row>
    <row r="37" spans="1:243" s="21" customFormat="1" ht="31.5" customHeight="1">
      <c r="A37" s="57">
        <v>5.03</v>
      </c>
      <c r="B37" s="60" t="s">
        <v>85</v>
      </c>
      <c r="C37" s="33"/>
      <c r="D37" s="61">
        <v>0.75</v>
      </c>
      <c r="E37" s="62" t="s">
        <v>43</v>
      </c>
      <c r="F37" s="58">
        <v>4102.89</v>
      </c>
      <c r="G37" s="43"/>
      <c r="H37" s="37"/>
      <c r="I37" s="38" t="s">
        <v>33</v>
      </c>
      <c r="J37" s="39">
        <f aca="true" t="shared" si="4" ref="J37:J54">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aca="true" t="shared" si="5" ref="BA37:BA54">total_amount_ba($B$2,$D$2,D37,F37,J37,K37,M37)</f>
        <v>3077.17</v>
      </c>
      <c r="BB37" s="51">
        <f aca="true" t="shared" si="6" ref="BB37:BB54">BA37+SUM(N37:AZ37)</f>
        <v>3077.17</v>
      </c>
      <c r="BC37" s="56" t="str">
        <f aca="true" t="shared" si="7" ref="BC37:BC54">SpellNumber(L37,BB37)</f>
        <v>INR  Three Thousand  &amp;Seventy Seven  and Paise Seventeen Only</v>
      </c>
      <c r="IA37" s="21">
        <v>5.03</v>
      </c>
      <c r="IB37" s="21" t="s">
        <v>85</v>
      </c>
      <c r="ID37" s="21">
        <v>0.75</v>
      </c>
      <c r="IE37" s="22" t="s">
        <v>43</v>
      </c>
      <c r="IF37" s="22"/>
      <c r="IG37" s="22"/>
      <c r="IH37" s="22"/>
      <c r="II37" s="22"/>
    </row>
    <row r="38" spans="1:243" s="21" customFormat="1" ht="94.5">
      <c r="A38" s="57">
        <v>5.04</v>
      </c>
      <c r="B38" s="60" t="s">
        <v>86</v>
      </c>
      <c r="C38" s="33"/>
      <c r="D38" s="69"/>
      <c r="E38" s="69"/>
      <c r="F38" s="69"/>
      <c r="G38" s="69"/>
      <c r="H38" s="69"/>
      <c r="I38" s="69"/>
      <c r="J38" s="69"/>
      <c r="K38" s="69"/>
      <c r="L38" s="69"/>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1">
        <v>5.04</v>
      </c>
      <c r="IB38" s="21" t="s">
        <v>86</v>
      </c>
      <c r="IE38" s="22"/>
      <c r="IF38" s="22"/>
      <c r="IG38" s="22"/>
      <c r="IH38" s="22"/>
      <c r="II38" s="22"/>
    </row>
    <row r="39" spans="1:243" s="21" customFormat="1" ht="31.5" customHeight="1">
      <c r="A39" s="57">
        <v>5.05</v>
      </c>
      <c r="B39" s="60" t="s">
        <v>87</v>
      </c>
      <c r="C39" s="33"/>
      <c r="D39" s="61">
        <v>1.6</v>
      </c>
      <c r="E39" s="62" t="s">
        <v>44</v>
      </c>
      <c r="F39" s="58">
        <v>367.25</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587.6</v>
      </c>
      <c r="BB39" s="51">
        <f t="shared" si="6"/>
        <v>587.6</v>
      </c>
      <c r="BC39" s="56" t="str">
        <f t="shared" si="7"/>
        <v>INR  Five Hundred &amp; Eighty Seven  and Paise Sixty Only</v>
      </c>
      <c r="IA39" s="21">
        <v>5.05</v>
      </c>
      <c r="IB39" s="21" t="s">
        <v>87</v>
      </c>
      <c r="ID39" s="21">
        <v>1.6</v>
      </c>
      <c r="IE39" s="22" t="s">
        <v>44</v>
      </c>
      <c r="IF39" s="22"/>
      <c r="IG39" s="22"/>
      <c r="IH39" s="22"/>
      <c r="II39" s="22"/>
    </row>
    <row r="40" spans="1:243" s="21" customFormat="1" ht="141.75">
      <c r="A40" s="57">
        <v>5.06</v>
      </c>
      <c r="B40" s="60" t="s">
        <v>88</v>
      </c>
      <c r="C40" s="33"/>
      <c r="D40" s="61">
        <v>1</v>
      </c>
      <c r="E40" s="62" t="s">
        <v>187</v>
      </c>
      <c r="F40" s="58">
        <v>708.59</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708.59</v>
      </c>
      <c r="BB40" s="51">
        <f t="shared" si="6"/>
        <v>708.59</v>
      </c>
      <c r="BC40" s="56" t="str">
        <f t="shared" si="7"/>
        <v>INR  Seven Hundred &amp; Eight  and Paise Fifty Nine Only</v>
      </c>
      <c r="IA40" s="21">
        <v>5.06</v>
      </c>
      <c r="IB40" s="21" t="s">
        <v>88</v>
      </c>
      <c r="ID40" s="21">
        <v>1</v>
      </c>
      <c r="IE40" s="22" t="s">
        <v>187</v>
      </c>
      <c r="IF40" s="22"/>
      <c r="IG40" s="22"/>
      <c r="IH40" s="22"/>
      <c r="II40" s="22"/>
    </row>
    <row r="41" spans="1:243" s="21" customFormat="1" ht="236.25">
      <c r="A41" s="57">
        <v>5.07</v>
      </c>
      <c r="B41" s="60" t="s">
        <v>89</v>
      </c>
      <c r="C41" s="33"/>
      <c r="D41" s="61">
        <v>36</v>
      </c>
      <c r="E41" s="62" t="s">
        <v>43</v>
      </c>
      <c r="F41" s="58">
        <v>932.44</v>
      </c>
      <c r="G41" s="43"/>
      <c r="H41" s="37"/>
      <c r="I41" s="38" t="s">
        <v>33</v>
      </c>
      <c r="J41" s="39">
        <f t="shared" si="4"/>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5"/>
        <v>33567.84</v>
      </c>
      <c r="BB41" s="51">
        <f t="shared" si="6"/>
        <v>33567.84</v>
      </c>
      <c r="BC41" s="56" t="str">
        <f t="shared" si="7"/>
        <v>INR  Thirty Three Thousand Five Hundred &amp; Sixty Seven  and Paise Eighty Four Only</v>
      </c>
      <c r="IA41" s="21">
        <v>5.07</v>
      </c>
      <c r="IB41" s="21" t="s">
        <v>89</v>
      </c>
      <c r="ID41" s="21">
        <v>36</v>
      </c>
      <c r="IE41" s="22" t="s">
        <v>43</v>
      </c>
      <c r="IF41" s="22"/>
      <c r="IG41" s="22"/>
      <c r="IH41" s="22"/>
      <c r="II41" s="22"/>
    </row>
    <row r="42" spans="1:243" s="21" customFormat="1" ht="16.5" customHeight="1">
      <c r="A42" s="57">
        <v>6</v>
      </c>
      <c r="B42" s="60" t="s">
        <v>90</v>
      </c>
      <c r="C42" s="33"/>
      <c r="D42" s="69"/>
      <c r="E42" s="69"/>
      <c r="F42" s="69"/>
      <c r="G42" s="69"/>
      <c r="H42" s="69"/>
      <c r="I42" s="69"/>
      <c r="J42" s="69"/>
      <c r="K42" s="69"/>
      <c r="L42" s="69"/>
      <c r="M42" s="69"/>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IA42" s="21">
        <v>6</v>
      </c>
      <c r="IB42" s="21" t="s">
        <v>90</v>
      </c>
      <c r="IE42" s="22"/>
      <c r="IF42" s="22"/>
      <c r="IG42" s="22"/>
      <c r="IH42" s="22"/>
      <c r="II42" s="22"/>
    </row>
    <row r="43" spans="1:243" s="21" customFormat="1" ht="126">
      <c r="A43" s="57">
        <v>6.01</v>
      </c>
      <c r="B43" s="60" t="s">
        <v>91</v>
      </c>
      <c r="C43" s="33"/>
      <c r="D43" s="61">
        <v>1</v>
      </c>
      <c r="E43" s="62" t="s">
        <v>187</v>
      </c>
      <c r="F43" s="58">
        <v>899.3</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899.3</v>
      </c>
      <c r="BB43" s="51">
        <f t="shared" si="6"/>
        <v>899.3</v>
      </c>
      <c r="BC43" s="56" t="str">
        <f t="shared" si="7"/>
        <v>INR  Eight Hundred &amp; Ninety Nine  and Paise Thirty Only</v>
      </c>
      <c r="IA43" s="21">
        <v>6.01</v>
      </c>
      <c r="IB43" s="21" t="s">
        <v>91</v>
      </c>
      <c r="ID43" s="21">
        <v>1</v>
      </c>
      <c r="IE43" s="22" t="s">
        <v>187</v>
      </c>
      <c r="IF43" s="22"/>
      <c r="IG43" s="22"/>
      <c r="IH43" s="22"/>
      <c r="II43" s="22"/>
    </row>
    <row r="44" spans="1:243" s="21" customFormat="1" ht="94.5">
      <c r="A44" s="57">
        <v>6.02</v>
      </c>
      <c r="B44" s="60" t="s">
        <v>92</v>
      </c>
      <c r="C44" s="33"/>
      <c r="D44" s="69"/>
      <c r="E44" s="69"/>
      <c r="F44" s="69"/>
      <c r="G44" s="69"/>
      <c r="H44" s="69"/>
      <c r="I44" s="69"/>
      <c r="J44" s="69"/>
      <c r="K44" s="69"/>
      <c r="L44" s="69"/>
      <c r="M44" s="69"/>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IA44" s="21">
        <v>6.02</v>
      </c>
      <c r="IB44" s="21" t="s">
        <v>92</v>
      </c>
      <c r="IE44" s="22"/>
      <c r="IF44" s="22"/>
      <c r="IG44" s="22"/>
      <c r="IH44" s="22"/>
      <c r="II44" s="22"/>
    </row>
    <row r="45" spans="1:243" s="21" customFormat="1" ht="31.5" customHeight="1">
      <c r="A45" s="57">
        <v>6.03</v>
      </c>
      <c r="B45" s="60" t="s">
        <v>93</v>
      </c>
      <c r="C45" s="33"/>
      <c r="D45" s="61">
        <v>4</v>
      </c>
      <c r="E45" s="62" t="s">
        <v>187</v>
      </c>
      <c r="F45" s="58">
        <v>79.61</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318.44</v>
      </c>
      <c r="BB45" s="51">
        <f t="shared" si="6"/>
        <v>318.44</v>
      </c>
      <c r="BC45" s="56" t="str">
        <f t="shared" si="7"/>
        <v>INR  Three Hundred &amp; Eighteen  and Paise Forty Four Only</v>
      </c>
      <c r="IA45" s="21">
        <v>6.03</v>
      </c>
      <c r="IB45" s="21" t="s">
        <v>93</v>
      </c>
      <c r="ID45" s="21">
        <v>4</v>
      </c>
      <c r="IE45" s="22" t="s">
        <v>187</v>
      </c>
      <c r="IF45" s="22"/>
      <c r="IG45" s="22"/>
      <c r="IH45" s="22"/>
      <c r="II45" s="22"/>
    </row>
    <row r="46" spans="1:243" s="21" customFormat="1" ht="94.5">
      <c r="A46" s="57">
        <v>6.04</v>
      </c>
      <c r="B46" s="60" t="s">
        <v>94</v>
      </c>
      <c r="C46" s="33"/>
      <c r="D46" s="69"/>
      <c r="E46" s="69"/>
      <c r="F46" s="69"/>
      <c r="G46" s="69"/>
      <c r="H46" s="69"/>
      <c r="I46" s="69"/>
      <c r="J46" s="69"/>
      <c r="K46" s="69"/>
      <c r="L46" s="69"/>
      <c r="M46" s="69"/>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IA46" s="21">
        <v>6.04</v>
      </c>
      <c r="IB46" s="21" t="s">
        <v>94</v>
      </c>
      <c r="IE46" s="22"/>
      <c r="IF46" s="22"/>
      <c r="IG46" s="22"/>
      <c r="IH46" s="22"/>
      <c r="II46" s="22"/>
    </row>
    <row r="47" spans="1:243" s="21" customFormat="1" ht="31.5" customHeight="1">
      <c r="A47" s="57">
        <v>6.05</v>
      </c>
      <c r="B47" s="60" t="s">
        <v>95</v>
      </c>
      <c r="C47" s="33"/>
      <c r="D47" s="61">
        <v>6</v>
      </c>
      <c r="E47" s="62" t="s">
        <v>187</v>
      </c>
      <c r="F47" s="58">
        <v>52.65</v>
      </c>
      <c r="G47" s="43"/>
      <c r="H47" s="37"/>
      <c r="I47" s="38" t="s">
        <v>33</v>
      </c>
      <c r="J47" s="39">
        <f t="shared" si="4"/>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315.9</v>
      </c>
      <c r="BB47" s="51">
        <f t="shared" si="6"/>
        <v>315.9</v>
      </c>
      <c r="BC47" s="56" t="str">
        <f t="shared" si="7"/>
        <v>INR  Three Hundred &amp; Fifteen  and Paise Ninety Only</v>
      </c>
      <c r="IA47" s="21">
        <v>6.05</v>
      </c>
      <c r="IB47" s="21" t="s">
        <v>95</v>
      </c>
      <c r="ID47" s="21">
        <v>6</v>
      </c>
      <c r="IE47" s="22" t="s">
        <v>187</v>
      </c>
      <c r="IF47" s="22"/>
      <c r="IG47" s="22"/>
      <c r="IH47" s="22"/>
      <c r="II47" s="22"/>
    </row>
    <row r="48" spans="1:243" s="21" customFormat="1" ht="31.5" customHeight="1">
      <c r="A48" s="57">
        <v>6.06</v>
      </c>
      <c r="B48" s="60" t="s">
        <v>96</v>
      </c>
      <c r="C48" s="33"/>
      <c r="D48" s="69"/>
      <c r="E48" s="69"/>
      <c r="F48" s="69"/>
      <c r="G48" s="69"/>
      <c r="H48" s="69"/>
      <c r="I48" s="69"/>
      <c r="J48" s="69"/>
      <c r="K48" s="69"/>
      <c r="L48" s="69"/>
      <c r="M48" s="69"/>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IA48" s="21">
        <v>6.06</v>
      </c>
      <c r="IB48" s="21" t="s">
        <v>96</v>
      </c>
      <c r="IE48" s="22"/>
      <c r="IF48" s="22"/>
      <c r="IG48" s="22"/>
      <c r="IH48" s="22"/>
      <c r="II48" s="22"/>
    </row>
    <row r="49" spans="1:243" s="21" customFormat="1" ht="31.5" customHeight="1">
      <c r="A49" s="57">
        <v>6.07</v>
      </c>
      <c r="B49" s="60" t="s">
        <v>97</v>
      </c>
      <c r="C49" s="33"/>
      <c r="D49" s="61">
        <v>10</v>
      </c>
      <c r="E49" s="62" t="s">
        <v>44</v>
      </c>
      <c r="F49" s="58">
        <v>203.9</v>
      </c>
      <c r="G49" s="43"/>
      <c r="H49" s="37"/>
      <c r="I49" s="38" t="s">
        <v>33</v>
      </c>
      <c r="J49" s="39">
        <f t="shared" si="4"/>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2039</v>
      </c>
      <c r="BB49" s="51">
        <f t="shared" si="6"/>
        <v>2039</v>
      </c>
      <c r="BC49" s="56" t="str">
        <f t="shared" si="7"/>
        <v>INR  Two Thousand  &amp;Thirty Nine  Only</v>
      </c>
      <c r="IA49" s="21">
        <v>6.07</v>
      </c>
      <c r="IB49" s="21" t="s">
        <v>97</v>
      </c>
      <c r="ID49" s="21">
        <v>10</v>
      </c>
      <c r="IE49" s="22" t="s">
        <v>44</v>
      </c>
      <c r="IF49" s="22"/>
      <c r="IG49" s="22"/>
      <c r="IH49" s="22"/>
      <c r="II49" s="22"/>
    </row>
    <row r="50" spans="1:243" s="21" customFormat="1" ht="31.5" customHeight="1">
      <c r="A50" s="57">
        <v>6.08</v>
      </c>
      <c r="B50" s="60" t="s">
        <v>98</v>
      </c>
      <c r="C50" s="33"/>
      <c r="D50" s="69"/>
      <c r="E50" s="69"/>
      <c r="F50" s="69"/>
      <c r="G50" s="69"/>
      <c r="H50" s="69"/>
      <c r="I50" s="69"/>
      <c r="J50" s="69"/>
      <c r="K50" s="69"/>
      <c r="L50" s="69"/>
      <c r="M50" s="69"/>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IA50" s="21">
        <v>6.08</v>
      </c>
      <c r="IB50" s="21" t="s">
        <v>98</v>
      </c>
      <c r="IE50" s="22"/>
      <c r="IF50" s="22"/>
      <c r="IG50" s="22"/>
      <c r="IH50" s="22"/>
      <c r="II50" s="22"/>
    </row>
    <row r="51" spans="1:243" s="21" customFormat="1" ht="409.5">
      <c r="A51" s="57">
        <v>6.09</v>
      </c>
      <c r="B51" s="60" t="s">
        <v>99</v>
      </c>
      <c r="C51" s="33"/>
      <c r="D51" s="61">
        <v>3</v>
      </c>
      <c r="E51" s="62" t="s">
        <v>43</v>
      </c>
      <c r="F51" s="58">
        <v>1570.06</v>
      </c>
      <c r="G51" s="43"/>
      <c r="H51" s="37"/>
      <c r="I51" s="38" t="s">
        <v>33</v>
      </c>
      <c r="J51" s="39">
        <f t="shared" si="4"/>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4710.18</v>
      </c>
      <c r="BB51" s="51">
        <f t="shared" si="6"/>
        <v>4710.18</v>
      </c>
      <c r="BC51" s="56" t="str">
        <f t="shared" si="7"/>
        <v>INR  Four Thousand Seven Hundred &amp; Ten  and Paise Eighteen Only</v>
      </c>
      <c r="IA51" s="21">
        <v>6.09</v>
      </c>
      <c r="IB51" s="21" t="s">
        <v>99</v>
      </c>
      <c r="ID51" s="21">
        <v>3</v>
      </c>
      <c r="IE51" s="22" t="s">
        <v>43</v>
      </c>
      <c r="IF51" s="22"/>
      <c r="IG51" s="22"/>
      <c r="IH51" s="22"/>
      <c r="II51" s="22"/>
    </row>
    <row r="52" spans="1:243" s="21" customFormat="1" ht="18" customHeight="1">
      <c r="A52" s="57">
        <v>7</v>
      </c>
      <c r="B52" s="60" t="s">
        <v>60</v>
      </c>
      <c r="C52" s="33"/>
      <c r="D52" s="69"/>
      <c r="E52" s="69"/>
      <c r="F52" s="69"/>
      <c r="G52" s="69"/>
      <c r="H52" s="69"/>
      <c r="I52" s="69"/>
      <c r="J52" s="69"/>
      <c r="K52" s="69"/>
      <c r="L52" s="69"/>
      <c r="M52" s="69"/>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IA52" s="21">
        <v>7</v>
      </c>
      <c r="IB52" s="21" t="s">
        <v>60</v>
      </c>
      <c r="IE52" s="22"/>
      <c r="IF52" s="22"/>
      <c r="IG52" s="22"/>
      <c r="IH52" s="22"/>
      <c r="II52" s="22"/>
    </row>
    <row r="53" spans="1:243" s="21" customFormat="1" ht="110.25">
      <c r="A53" s="57">
        <v>7.01</v>
      </c>
      <c r="B53" s="60" t="s">
        <v>100</v>
      </c>
      <c r="C53" s="33"/>
      <c r="D53" s="69"/>
      <c r="E53" s="69"/>
      <c r="F53" s="69"/>
      <c r="G53" s="69"/>
      <c r="H53" s="69"/>
      <c r="I53" s="69"/>
      <c r="J53" s="69"/>
      <c r="K53" s="69"/>
      <c r="L53" s="69"/>
      <c r="M53" s="69"/>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IA53" s="21">
        <v>7.01</v>
      </c>
      <c r="IB53" s="21" t="s">
        <v>100</v>
      </c>
      <c r="IE53" s="22"/>
      <c r="IF53" s="22"/>
      <c r="IG53" s="22"/>
      <c r="IH53" s="22"/>
      <c r="II53" s="22"/>
    </row>
    <row r="54" spans="1:243" s="21" customFormat="1" ht="78.75">
      <c r="A54" s="57">
        <v>7.02</v>
      </c>
      <c r="B54" s="60" t="s">
        <v>101</v>
      </c>
      <c r="C54" s="33"/>
      <c r="D54" s="61">
        <v>20</v>
      </c>
      <c r="E54" s="62" t="s">
        <v>50</v>
      </c>
      <c r="F54" s="58">
        <v>100.53</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2010.6</v>
      </c>
      <c r="BB54" s="51">
        <f t="shared" si="6"/>
        <v>2010.6</v>
      </c>
      <c r="BC54" s="56" t="str">
        <f t="shared" si="7"/>
        <v>INR  Two Thousand  &amp;Ten  and Paise Sixty Only</v>
      </c>
      <c r="IA54" s="21">
        <v>7.02</v>
      </c>
      <c r="IB54" s="21" t="s">
        <v>101</v>
      </c>
      <c r="ID54" s="21">
        <v>20</v>
      </c>
      <c r="IE54" s="22" t="s">
        <v>50</v>
      </c>
      <c r="IF54" s="22"/>
      <c r="IG54" s="22"/>
      <c r="IH54" s="22"/>
      <c r="II54" s="22"/>
    </row>
    <row r="55" spans="1:243" s="21" customFormat="1" ht="19.5" customHeight="1">
      <c r="A55" s="57">
        <v>8</v>
      </c>
      <c r="B55" s="60" t="s">
        <v>102</v>
      </c>
      <c r="C55" s="33"/>
      <c r="D55" s="69"/>
      <c r="E55" s="69"/>
      <c r="F55" s="69"/>
      <c r="G55" s="69"/>
      <c r="H55" s="69"/>
      <c r="I55" s="69"/>
      <c r="J55" s="69"/>
      <c r="K55" s="69"/>
      <c r="L55" s="69"/>
      <c r="M55" s="69"/>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IA55" s="21">
        <v>8</v>
      </c>
      <c r="IB55" s="21" t="s">
        <v>102</v>
      </c>
      <c r="IE55" s="22"/>
      <c r="IF55" s="22"/>
      <c r="IG55" s="22"/>
      <c r="IH55" s="22"/>
      <c r="II55" s="22"/>
    </row>
    <row r="56" spans="1:243" s="21" customFormat="1" ht="204.75">
      <c r="A56" s="57">
        <v>8.01</v>
      </c>
      <c r="B56" s="60" t="s">
        <v>103</v>
      </c>
      <c r="C56" s="33"/>
      <c r="D56" s="61">
        <v>8</v>
      </c>
      <c r="E56" s="62" t="s">
        <v>43</v>
      </c>
      <c r="F56" s="58">
        <v>820.34</v>
      </c>
      <c r="G56" s="43"/>
      <c r="H56" s="37"/>
      <c r="I56" s="38" t="s">
        <v>33</v>
      </c>
      <c r="J56" s="39">
        <f>IF(I56="Less(-)",-1,1)</f>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total_amount_ba($B$2,$D$2,D56,F56,J56,K56,M56)</f>
        <v>6562.72</v>
      </c>
      <c r="BB56" s="51">
        <f>BA56+SUM(N56:AZ56)</f>
        <v>6562.72</v>
      </c>
      <c r="BC56" s="56" t="str">
        <f>SpellNumber(L56,BB56)</f>
        <v>INR  Six Thousand Five Hundred &amp; Sixty Two  and Paise Seventy Two Only</v>
      </c>
      <c r="IA56" s="21">
        <v>8.01</v>
      </c>
      <c r="IB56" s="21" t="s">
        <v>103</v>
      </c>
      <c r="ID56" s="21">
        <v>8</v>
      </c>
      <c r="IE56" s="22" t="s">
        <v>43</v>
      </c>
      <c r="IF56" s="22"/>
      <c r="IG56" s="22"/>
      <c r="IH56" s="22"/>
      <c r="II56" s="22"/>
    </row>
    <row r="57" spans="1:243" s="21" customFormat="1" ht="15.75">
      <c r="A57" s="57">
        <v>9</v>
      </c>
      <c r="B57" s="60" t="s">
        <v>61</v>
      </c>
      <c r="C57" s="33"/>
      <c r="D57" s="69"/>
      <c r="E57" s="69"/>
      <c r="F57" s="69"/>
      <c r="G57" s="69"/>
      <c r="H57" s="69"/>
      <c r="I57" s="69"/>
      <c r="J57" s="69"/>
      <c r="K57" s="69"/>
      <c r="L57" s="69"/>
      <c r="M57" s="69"/>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IA57" s="21">
        <v>9</v>
      </c>
      <c r="IB57" s="21" t="s">
        <v>61</v>
      </c>
      <c r="IE57" s="22"/>
      <c r="IF57" s="22"/>
      <c r="IG57" s="22"/>
      <c r="IH57" s="22"/>
      <c r="II57" s="22"/>
    </row>
    <row r="58" spans="1:243" s="21" customFormat="1" ht="47.25">
      <c r="A58" s="57">
        <v>9.01</v>
      </c>
      <c r="B58" s="60" t="s">
        <v>104</v>
      </c>
      <c r="C58" s="33"/>
      <c r="D58" s="69"/>
      <c r="E58" s="69"/>
      <c r="F58" s="69"/>
      <c r="G58" s="69"/>
      <c r="H58" s="69"/>
      <c r="I58" s="69"/>
      <c r="J58" s="69"/>
      <c r="K58" s="69"/>
      <c r="L58" s="69"/>
      <c r="M58" s="69"/>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IA58" s="21">
        <v>9.01</v>
      </c>
      <c r="IB58" s="21" t="s">
        <v>104</v>
      </c>
      <c r="IE58" s="22"/>
      <c r="IF58" s="22"/>
      <c r="IG58" s="22"/>
      <c r="IH58" s="22"/>
      <c r="II58" s="22"/>
    </row>
    <row r="59" spans="1:243" s="21" customFormat="1" ht="31.5">
      <c r="A59" s="57">
        <v>9.02</v>
      </c>
      <c r="B59" s="60" t="s">
        <v>105</v>
      </c>
      <c r="C59" s="33"/>
      <c r="D59" s="61">
        <v>3</v>
      </c>
      <c r="E59" s="62" t="s">
        <v>43</v>
      </c>
      <c r="F59" s="58">
        <v>187.99</v>
      </c>
      <c r="G59" s="43"/>
      <c r="H59" s="37"/>
      <c r="I59" s="38" t="s">
        <v>33</v>
      </c>
      <c r="J59" s="39">
        <f aca="true" t="shared" si="8" ref="J59:J75">IF(I59="Less(-)",-1,1)</f>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aca="true" t="shared" si="9" ref="BA59:BA75">total_amount_ba($B$2,$D$2,D59,F59,J59,K59,M59)</f>
        <v>563.97</v>
      </c>
      <c r="BB59" s="51">
        <f aca="true" t="shared" si="10" ref="BB59:BB75">BA59+SUM(N59:AZ59)</f>
        <v>563.97</v>
      </c>
      <c r="BC59" s="56" t="str">
        <f aca="true" t="shared" si="11" ref="BC59:BC75">SpellNumber(L59,BB59)</f>
        <v>INR  Five Hundred &amp; Sixty Three  and Paise Ninety Seven Only</v>
      </c>
      <c r="IA59" s="21">
        <v>9.02</v>
      </c>
      <c r="IB59" s="21" t="s">
        <v>105</v>
      </c>
      <c r="ID59" s="21">
        <v>3</v>
      </c>
      <c r="IE59" s="22" t="s">
        <v>43</v>
      </c>
      <c r="IF59" s="22"/>
      <c r="IG59" s="22"/>
      <c r="IH59" s="22"/>
      <c r="II59" s="22"/>
    </row>
    <row r="60" spans="1:243" s="21" customFormat="1" ht="78.75">
      <c r="A60" s="57">
        <v>9.03</v>
      </c>
      <c r="B60" s="60" t="s">
        <v>106</v>
      </c>
      <c r="C60" s="33"/>
      <c r="D60" s="69"/>
      <c r="E60" s="69"/>
      <c r="F60" s="69"/>
      <c r="G60" s="69"/>
      <c r="H60" s="69"/>
      <c r="I60" s="69"/>
      <c r="J60" s="69"/>
      <c r="K60" s="69"/>
      <c r="L60" s="69"/>
      <c r="M60" s="69"/>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IA60" s="21">
        <v>9.03</v>
      </c>
      <c r="IB60" s="21" t="s">
        <v>106</v>
      </c>
      <c r="IE60" s="22"/>
      <c r="IF60" s="22"/>
      <c r="IG60" s="22"/>
      <c r="IH60" s="22"/>
      <c r="II60" s="22"/>
    </row>
    <row r="61" spans="1:243" s="21" customFormat="1" ht="28.5">
      <c r="A61" s="57">
        <v>9.04</v>
      </c>
      <c r="B61" s="60" t="s">
        <v>107</v>
      </c>
      <c r="C61" s="33"/>
      <c r="D61" s="61">
        <v>15</v>
      </c>
      <c r="E61" s="62" t="s">
        <v>43</v>
      </c>
      <c r="F61" s="58">
        <v>49.8</v>
      </c>
      <c r="G61" s="43"/>
      <c r="H61" s="37"/>
      <c r="I61" s="38" t="s">
        <v>33</v>
      </c>
      <c r="J61" s="39">
        <f t="shared" si="8"/>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9"/>
        <v>747</v>
      </c>
      <c r="BB61" s="51">
        <f t="shared" si="10"/>
        <v>747</v>
      </c>
      <c r="BC61" s="56" t="str">
        <f t="shared" si="11"/>
        <v>INR  Seven Hundred &amp; Forty Seven  Only</v>
      </c>
      <c r="IA61" s="21">
        <v>9.04</v>
      </c>
      <c r="IB61" s="21" t="s">
        <v>107</v>
      </c>
      <c r="ID61" s="21">
        <v>15</v>
      </c>
      <c r="IE61" s="22" t="s">
        <v>43</v>
      </c>
      <c r="IF61" s="22"/>
      <c r="IG61" s="22"/>
      <c r="IH61" s="22"/>
      <c r="II61" s="22"/>
    </row>
    <row r="62" spans="1:243" s="21" customFormat="1" ht="47.25">
      <c r="A62" s="57">
        <v>9.05</v>
      </c>
      <c r="B62" s="60" t="s">
        <v>108</v>
      </c>
      <c r="C62" s="33"/>
      <c r="D62" s="69"/>
      <c r="E62" s="69"/>
      <c r="F62" s="69"/>
      <c r="G62" s="69"/>
      <c r="H62" s="69"/>
      <c r="I62" s="69"/>
      <c r="J62" s="69"/>
      <c r="K62" s="69"/>
      <c r="L62" s="69"/>
      <c r="M62" s="6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IA62" s="21">
        <v>9.05</v>
      </c>
      <c r="IB62" s="21" t="s">
        <v>108</v>
      </c>
      <c r="IE62" s="22"/>
      <c r="IF62" s="22"/>
      <c r="IG62" s="22"/>
      <c r="IH62" s="22"/>
      <c r="II62" s="22"/>
    </row>
    <row r="63" spans="1:243" s="21" customFormat="1" ht="47.25">
      <c r="A63" s="57">
        <v>9.06</v>
      </c>
      <c r="B63" s="60" t="s">
        <v>109</v>
      </c>
      <c r="C63" s="33"/>
      <c r="D63" s="61">
        <v>15</v>
      </c>
      <c r="E63" s="62" t="s">
        <v>43</v>
      </c>
      <c r="F63" s="58">
        <v>95.22</v>
      </c>
      <c r="G63" s="43"/>
      <c r="H63" s="37"/>
      <c r="I63" s="38" t="s">
        <v>33</v>
      </c>
      <c r="J63" s="39">
        <f t="shared" si="8"/>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9"/>
        <v>1428.3</v>
      </c>
      <c r="BB63" s="51">
        <f t="shared" si="10"/>
        <v>1428.3</v>
      </c>
      <c r="BC63" s="56" t="str">
        <f t="shared" si="11"/>
        <v>INR  One Thousand Four Hundred &amp; Twenty Eight  and Paise Thirty Only</v>
      </c>
      <c r="IA63" s="21">
        <v>9.06</v>
      </c>
      <c r="IB63" s="21" t="s">
        <v>109</v>
      </c>
      <c r="ID63" s="21">
        <v>15</v>
      </c>
      <c r="IE63" s="22" t="s">
        <v>43</v>
      </c>
      <c r="IF63" s="22"/>
      <c r="IG63" s="22"/>
      <c r="IH63" s="22"/>
      <c r="II63" s="22"/>
    </row>
    <row r="64" spans="1:243" s="21" customFormat="1" ht="15.75">
      <c r="A64" s="57">
        <v>10</v>
      </c>
      <c r="B64" s="60" t="s">
        <v>110</v>
      </c>
      <c r="C64" s="33"/>
      <c r="D64" s="69"/>
      <c r="E64" s="69"/>
      <c r="F64" s="69"/>
      <c r="G64" s="69"/>
      <c r="H64" s="69"/>
      <c r="I64" s="69"/>
      <c r="J64" s="69"/>
      <c r="K64" s="69"/>
      <c r="L64" s="69"/>
      <c r="M64" s="69"/>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IA64" s="21">
        <v>10</v>
      </c>
      <c r="IB64" s="21" t="s">
        <v>110</v>
      </c>
      <c r="IE64" s="22"/>
      <c r="IF64" s="22"/>
      <c r="IG64" s="22"/>
      <c r="IH64" s="22"/>
      <c r="II64" s="22"/>
    </row>
    <row r="65" spans="1:243" s="21" customFormat="1" ht="109.5" customHeight="1">
      <c r="A65" s="57">
        <v>10.01</v>
      </c>
      <c r="B65" s="60" t="s">
        <v>111</v>
      </c>
      <c r="C65" s="33"/>
      <c r="D65" s="69"/>
      <c r="E65" s="69"/>
      <c r="F65" s="69"/>
      <c r="G65" s="69"/>
      <c r="H65" s="69"/>
      <c r="I65" s="69"/>
      <c r="J65" s="69"/>
      <c r="K65" s="69"/>
      <c r="L65" s="69"/>
      <c r="M65" s="69"/>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IA65" s="21">
        <v>10.01</v>
      </c>
      <c r="IB65" s="21" t="s">
        <v>111</v>
      </c>
      <c r="IE65" s="22"/>
      <c r="IF65" s="22"/>
      <c r="IG65" s="22"/>
      <c r="IH65" s="22"/>
      <c r="II65" s="22"/>
    </row>
    <row r="66" spans="1:243" s="21" customFormat="1" ht="31.5">
      <c r="A66" s="57">
        <v>10.02</v>
      </c>
      <c r="B66" s="60" t="s">
        <v>112</v>
      </c>
      <c r="C66" s="33"/>
      <c r="D66" s="61">
        <v>1</v>
      </c>
      <c r="E66" s="62" t="s">
        <v>43</v>
      </c>
      <c r="F66" s="58">
        <v>419.11</v>
      </c>
      <c r="G66" s="43"/>
      <c r="H66" s="37"/>
      <c r="I66" s="38" t="s">
        <v>33</v>
      </c>
      <c r="J66" s="39">
        <f t="shared" si="8"/>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9"/>
        <v>419.11</v>
      </c>
      <c r="BB66" s="51">
        <f t="shared" si="10"/>
        <v>419.11</v>
      </c>
      <c r="BC66" s="56" t="str">
        <f t="shared" si="11"/>
        <v>INR  Four Hundred &amp; Nineteen  and Paise Eleven Only</v>
      </c>
      <c r="IA66" s="21">
        <v>10.02</v>
      </c>
      <c r="IB66" s="21" t="s">
        <v>112</v>
      </c>
      <c r="ID66" s="21">
        <v>1</v>
      </c>
      <c r="IE66" s="22" t="s">
        <v>43</v>
      </c>
      <c r="IF66" s="22"/>
      <c r="IG66" s="22"/>
      <c r="IH66" s="22"/>
      <c r="II66" s="22"/>
    </row>
    <row r="67" spans="1:243" s="21" customFormat="1" ht="15.75">
      <c r="A67" s="57">
        <v>11</v>
      </c>
      <c r="B67" s="60" t="s">
        <v>62</v>
      </c>
      <c r="C67" s="33"/>
      <c r="D67" s="69"/>
      <c r="E67" s="69"/>
      <c r="F67" s="69"/>
      <c r="G67" s="69"/>
      <c r="H67" s="69"/>
      <c r="I67" s="69"/>
      <c r="J67" s="69"/>
      <c r="K67" s="69"/>
      <c r="L67" s="69"/>
      <c r="M67" s="69"/>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IA67" s="21">
        <v>11</v>
      </c>
      <c r="IB67" s="21" t="s">
        <v>62</v>
      </c>
      <c r="IE67" s="22"/>
      <c r="IF67" s="22"/>
      <c r="IG67" s="22"/>
      <c r="IH67" s="22"/>
      <c r="II67" s="22"/>
    </row>
    <row r="68" spans="1:243" s="21" customFormat="1" ht="78.75">
      <c r="A68" s="57">
        <v>11.01</v>
      </c>
      <c r="B68" s="60" t="s">
        <v>63</v>
      </c>
      <c r="C68" s="33"/>
      <c r="D68" s="69"/>
      <c r="E68" s="69"/>
      <c r="F68" s="69"/>
      <c r="G68" s="69"/>
      <c r="H68" s="69"/>
      <c r="I68" s="69"/>
      <c r="J68" s="69"/>
      <c r="K68" s="69"/>
      <c r="L68" s="69"/>
      <c r="M68" s="69"/>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IA68" s="21">
        <v>11.01</v>
      </c>
      <c r="IB68" s="21" t="s">
        <v>63</v>
      </c>
      <c r="IE68" s="22"/>
      <c r="IF68" s="22"/>
      <c r="IG68" s="22"/>
      <c r="IH68" s="22"/>
      <c r="II68" s="22"/>
    </row>
    <row r="69" spans="1:243" s="21" customFormat="1" ht="31.5">
      <c r="A69" s="57">
        <v>11.02</v>
      </c>
      <c r="B69" s="60" t="s">
        <v>113</v>
      </c>
      <c r="C69" s="33"/>
      <c r="D69" s="61">
        <v>1</v>
      </c>
      <c r="E69" s="62" t="s">
        <v>46</v>
      </c>
      <c r="F69" s="58">
        <v>1086.89</v>
      </c>
      <c r="G69" s="43"/>
      <c r="H69" s="37"/>
      <c r="I69" s="38" t="s">
        <v>33</v>
      </c>
      <c r="J69" s="39">
        <f t="shared" si="8"/>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9"/>
        <v>1086.89</v>
      </c>
      <c r="BB69" s="51">
        <f t="shared" si="10"/>
        <v>1086.89</v>
      </c>
      <c r="BC69" s="56" t="str">
        <f t="shared" si="11"/>
        <v>INR  One Thousand  &amp;Eighty Six  and Paise Eighty Nine Only</v>
      </c>
      <c r="IA69" s="21">
        <v>11.02</v>
      </c>
      <c r="IB69" s="21" t="s">
        <v>113</v>
      </c>
      <c r="ID69" s="21">
        <v>1</v>
      </c>
      <c r="IE69" s="22" t="s">
        <v>46</v>
      </c>
      <c r="IF69" s="22"/>
      <c r="IG69" s="22"/>
      <c r="IH69" s="22"/>
      <c r="II69" s="22"/>
    </row>
    <row r="70" spans="1:243" s="21" customFormat="1" ht="94.5">
      <c r="A70" s="57">
        <v>11.03</v>
      </c>
      <c r="B70" s="60" t="s">
        <v>114</v>
      </c>
      <c r="C70" s="33"/>
      <c r="D70" s="61">
        <v>0.15</v>
      </c>
      <c r="E70" s="62" t="s">
        <v>46</v>
      </c>
      <c r="F70" s="58">
        <v>2567.38</v>
      </c>
      <c r="G70" s="43"/>
      <c r="H70" s="37"/>
      <c r="I70" s="38" t="s">
        <v>33</v>
      </c>
      <c r="J70" s="39">
        <f t="shared" si="8"/>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9"/>
        <v>385.11</v>
      </c>
      <c r="BB70" s="51">
        <f t="shared" si="10"/>
        <v>385.11</v>
      </c>
      <c r="BC70" s="56" t="str">
        <f t="shared" si="11"/>
        <v>INR  Three Hundred &amp; Eighty Five  and Paise Eleven Only</v>
      </c>
      <c r="IA70" s="21">
        <v>11.03</v>
      </c>
      <c r="IB70" s="21" t="s">
        <v>114</v>
      </c>
      <c r="ID70" s="21">
        <v>0.15</v>
      </c>
      <c r="IE70" s="22" t="s">
        <v>46</v>
      </c>
      <c r="IF70" s="22"/>
      <c r="IG70" s="22"/>
      <c r="IH70" s="22"/>
      <c r="II70" s="22"/>
    </row>
    <row r="71" spans="1:243" s="21" customFormat="1" ht="94.5">
      <c r="A71" s="57">
        <v>11.04</v>
      </c>
      <c r="B71" s="60" t="s">
        <v>115</v>
      </c>
      <c r="C71" s="33"/>
      <c r="D71" s="61">
        <v>0.3</v>
      </c>
      <c r="E71" s="62" t="s">
        <v>43</v>
      </c>
      <c r="F71" s="58">
        <v>830.43</v>
      </c>
      <c r="G71" s="43"/>
      <c r="H71" s="37"/>
      <c r="I71" s="38" t="s">
        <v>33</v>
      </c>
      <c r="J71" s="39">
        <f t="shared" si="8"/>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9"/>
        <v>249.13</v>
      </c>
      <c r="BB71" s="51">
        <f t="shared" si="10"/>
        <v>249.13</v>
      </c>
      <c r="BC71" s="56" t="str">
        <f t="shared" si="11"/>
        <v>INR  Two Hundred &amp; Forty Nine  and Paise Thirteen Only</v>
      </c>
      <c r="IA71" s="21">
        <v>11.04</v>
      </c>
      <c r="IB71" s="21" t="s">
        <v>115</v>
      </c>
      <c r="ID71" s="21">
        <v>0.3</v>
      </c>
      <c r="IE71" s="22" t="s">
        <v>43</v>
      </c>
      <c r="IF71" s="22"/>
      <c r="IG71" s="22"/>
      <c r="IH71" s="22"/>
      <c r="II71" s="22"/>
    </row>
    <row r="72" spans="1:243" s="21" customFormat="1" ht="63">
      <c r="A72" s="57">
        <v>11.05</v>
      </c>
      <c r="B72" s="60" t="s">
        <v>116</v>
      </c>
      <c r="C72" s="33"/>
      <c r="D72" s="69"/>
      <c r="E72" s="69"/>
      <c r="F72" s="69"/>
      <c r="G72" s="69"/>
      <c r="H72" s="69"/>
      <c r="I72" s="69"/>
      <c r="J72" s="69"/>
      <c r="K72" s="69"/>
      <c r="L72" s="69"/>
      <c r="M72" s="69"/>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IA72" s="21">
        <v>11.05</v>
      </c>
      <c r="IB72" s="21" t="s">
        <v>116</v>
      </c>
      <c r="IE72" s="22"/>
      <c r="IF72" s="22"/>
      <c r="IG72" s="22"/>
      <c r="IH72" s="22"/>
      <c r="II72" s="22"/>
    </row>
    <row r="73" spans="1:243" s="21" customFormat="1" ht="42.75">
      <c r="A73" s="57">
        <v>11.06</v>
      </c>
      <c r="B73" s="60" t="s">
        <v>117</v>
      </c>
      <c r="C73" s="33"/>
      <c r="D73" s="61">
        <v>35</v>
      </c>
      <c r="E73" s="62" t="s">
        <v>43</v>
      </c>
      <c r="F73" s="58">
        <v>53.05</v>
      </c>
      <c r="G73" s="43"/>
      <c r="H73" s="37"/>
      <c r="I73" s="38" t="s">
        <v>33</v>
      </c>
      <c r="J73" s="39">
        <f t="shared" si="8"/>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9"/>
        <v>1856.75</v>
      </c>
      <c r="BB73" s="51">
        <f t="shared" si="10"/>
        <v>1856.75</v>
      </c>
      <c r="BC73" s="56" t="str">
        <f t="shared" si="11"/>
        <v>INR  One Thousand Eight Hundred &amp; Fifty Six  and Paise Seventy Five Only</v>
      </c>
      <c r="IA73" s="21">
        <v>11.06</v>
      </c>
      <c r="IB73" s="21" t="s">
        <v>117</v>
      </c>
      <c r="ID73" s="21">
        <v>35</v>
      </c>
      <c r="IE73" s="22" t="s">
        <v>43</v>
      </c>
      <c r="IF73" s="22"/>
      <c r="IG73" s="22"/>
      <c r="IH73" s="22"/>
      <c r="II73" s="22"/>
    </row>
    <row r="74" spans="1:243" s="21" customFormat="1" ht="110.25">
      <c r="A74" s="57">
        <v>11.07</v>
      </c>
      <c r="B74" s="60" t="s">
        <v>118</v>
      </c>
      <c r="C74" s="33"/>
      <c r="D74" s="69"/>
      <c r="E74" s="69"/>
      <c r="F74" s="69"/>
      <c r="G74" s="69"/>
      <c r="H74" s="69"/>
      <c r="I74" s="69"/>
      <c r="J74" s="69"/>
      <c r="K74" s="69"/>
      <c r="L74" s="69"/>
      <c r="M74" s="69"/>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IA74" s="21">
        <v>11.07</v>
      </c>
      <c r="IB74" s="21" t="s">
        <v>118</v>
      </c>
      <c r="IE74" s="22"/>
      <c r="IF74" s="22"/>
      <c r="IG74" s="22"/>
      <c r="IH74" s="22"/>
      <c r="II74" s="22"/>
    </row>
    <row r="75" spans="1:243" s="21" customFormat="1" ht="28.5">
      <c r="A75" s="57">
        <v>11.08</v>
      </c>
      <c r="B75" s="60" t="s">
        <v>119</v>
      </c>
      <c r="C75" s="33"/>
      <c r="D75" s="61">
        <v>10</v>
      </c>
      <c r="E75" s="62" t="s">
        <v>44</v>
      </c>
      <c r="F75" s="58">
        <v>108.81</v>
      </c>
      <c r="G75" s="43"/>
      <c r="H75" s="37"/>
      <c r="I75" s="38" t="s">
        <v>33</v>
      </c>
      <c r="J75" s="39">
        <f t="shared" si="8"/>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9"/>
        <v>1088.1</v>
      </c>
      <c r="BB75" s="51">
        <f t="shared" si="10"/>
        <v>1088.1</v>
      </c>
      <c r="BC75" s="56" t="str">
        <f t="shared" si="11"/>
        <v>INR  One Thousand  &amp;Eighty Eight  and Paise Ten Only</v>
      </c>
      <c r="IA75" s="21">
        <v>11.08</v>
      </c>
      <c r="IB75" s="21" t="s">
        <v>119</v>
      </c>
      <c r="ID75" s="21">
        <v>10</v>
      </c>
      <c r="IE75" s="22" t="s">
        <v>44</v>
      </c>
      <c r="IF75" s="22"/>
      <c r="IG75" s="22"/>
      <c r="IH75" s="22"/>
      <c r="II75" s="22"/>
    </row>
    <row r="76" spans="1:243" s="21" customFormat="1" ht="141.75">
      <c r="A76" s="57">
        <v>11.09</v>
      </c>
      <c r="B76" s="60" t="s">
        <v>120</v>
      </c>
      <c r="C76" s="33"/>
      <c r="D76" s="69"/>
      <c r="E76" s="69"/>
      <c r="F76" s="69"/>
      <c r="G76" s="69"/>
      <c r="H76" s="69"/>
      <c r="I76" s="69"/>
      <c r="J76" s="69"/>
      <c r="K76" s="69"/>
      <c r="L76" s="69"/>
      <c r="M76" s="69"/>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IA76" s="21">
        <v>11.09</v>
      </c>
      <c r="IB76" s="21" t="s">
        <v>120</v>
      </c>
      <c r="IE76" s="22"/>
      <c r="IF76" s="22"/>
      <c r="IG76" s="22"/>
      <c r="IH76" s="22"/>
      <c r="II76" s="22"/>
    </row>
    <row r="77" spans="1:243" s="21" customFormat="1" ht="31.5" customHeight="1">
      <c r="A77" s="59">
        <v>11.1</v>
      </c>
      <c r="B77" s="60" t="s">
        <v>121</v>
      </c>
      <c r="C77" s="33"/>
      <c r="D77" s="61">
        <v>5</v>
      </c>
      <c r="E77" s="62" t="s">
        <v>44</v>
      </c>
      <c r="F77" s="58">
        <v>298.73</v>
      </c>
      <c r="G77" s="43"/>
      <c r="H77" s="37"/>
      <c r="I77" s="38" t="s">
        <v>33</v>
      </c>
      <c r="J77" s="39">
        <f>IF(I77="Less(-)",-1,1)</f>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total_amount_ba($B$2,$D$2,D77,F77,J77,K77,M77)</f>
        <v>1493.65</v>
      </c>
      <c r="BB77" s="51">
        <f>BA77+SUM(N77:AZ77)</f>
        <v>1493.65</v>
      </c>
      <c r="BC77" s="56" t="str">
        <f>SpellNumber(L77,BB77)</f>
        <v>INR  One Thousand Four Hundred &amp; Ninety Three  and Paise Sixty Five Only</v>
      </c>
      <c r="IA77" s="21">
        <v>11.1</v>
      </c>
      <c r="IB77" s="21" t="s">
        <v>121</v>
      </c>
      <c r="ID77" s="21">
        <v>5</v>
      </c>
      <c r="IE77" s="22" t="s">
        <v>44</v>
      </c>
      <c r="IF77" s="22"/>
      <c r="IG77" s="22"/>
      <c r="IH77" s="22"/>
      <c r="II77" s="22"/>
    </row>
    <row r="78" spans="1:243" s="21" customFormat="1" ht="31.5" customHeight="1">
      <c r="A78" s="57">
        <v>11.11</v>
      </c>
      <c r="B78" s="60" t="s">
        <v>52</v>
      </c>
      <c r="C78" s="33"/>
      <c r="D78" s="61">
        <v>2</v>
      </c>
      <c r="E78" s="62" t="s">
        <v>46</v>
      </c>
      <c r="F78" s="58">
        <v>192.33</v>
      </c>
      <c r="G78" s="43"/>
      <c r="H78" s="37"/>
      <c r="I78" s="38" t="s">
        <v>33</v>
      </c>
      <c r="J78" s="39">
        <f>IF(I78="Less(-)",-1,1)</f>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total_amount_ba($B$2,$D$2,D78,F78,J78,K78,M78)</f>
        <v>384.66</v>
      </c>
      <c r="BB78" s="51">
        <f>BA78+SUM(N78:AZ78)</f>
        <v>384.66</v>
      </c>
      <c r="BC78" s="56" t="str">
        <f>SpellNumber(L78,BB78)</f>
        <v>INR  Three Hundred &amp; Eighty Four  and Paise Sixty Six Only</v>
      </c>
      <c r="IA78" s="21">
        <v>11.11</v>
      </c>
      <c r="IB78" s="21" t="s">
        <v>52</v>
      </c>
      <c r="ID78" s="21">
        <v>2</v>
      </c>
      <c r="IE78" s="22" t="s">
        <v>46</v>
      </c>
      <c r="IF78" s="22"/>
      <c r="IG78" s="22"/>
      <c r="IH78" s="22"/>
      <c r="II78" s="22"/>
    </row>
    <row r="79" spans="1:243" s="21" customFormat="1" ht="31.5" customHeight="1">
      <c r="A79" s="57">
        <v>12</v>
      </c>
      <c r="B79" s="60" t="s">
        <v>122</v>
      </c>
      <c r="C79" s="33"/>
      <c r="D79" s="69"/>
      <c r="E79" s="69"/>
      <c r="F79" s="69"/>
      <c r="G79" s="69"/>
      <c r="H79" s="69"/>
      <c r="I79" s="69"/>
      <c r="J79" s="69"/>
      <c r="K79" s="69"/>
      <c r="L79" s="69"/>
      <c r="M79" s="69"/>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IA79" s="21">
        <v>12</v>
      </c>
      <c r="IB79" s="21" t="s">
        <v>122</v>
      </c>
      <c r="IE79" s="22"/>
      <c r="IF79" s="22"/>
      <c r="IG79" s="22"/>
      <c r="IH79" s="22"/>
      <c r="II79" s="22"/>
    </row>
    <row r="80" spans="1:243" s="21" customFormat="1" ht="173.25">
      <c r="A80" s="57">
        <v>12.01</v>
      </c>
      <c r="B80" s="60" t="s">
        <v>123</v>
      </c>
      <c r="C80" s="33"/>
      <c r="D80" s="69"/>
      <c r="E80" s="69"/>
      <c r="F80" s="69"/>
      <c r="G80" s="69"/>
      <c r="H80" s="69"/>
      <c r="I80" s="69"/>
      <c r="J80" s="69"/>
      <c r="K80" s="69"/>
      <c r="L80" s="69"/>
      <c r="M80" s="69"/>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IA80" s="21">
        <v>12.01</v>
      </c>
      <c r="IB80" s="21" t="s">
        <v>123</v>
      </c>
      <c r="IE80" s="22"/>
      <c r="IF80" s="22"/>
      <c r="IG80" s="22"/>
      <c r="IH80" s="22"/>
      <c r="II80" s="22"/>
    </row>
    <row r="81" spans="1:243" s="21" customFormat="1" ht="31.5" customHeight="1">
      <c r="A81" s="57">
        <v>12.02</v>
      </c>
      <c r="B81" s="60" t="s">
        <v>124</v>
      </c>
      <c r="C81" s="33"/>
      <c r="D81" s="61">
        <v>1</v>
      </c>
      <c r="E81" s="62" t="s">
        <v>187</v>
      </c>
      <c r="F81" s="58">
        <v>5069.14</v>
      </c>
      <c r="G81" s="43"/>
      <c r="H81" s="37"/>
      <c r="I81" s="38" t="s">
        <v>33</v>
      </c>
      <c r="J81" s="39">
        <f>IF(I81="Less(-)",-1,1)</f>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total_amount_ba($B$2,$D$2,D81,F81,J81,K81,M81)</f>
        <v>5069.14</v>
      </c>
      <c r="BB81" s="51">
        <f>BA81+SUM(N81:AZ81)</f>
        <v>5069.14</v>
      </c>
      <c r="BC81" s="56" t="str">
        <f>SpellNumber(L81,BB81)</f>
        <v>INR  Five Thousand  &amp;Sixty Nine  and Paise Fourteen Only</v>
      </c>
      <c r="IA81" s="21">
        <v>12.02</v>
      </c>
      <c r="IB81" s="21" t="s">
        <v>124</v>
      </c>
      <c r="ID81" s="21">
        <v>1</v>
      </c>
      <c r="IE81" s="22" t="s">
        <v>187</v>
      </c>
      <c r="IF81" s="22"/>
      <c r="IG81" s="22"/>
      <c r="IH81" s="22"/>
      <c r="II81" s="22"/>
    </row>
    <row r="82" spans="1:243" s="21" customFormat="1" ht="47.25">
      <c r="A82" s="57">
        <v>12.03</v>
      </c>
      <c r="B82" s="60" t="s">
        <v>125</v>
      </c>
      <c r="C82" s="33"/>
      <c r="D82" s="69"/>
      <c r="E82" s="69"/>
      <c r="F82" s="69"/>
      <c r="G82" s="69"/>
      <c r="H82" s="69"/>
      <c r="I82" s="69"/>
      <c r="J82" s="69"/>
      <c r="K82" s="69"/>
      <c r="L82" s="69"/>
      <c r="M82" s="69"/>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IA82" s="21">
        <v>12.03</v>
      </c>
      <c r="IB82" s="21" t="s">
        <v>125</v>
      </c>
      <c r="IE82" s="22"/>
      <c r="IF82" s="22"/>
      <c r="IG82" s="22"/>
      <c r="IH82" s="22"/>
      <c r="II82" s="22"/>
    </row>
    <row r="83" spans="1:243" s="21" customFormat="1" ht="18.75" customHeight="1">
      <c r="A83" s="57">
        <v>12.04</v>
      </c>
      <c r="B83" s="60" t="s">
        <v>126</v>
      </c>
      <c r="C83" s="33"/>
      <c r="D83" s="69"/>
      <c r="E83" s="69"/>
      <c r="F83" s="69"/>
      <c r="G83" s="69"/>
      <c r="H83" s="69"/>
      <c r="I83" s="69"/>
      <c r="J83" s="69"/>
      <c r="K83" s="69"/>
      <c r="L83" s="69"/>
      <c r="M83" s="69"/>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IA83" s="21">
        <v>12.04</v>
      </c>
      <c r="IB83" s="21" t="s">
        <v>126</v>
      </c>
      <c r="IE83" s="22"/>
      <c r="IF83" s="22"/>
      <c r="IG83" s="22"/>
      <c r="IH83" s="22"/>
      <c r="II83" s="22"/>
    </row>
    <row r="84" spans="1:243" s="21" customFormat="1" ht="31.5" customHeight="1">
      <c r="A84" s="57">
        <v>12.05</v>
      </c>
      <c r="B84" s="60" t="s">
        <v>127</v>
      </c>
      <c r="C84" s="33"/>
      <c r="D84" s="61">
        <v>2</v>
      </c>
      <c r="E84" s="62" t="s">
        <v>187</v>
      </c>
      <c r="F84" s="58">
        <v>91.49</v>
      </c>
      <c r="G84" s="43"/>
      <c r="H84" s="37"/>
      <c r="I84" s="38" t="s">
        <v>33</v>
      </c>
      <c r="J84" s="39">
        <f>IF(I84="Less(-)",-1,1)</f>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total_amount_ba($B$2,$D$2,D84,F84,J84,K84,M84)</f>
        <v>182.98</v>
      </c>
      <c r="BB84" s="51">
        <f>BA84+SUM(N84:AZ84)</f>
        <v>182.98</v>
      </c>
      <c r="BC84" s="56" t="str">
        <f>SpellNumber(L84,BB84)</f>
        <v>INR  One Hundred &amp; Eighty Two  and Paise Ninety Eight Only</v>
      </c>
      <c r="IA84" s="21">
        <v>12.05</v>
      </c>
      <c r="IB84" s="21" t="s">
        <v>127</v>
      </c>
      <c r="ID84" s="21">
        <v>2</v>
      </c>
      <c r="IE84" s="22" t="s">
        <v>187</v>
      </c>
      <c r="IF84" s="22"/>
      <c r="IG84" s="22"/>
      <c r="IH84" s="22"/>
      <c r="II84" s="22"/>
    </row>
    <row r="85" spans="1:243" s="21" customFormat="1" ht="94.5">
      <c r="A85" s="57">
        <v>12.06</v>
      </c>
      <c r="B85" s="60" t="s">
        <v>128</v>
      </c>
      <c r="C85" s="33"/>
      <c r="D85" s="61">
        <v>1</v>
      </c>
      <c r="E85" s="62" t="s">
        <v>187</v>
      </c>
      <c r="F85" s="58">
        <v>1237.31</v>
      </c>
      <c r="G85" s="43"/>
      <c r="H85" s="37"/>
      <c r="I85" s="38" t="s">
        <v>33</v>
      </c>
      <c r="J85" s="39">
        <f>IF(I85="Less(-)",-1,1)</f>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total_amount_ba($B$2,$D$2,D85,F85,J85,K85,M85)</f>
        <v>1237.31</v>
      </c>
      <c r="BB85" s="51">
        <f>BA85+SUM(N85:AZ85)</f>
        <v>1237.31</v>
      </c>
      <c r="BC85" s="56" t="str">
        <f>SpellNumber(L85,BB85)</f>
        <v>INR  One Thousand Two Hundred &amp; Thirty Seven  and Paise Thirty One Only</v>
      </c>
      <c r="IA85" s="21">
        <v>12.06</v>
      </c>
      <c r="IB85" s="21" t="s">
        <v>128</v>
      </c>
      <c r="ID85" s="21">
        <v>1</v>
      </c>
      <c r="IE85" s="22" t="s">
        <v>187</v>
      </c>
      <c r="IF85" s="22"/>
      <c r="IG85" s="22"/>
      <c r="IH85" s="22"/>
      <c r="II85" s="22"/>
    </row>
    <row r="86" spans="1:243" s="21" customFormat="1" ht="31.5" customHeight="1">
      <c r="A86" s="57">
        <v>12.07</v>
      </c>
      <c r="B86" s="60" t="s">
        <v>129</v>
      </c>
      <c r="C86" s="33"/>
      <c r="D86" s="69"/>
      <c r="E86" s="69"/>
      <c r="F86" s="69"/>
      <c r="G86" s="69"/>
      <c r="H86" s="69"/>
      <c r="I86" s="69"/>
      <c r="J86" s="69"/>
      <c r="K86" s="69"/>
      <c r="L86" s="69"/>
      <c r="M86" s="69"/>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IA86" s="21">
        <v>12.07</v>
      </c>
      <c r="IB86" s="21" t="s">
        <v>129</v>
      </c>
      <c r="IE86" s="22"/>
      <c r="IF86" s="22"/>
      <c r="IG86" s="22"/>
      <c r="IH86" s="22"/>
      <c r="II86" s="22"/>
    </row>
    <row r="87" spans="1:243" s="21" customFormat="1" ht="31.5" customHeight="1">
      <c r="A87" s="57">
        <v>12.08</v>
      </c>
      <c r="B87" s="60" t="s">
        <v>130</v>
      </c>
      <c r="C87" s="33"/>
      <c r="D87" s="69"/>
      <c r="E87" s="69"/>
      <c r="F87" s="69"/>
      <c r="G87" s="69"/>
      <c r="H87" s="69"/>
      <c r="I87" s="69"/>
      <c r="J87" s="69"/>
      <c r="K87" s="69"/>
      <c r="L87" s="69"/>
      <c r="M87" s="69"/>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IA87" s="21">
        <v>12.08</v>
      </c>
      <c r="IB87" s="21" t="s">
        <v>130</v>
      </c>
      <c r="IE87" s="22"/>
      <c r="IF87" s="22"/>
      <c r="IG87" s="22"/>
      <c r="IH87" s="22"/>
      <c r="II87" s="22"/>
    </row>
    <row r="88" spans="1:243" s="21" customFormat="1" ht="31.5" customHeight="1">
      <c r="A88" s="57">
        <v>12.09</v>
      </c>
      <c r="B88" s="60" t="s">
        <v>131</v>
      </c>
      <c r="C88" s="33"/>
      <c r="D88" s="61">
        <v>10</v>
      </c>
      <c r="E88" s="62" t="s">
        <v>44</v>
      </c>
      <c r="F88" s="58">
        <v>944.67</v>
      </c>
      <c r="G88" s="43"/>
      <c r="H88" s="37"/>
      <c r="I88" s="38" t="s">
        <v>33</v>
      </c>
      <c r="J88" s="39">
        <f>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total_amount_ba($B$2,$D$2,D88,F88,J88,K88,M88)</f>
        <v>9446.7</v>
      </c>
      <c r="BB88" s="51">
        <f>BA88+SUM(N88:AZ88)</f>
        <v>9446.7</v>
      </c>
      <c r="BC88" s="56" t="str">
        <f>SpellNumber(L88,BB88)</f>
        <v>INR  Nine Thousand Four Hundred &amp; Forty Six  and Paise Seventy Only</v>
      </c>
      <c r="IA88" s="21">
        <v>12.09</v>
      </c>
      <c r="IB88" s="21" t="s">
        <v>131</v>
      </c>
      <c r="ID88" s="21">
        <v>10</v>
      </c>
      <c r="IE88" s="22" t="s">
        <v>44</v>
      </c>
      <c r="IF88" s="22"/>
      <c r="IG88" s="22"/>
      <c r="IH88" s="22"/>
      <c r="II88" s="22"/>
    </row>
    <row r="89" spans="1:243" s="21" customFormat="1" ht="31.5" customHeight="1">
      <c r="A89" s="59">
        <v>12.1</v>
      </c>
      <c r="B89" s="60" t="s">
        <v>132</v>
      </c>
      <c r="C89" s="33"/>
      <c r="D89" s="69"/>
      <c r="E89" s="69"/>
      <c r="F89" s="69"/>
      <c r="G89" s="69"/>
      <c r="H89" s="69"/>
      <c r="I89" s="69"/>
      <c r="J89" s="69"/>
      <c r="K89" s="69"/>
      <c r="L89" s="69"/>
      <c r="M89" s="69"/>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IA89" s="21">
        <v>12.1</v>
      </c>
      <c r="IB89" s="21" t="s">
        <v>132</v>
      </c>
      <c r="IE89" s="22"/>
      <c r="IF89" s="22"/>
      <c r="IG89" s="22"/>
      <c r="IH89" s="22"/>
      <c r="II89" s="22"/>
    </row>
    <row r="90" spans="1:243" s="21" customFormat="1" ht="42.75">
      <c r="A90" s="57">
        <v>12.11</v>
      </c>
      <c r="B90" s="60" t="s">
        <v>133</v>
      </c>
      <c r="C90" s="33"/>
      <c r="D90" s="61">
        <v>2</v>
      </c>
      <c r="E90" s="62" t="s">
        <v>44</v>
      </c>
      <c r="F90" s="58">
        <v>913.72</v>
      </c>
      <c r="G90" s="43"/>
      <c r="H90" s="37"/>
      <c r="I90" s="38" t="s">
        <v>33</v>
      </c>
      <c r="J90" s="39">
        <f>IF(I90="Less(-)",-1,1)</f>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total_amount_ba($B$2,$D$2,D90,F90,J90,K90,M90)</f>
        <v>1827.44</v>
      </c>
      <c r="BB90" s="51">
        <f>BA90+SUM(N90:AZ90)</f>
        <v>1827.44</v>
      </c>
      <c r="BC90" s="56" t="str">
        <f>SpellNumber(L90,BB90)</f>
        <v>INR  One Thousand Eight Hundred &amp; Twenty Seven  and Paise Forty Four Only</v>
      </c>
      <c r="IA90" s="21">
        <v>12.11</v>
      </c>
      <c r="IB90" s="21" t="s">
        <v>133</v>
      </c>
      <c r="ID90" s="21">
        <v>2</v>
      </c>
      <c r="IE90" s="22" t="s">
        <v>44</v>
      </c>
      <c r="IF90" s="22"/>
      <c r="IG90" s="22"/>
      <c r="IH90" s="22"/>
      <c r="II90" s="22"/>
    </row>
    <row r="91" spans="1:243" s="21" customFormat="1" ht="63">
      <c r="A91" s="57">
        <v>12.12</v>
      </c>
      <c r="B91" s="60" t="s">
        <v>134</v>
      </c>
      <c r="C91" s="33"/>
      <c r="D91" s="69"/>
      <c r="E91" s="69"/>
      <c r="F91" s="69"/>
      <c r="G91" s="69"/>
      <c r="H91" s="69"/>
      <c r="I91" s="69"/>
      <c r="J91" s="69"/>
      <c r="K91" s="69"/>
      <c r="L91" s="69"/>
      <c r="M91" s="69"/>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IA91" s="21">
        <v>12.12</v>
      </c>
      <c r="IB91" s="21" t="s">
        <v>134</v>
      </c>
      <c r="IE91" s="22"/>
      <c r="IF91" s="22"/>
      <c r="IG91" s="22"/>
      <c r="IH91" s="22"/>
      <c r="II91" s="22"/>
    </row>
    <row r="92" spans="1:243" s="21" customFormat="1" ht="31.5" customHeight="1">
      <c r="A92" s="57">
        <v>12.13</v>
      </c>
      <c r="B92" s="60" t="s">
        <v>130</v>
      </c>
      <c r="C92" s="33"/>
      <c r="D92" s="69"/>
      <c r="E92" s="69"/>
      <c r="F92" s="69"/>
      <c r="G92" s="69"/>
      <c r="H92" s="69"/>
      <c r="I92" s="69"/>
      <c r="J92" s="69"/>
      <c r="K92" s="69"/>
      <c r="L92" s="69"/>
      <c r="M92" s="69"/>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IA92" s="21">
        <v>12.13</v>
      </c>
      <c r="IB92" s="21" t="s">
        <v>130</v>
      </c>
      <c r="IE92" s="22"/>
      <c r="IF92" s="22"/>
      <c r="IG92" s="22"/>
      <c r="IH92" s="22"/>
      <c r="II92" s="22"/>
    </row>
    <row r="93" spans="1:243" s="21" customFormat="1" ht="31.5" customHeight="1">
      <c r="A93" s="57">
        <v>12.14</v>
      </c>
      <c r="B93" s="60" t="s">
        <v>135</v>
      </c>
      <c r="C93" s="33"/>
      <c r="D93" s="61">
        <v>2</v>
      </c>
      <c r="E93" s="62" t="s">
        <v>187</v>
      </c>
      <c r="F93" s="58">
        <v>523.98</v>
      </c>
      <c r="G93" s="43"/>
      <c r="H93" s="37"/>
      <c r="I93" s="38" t="s">
        <v>33</v>
      </c>
      <c r="J93" s="39">
        <f>IF(I93="Less(-)",-1,1)</f>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total_amount_ba($B$2,$D$2,D93,F93,J93,K93,M93)</f>
        <v>1047.96</v>
      </c>
      <c r="BB93" s="51">
        <f>BA93+SUM(N93:AZ93)</f>
        <v>1047.96</v>
      </c>
      <c r="BC93" s="56" t="str">
        <f>SpellNumber(L93,BB93)</f>
        <v>INR  One Thousand  &amp;Forty Seven  and Paise Ninety Six Only</v>
      </c>
      <c r="IA93" s="21">
        <v>12.14</v>
      </c>
      <c r="IB93" s="21" t="s">
        <v>135</v>
      </c>
      <c r="ID93" s="21">
        <v>2</v>
      </c>
      <c r="IE93" s="22" t="s">
        <v>187</v>
      </c>
      <c r="IF93" s="22"/>
      <c r="IG93" s="22"/>
      <c r="IH93" s="22"/>
      <c r="II93" s="22"/>
    </row>
    <row r="94" spans="1:243" s="21" customFormat="1" ht="31.5" customHeight="1">
      <c r="A94" s="57">
        <v>12.15</v>
      </c>
      <c r="B94" s="60" t="s">
        <v>136</v>
      </c>
      <c r="C94" s="33"/>
      <c r="D94" s="69"/>
      <c r="E94" s="69"/>
      <c r="F94" s="69"/>
      <c r="G94" s="69"/>
      <c r="H94" s="69"/>
      <c r="I94" s="69"/>
      <c r="J94" s="69"/>
      <c r="K94" s="69"/>
      <c r="L94" s="69"/>
      <c r="M94" s="69"/>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IA94" s="21">
        <v>12.15</v>
      </c>
      <c r="IB94" s="21" t="s">
        <v>136</v>
      </c>
      <c r="IE94" s="22"/>
      <c r="IF94" s="22"/>
      <c r="IG94" s="22"/>
      <c r="IH94" s="22"/>
      <c r="II94" s="22"/>
    </row>
    <row r="95" spans="1:243" s="21" customFormat="1" ht="31.5" customHeight="1">
      <c r="A95" s="57">
        <v>12.16</v>
      </c>
      <c r="B95" s="60" t="s">
        <v>130</v>
      </c>
      <c r="C95" s="33"/>
      <c r="D95" s="69"/>
      <c r="E95" s="69"/>
      <c r="F95" s="69"/>
      <c r="G95" s="69"/>
      <c r="H95" s="69"/>
      <c r="I95" s="69"/>
      <c r="J95" s="69"/>
      <c r="K95" s="69"/>
      <c r="L95" s="69"/>
      <c r="M95" s="69"/>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IA95" s="21">
        <v>12.16</v>
      </c>
      <c r="IB95" s="21" t="s">
        <v>130</v>
      </c>
      <c r="IE95" s="22"/>
      <c r="IF95" s="22"/>
      <c r="IG95" s="22"/>
      <c r="IH95" s="22"/>
      <c r="II95" s="22"/>
    </row>
    <row r="96" spans="1:243" s="21" customFormat="1" ht="31.5" customHeight="1">
      <c r="A96" s="57">
        <v>12.17</v>
      </c>
      <c r="B96" s="60" t="s">
        <v>137</v>
      </c>
      <c r="C96" s="33"/>
      <c r="D96" s="61">
        <v>2</v>
      </c>
      <c r="E96" s="62" t="s">
        <v>187</v>
      </c>
      <c r="F96" s="58">
        <v>385.58</v>
      </c>
      <c r="G96" s="43"/>
      <c r="H96" s="37"/>
      <c r="I96" s="38" t="s">
        <v>33</v>
      </c>
      <c r="J96" s="39">
        <f>IF(I96="Less(-)",-1,1)</f>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total_amount_ba($B$2,$D$2,D96,F96,J96,K96,M96)</f>
        <v>771.16</v>
      </c>
      <c r="BB96" s="51">
        <f>BA96+SUM(N96:AZ96)</f>
        <v>771.16</v>
      </c>
      <c r="BC96" s="56" t="str">
        <f>SpellNumber(L96,BB96)</f>
        <v>INR  Seven Hundred &amp; Seventy One  and Paise Sixteen Only</v>
      </c>
      <c r="IA96" s="21">
        <v>12.17</v>
      </c>
      <c r="IB96" s="21" t="s">
        <v>137</v>
      </c>
      <c r="ID96" s="21">
        <v>2</v>
      </c>
      <c r="IE96" s="22" t="s">
        <v>187</v>
      </c>
      <c r="IF96" s="22"/>
      <c r="IG96" s="22"/>
      <c r="IH96" s="22"/>
      <c r="II96" s="22"/>
    </row>
    <row r="97" spans="1:243" s="21" customFormat="1" ht="18" customHeight="1">
      <c r="A97" s="57">
        <v>12.18</v>
      </c>
      <c r="B97" s="60" t="s">
        <v>138</v>
      </c>
      <c r="C97" s="33"/>
      <c r="D97" s="69"/>
      <c r="E97" s="69"/>
      <c r="F97" s="69"/>
      <c r="G97" s="69"/>
      <c r="H97" s="69"/>
      <c r="I97" s="69"/>
      <c r="J97" s="69"/>
      <c r="K97" s="69"/>
      <c r="L97" s="69"/>
      <c r="M97" s="69"/>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IA97" s="21">
        <v>12.18</v>
      </c>
      <c r="IB97" s="21" t="s">
        <v>138</v>
      </c>
      <c r="IE97" s="22"/>
      <c r="IF97" s="22"/>
      <c r="IG97" s="22"/>
      <c r="IH97" s="22"/>
      <c r="II97" s="22"/>
    </row>
    <row r="98" spans="1:243" s="21" customFormat="1" ht="31.5" customHeight="1">
      <c r="A98" s="57">
        <v>12.19</v>
      </c>
      <c r="B98" s="60" t="s">
        <v>139</v>
      </c>
      <c r="C98" s="33"/>
      <c r="D98" s="69"/>
      <c r="E98" s="69"/>
      <c r="F98" s="69"/>
      <c r="G98" s="69"/>
      <c r="H98" s="69"/>
      <c r="I98" s="69"/>
      <c r="J98" s="69"/>
      <c r="K98" s="69"/>
      <c r="L98" s="69"/>
      <c r="M98" s="69"/>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IA98" s="21">
        <v>12.19</v>
      </c>
      <c r="IB98" s="21" t="s">
        <v>139</v>
      </c>
      <c r="IE98" s="22"/>
      <c r="IF98" s="22"/>
      <c r="IG98" s="22"/>
      <c r="IH98" s="22"/>
      <c r="II98" s="22"/>
    </row>
    <row r="99" spans="1:243" s="21" customFormat="1" ht="31.5" customHeight="1">
      <c r="A99" s="59">
        <v>12.2</v>
      </c>
      <c r="B99" s="60" t="s">
        <v>135</v>
      </c>
      <c r="C99" s="33"/>
      <c r="D99" s="61">
        <v>2</v>
      </c>
      <c r="E99" s="62" t="s">
        <v>187</v>
      </c>
      <c r="F99" s="58">
        <v>385.58</v>
      </c>
      <c r="G99" s="43"/>
      <c r="H99" s="37"/>
      <c r="I99" s="38" t="s">
        <v>33</v>
      </c>
      <c r="J99" s="39">
        <f>IF(I99="Less(-)",-1,1)</f>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total_amount_ba($B$2,$D$2,D99,F99,J99,K99,M99)</f>
        <v>771.16</v>
      </c>
      <c r="BB99" s="51">
        <f>BA99+SUM(N99:AZ99)</f>
        <v>771.16</v>
      </c>
      <c r="BC99" s="56" t="str">
        <f>SpellNumber(L99,BB99)</f>
        <v>INR  Seven Hundred &amp; Seventy One  and Paise Sixteen Only</v>
      </c>
      <c r="IA99" s="21">
        <v>12.2</v>
      </c>
      <c r="IB99" s="21" t="s">
        <v>135</v>
      </c>
      <c r="ID99" s="21">
        <v>2</v>
      </c>
      <c r="IE99" s="22" t="s">
        <v>187</v>
      </c>
      <c r="IF99" s="22"/>
      <c r="IG99" s="22"/>
      <c r="IH99" s="22"/>
      <c r="II99" s="22"/>
    </row>
    <row r="100" spans="1:243" s="21" customFormat="1" ht="47.25">
      <c r="A100" s="57">
        <v>12.21</v>
      </c>
      <c r="B100" s="60" t="s">
        <v>140</v>
      </c>
      <c r="C100" s="33"/>
      <c r="D100" s="69"/>
      <c r="E100" s="69"/>
      <c r="F100" s="69"/>
      <c r="G100" s="69"/>
      <c r="H100" s="69"/>
      <c r="I100" s="69"/>
      <c r="J100" s="69"/>
      <c r="K100" s="69"/>
      <c r="L100" s="69"/>
      <c r="M100" s="69"/>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IA100" s="21">
        <v>12.21</v>
      </c>
      <c r="IB100" s="21" t="s">
        <v>140</v>
      </c>
      <c r="IE100" s="22"/>
      <c r="IF100" s="22"/>
      <c r="IG100" s="22"/>
      <c r="IH100" s="22"/>
      <c r="II100" s="22"/>
    </row>
    <row r="101" spans="1:243" s="21" customFormat="1" ht="31.5" customHeight="1">
      <c r="A101" s="57">
        <v>12.22</v>
      </c>
      <c r="B101" s="60" t="s">
        <v>139</v>
      </c>
      <c r="C101" s="33"/>
      <c r="D101" s="61">
        <v>15</v>
      </c>
      <c r="E101" s="62" t="s">
        <v>187</v>
      </c>
      <c r="F101" s="58">
        <v>481.94</v>
      </c>
      <c r="G101" s="43"/>
      <c r="H101" s="37"/>
      <c r="I101" s="38" t="s">
        <v>33</v>
      </c>
      <c r="J101" s="39">
        <f>IF(I101="Less(-)",-1,1)</f>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total_amount_ba($B$2,$D$2,D101,F101,J101,K101,M101)</f>
        <v>7229.1</v>
      </c>
      <c r="BB101" s="51">
        <f>BA101+SUM(N101:AZ101)</f>
        <v>7229.1</v>
      </c>
      <c r="BC101" s="56" t="str">
        <f>SpellNumber(L101,BB101)</f>
        <v>INR  Seven Thousand Two Hundred &amp; Twenty Nine  and Paise Ten Only</v>
      </c>
      <c r="IA101" s="21">
        <v>12.22</v>
      </c>
      <c r="IB101" s="21" t="s">
        <v>139</v>
      </c>
      <c r="ID101" s="21">
        <v>15</v>
      </c>
      <c r="IE101" s="22" t="s">
        <v>187</v>
      </c>
      <c r="IF101" s="22"/>
      <c r="IG101" s="22"/>
      <c r="IH101" s="22"/>
      <c r="II101" s="22"/>
    </row>
    <row r="102" spans="1:243" s="21" customFormat="1" ht="31.5" customHeight="1">
      <c r="A102" s="57">
        <v>12.23</v>
      </c>
      <c r="B102" s="60" t="s">
        <v>141</v>
      </c>
      <c r="C102" s="33"/>
      <c r="D102" s="61">
        <v>1</v>
      </c>
      <c r="E102" s="62" t="s">
        <v>187</v>
      </c>
      <c r="F102" s="58">
        <v>408.94</v>
      </c>
      <c r="G102" s="43"/>
      <c r="H102" s="37"/>
      <c r="I102" s="38" t="s">
        <v>33</v>
      </c>
      <c r="J102" s="39">
        <f>IF(I102="Less(-)",-1,1)</f>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total_amount_ba($B$2,$D$2,D102,F102,J102,K102,M102)</f>
        <v>408.94</v>
      </c>
      <c r="BB102" s="51">
        <f>BA102+SUM(N102:AZ102)</f>
        <v>408.94</v>
      </c>
      <c r="BC102" s="56" t="str">
        <f>SpellNumber(L102,BB102)</f>
        <v>INR  Four Hundred &amp; Eight  and Paise Ninety Four Only</v>
      </c>
      <c r="IA102" s="21">
        <v>12.23</v>
      </c>
      <c r="IB102" s="21" t="s">
        <v>141</v>
      </c>
      <c r="ID102" s="21">
        <v>1</v>
      </c>
      <c r="IE102" s="22" t="s">
        <v>187</v>
      </c>
      <c r="IF102" s="22"/>
      <c r="IG102" s="22"/>
      <c r="IH102" s="22"/>
      <c r="II102" s="22"/>
    </row>
    <row r="103" spans="1:243" s="21" customFormat="1" ht="94.5">
      <c r="A103" s="57">
        <v>12.24</v>
      </c>
      <c r="B103" s="60" t="s">
        <v>142</v>
      </c>
      <c r="C103" s="33"/>
      <c r="D103" s="69"/>
      <c r="E103" s="69"/>
      <c r="F103" s="69"/>
      <c r="G103" s="69"/>
      <c r="H103" s="69"/>
      <c r="I103" s="69"/>
      <c r="J103" s="69"/>
      <c r="K103" s="69"/>
      <c r="L103" s="69"/>
      <c r="M103" s="69"/>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IA103" s="21">
        <v>12.24</v>
      </c>
      <c r="IB103" s="21" t="s">
        <v>142</v>
      </c>
      <c r="IE103" s="22"/>
      <c r="IF103" s="22"/>
      <c r="IG103" s="22"/>
      <c r="IH103" s="22"/>
      <c r="II103" s="22"/>
    </row>
    <row r="104" spans="1:243" s="21" customFormat="1" ht="18.75" customHeight="1">
      <c r="A104" s="57">
        <v>12.25</v>
      </c>
      <c r="B104" s="60" t="s">
        <v>143</v>
      </c>
      <c r="C104" s="33"/>
      <c r="D104" s="69"/>
      <c r="E104" s="69"/>
      <c r="F104" s="69"/>
      <c r="G104" s="69"/>
      <c r="H104" s="69"/>
      <c r="I104" s="69"/>
      <c r="J104" s="69"/>
      <c r="K104" s="69"/>
      <c r="L104" s="69"/>
      <c r="M104" s="69"/>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IA104" s="21">
        <v>12.25</v>
      </c>
      <c r="IB104" s="21" t="s">
        <v>143</v>
      </c>
      <c r="IE104" s="22"/>
      <c r="IF104" s="22"/>
      <c r="IG104" s="22"/>
      <c r="IH104" s="22"/>
      <c r="II104" s="22"/>
    </row>
    <row r="105" spans="1:243" s="21" customFormat="1" ht="31.5" customHeight="1">
      <c r="A105" s="57">
        <v>12.26</v>
      </c>
      <c r="B105" s="60" t="s">
        <v>144</v>
      </c>
      <c r="C105" s="33"/>
      <c r="D105" s="61">
        <v>2</v>
      </c>
      <c r="E105" s="62" t="s">
        <v>187</v>
      </c>
      <c r="F105" s="58">
        <v>1406.49</v>
      </c>
      <c r="G105" s="43"/>
      <c r="H105" s="37"/>
      <c r="I105" s="38" t="s">
        <v>33</v>
      </c>
      <c r="J105" s="39">
        <f>IF(I105="Less(-)",-1,1)</f>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total_amount_ba($B$2,$D$2,D105,F105,J105,K105,M105)</f>
        <v>2812.98</v>
      </c>
      <c r="BB105" s="51">
        <f>BA105+SUM(N105:AZ105)</f>
        <v>2812.98</v>
      </c>
      <c r="BC105" s="56" t="str">
        <f>SpellNumber(L105,BB105)</f>
        <v>INR  Two Thousand Eight Hundred &amp; Twelve  and Paise Ninety Eight Only</v>
      </c>
      <c r="IA105" s="21">
        <v>12.26</v>
      </c>
      <c r="IB105" s="21" t="s">
        <v>144</v>
      </c>
      <c r="ID105" s="21">
        <v>2</v>
      </c>
      <c r="IE105" s="22" t="s">
        <v>187</v>
      </c>
      <c r="IF105" s="22"/>
      <c r="IG105" s="22"/>
      <c r="IH105" s="22"/>
      <c r="II105" s="22"/>
    </row>
    <row r="106" spans="1:243" s="21" customFormat="1" ht="18" customHeight="1">
      <c r="A106" s="57">
        <v>12.27</v>
      </c>
      <c r="B106" s="60" t="s">
        <v>145</v>
      </c>
      <c r="C106" s="33"/>
      <c r="D106" s="69"/>
      <c r="E106" s="69"/>
      <c r="F106" s="69"/>
      <c r="G106" s="69"/>
      <c r="H106" s="69"/>
      <c r="I106" s="69"/>
      <c r="J106" s="69"/>
      <c r="K106" s="69"/>
      <c r="L106" s="69"/>
      <c r="M106" s="69"/>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IA106" s="21">
        <v>12.27</v>
      </c>
      <c r="IB106" s="21" t="s">
        <v>145</v>
      </c>
      <c r="IE106" s="22"/>
      <c r="IF106" s="22"/>
      <c r="IG106" s="22"/>
      <c r="IH106" s="22"/>
      <c r="II106" s="22"/>
    </row>
    <row r="107" spans="1:243" s="21" customFormat="1" ht="31.5" customHeight="1">
      <c r="A107" s="57">
        <v>12.28</v>
      </c>
      <c r="B107" s="60" t="s">
        <v>135</v>
      </c>
      <c r="C107" s="33"/>
      <c r="D107" s="61">
        <v>1</v>
      </c>
      <c r="E107" s="62" t="s">
        <v>187</v>
      </c>
      <c r="F107" s="58">
        <v>1465.15</v>
      </c>
      <c r="G107" s="43"/>
      <c r="H107" s="37"/>
      <c r="I107" s="38" t="s">
        <v>33</v>
      </c>
      <c r="J107" s="39">
        <f>IF(I107="Less(-)",-1,1)</f>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total_amount_ba($B$2,$D$2,D107,F107,J107,K107,M107)</f>
        <v>1465.15</v>
      </c>
      <c r="BB107" s="51">
        <f>BA107+SUM(N107:AZ107)</f>
        <v>1465.15</v>
      </c>
      <c r="BC107" s="56" t="str">
        <f>SpellNumber(L107,BB107)</f>
        <v>INR  One Thousand Four Hundred &amp; Sixty Five  and Paise Fifteen Only</v>
      </c>
      <c r="IA107" s="21">
        <v>12.28</v>
      </c>
      <c r="IB107" s="21" t="s">
        <v>135</v>
      </c>
      <c r="ID107" s="21">
        <v>1</v>
      </c>
      <c r="IE107" s="22" t="s">
        <v>187</v>
      </c>
      <c r="IF107" s="22"/>
      <c r="IG107" s="22"/>
      <c r="IH107" s="22"/>
      <c r="II107" s="22"/>
    </row>
    <row r="108" spans="1:243" s="21" customFormat="1" ht="18" customHeight="1">
      <c r="A108" s="57">
        <v>13</v>
      </c>
      <c r="B108" s="60" t="s">
        <v>146</v>
      </c>
      <c r="C108" s="33"/>
      <c r="D108" s="69"/>
      <c r="E108" s="69"/>
      <c r="F108" s="69"/>
      <c r="G108" s="69"/>
      <c r="H108" s="69"/>
      <c r="I108" s="69"/>
      <c r="J108" s="69"/>
      <c r="K108" s="69"/>
      <c r="L108" s="69"/>
      <c r="M108" s="69"/>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IA108" s="21">
        <v>13</v>
      </c>
      <c r="IB108" s="21" t="s">
        <v>146</v>
      </c>
      <c r="IE108" s="22"/>
      <c r="IF108" s="22"/>
      <c r="IG108" s="22"/>
      <c r="IH108" s="22"/>
      <c r="II108" s="22"/>
    </row>
    <row r="109" spans="1:243" s="21" customFormat="1" ht="47.25" customHeight="1">
      <c r="A109" s="57">
        <v>13.01</v>
      </c>
      <c r="B109" s="60" t="s">
        <v>147</v>
      </c>
      <c r="C109" s="33"/>
      <c r="D109" s="69"/>
      <c r="E109" s="69"/>
      <c r="F109" s="69"/>
      <c r="G109" s="69"/>
      <c r="H109" s="69"/>
      <c r="I109" s="69"/>
      <c r="J109" s="69"/>
      <c r="K109" s="69"/>
      <c r="L109" s="69"/>
      <c r="M109" s="69"/>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IA109" s="21">
        <v>13.01</v>
      </c>
      <c r="IB109" s="21" t="s">
        <v>147</v>
      </c>
      <c r="IE109" s="22"/>
      <c r="IF109" s="22"/>
      <c r="IG109" s="22"/>
      <c r="IH109" s="22"/>
      <c r="II109" s="22"/>
    </row>
    <row r="110" spans="1:243" s="21" customFormat="1" ht="31.5" customHeight="1">
      <c r="A110" s="57">
        <v>13.02</v>
      </c>
      <c r="B110" s="60" t="s">
        <v>148</v>
      </c>
      <c r="C110" s="33"/>
      <c r="D110" s="61">
        <v>10</v>
      </c>
      <c r="E110" s="62" t="s">
        <v>44</v>
      </c>
      <c r="F110" s="58">
        <v>327.36</v>
      </c>
      <c r="G110" s="43"/>
      <c r="H110" s="37"/>
      <c r="I110" s="38" t="s">
        <v>33</v>
      </c>
      <c r="J110" s="39">
        <f aca="true" t="shared" si="12" ref="J110:J116">IF(I110="Less(-)",-1,1)</f>
        <v>1</v>
      </c>
      <c r="K110" s="37" t="s">
        <v>34</v>
      </c>
      <c r="L110" s="37" t="s">
        <v>4</v>
      </c>
      <c r="M110" s="40"/>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aca="true" t="shared" si="13" ref="BA110:BA116">total_amount_ba($B$2,$D$2,D110,F110,J110,K110,M110)</f>
        <v>3273.6</v>
      </c>
      <c r="BB110" s="51">
        <f aca="true" t="shared" si="14" ref="BB110:BB116">BA110+SUM(N110:AZ110)</f>
        <v>3273.6</v>
      </c>
      <c r="BC110" s="56" t="str">
        <f aca="true" t="shared" si="15" ref="BC110:BC116">SpellNumber(L110,BB110)</f>
        <v>INR  Three Thousand Two Hundred &amp; Seventy Three  and Paise Sixty Only</v>
      </c>
      <c r="IA110" s="21">
        <v>13.02</v>
      </c>
      <c r="IB110" s="21" t="s">
        <v>148</v>
      </c>
      <c r="ID110" s="21">
        <v>10</v>
      </c>
      <c r="IE110" s="22" t="s">
        <v>44</v>
      </c>
      <c r="IF110" s="22"/>
      <c r="IG110" s="22"/>
      <c r="IH110" s="22"/>
      <c r="II110" s="22"/>
    </row>
    <row r="111" spans="1:243" s="21" customFormat="1" ht="31.5" customHeight="1">
      <c r="A111" s="57">
        <v>13.03</v>
      </c>
      <c r="B111" s="60" t="s">
        <v>149</v>
      </c>
      <c r="C111" s="33"/>
      <c r="D111" s="69"/>
      <c r="E111" s="69"/>
      <c r="F111" s="69"/>
      <c r="G111" s="69"/>
      <c r="H111" s="69"/>
      <c r="I111" s="69"/>
      <c r="J111" s="69"/>
      <c r="K111" s="69"/>
      <c r="L111" s="69"/>
      <c r="M111" s="69"/>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IA111" s="21">
        <v>13.03</v>
      </c>
      <c r="IB111" s="21" t="s">
        <v>149</v>
      </c>
      <c r="IE111" s="22"/>
      <c r="IF111" s="22"/>
      <c r="IG111" s="22"/>
      <c r="IH111" s="22"/>
      <c r="II111" s="22"/>
    </row>
    <row r="112" spans="1:243" s="21" customFormat="1" ht="31.5" customHeight="1">
      <c r="A112" s="57">
        <v>13.04</v>
      </c>
      <c r="B112" s="60" t="s">
        <v>150</v>
      </c>
      <c r="C112" s="33"/>
      <c r="D112" s="61">
        <v>10</v>
      </c>
      <c r="E112" s="62" t="s">
        <v>44</v>
      </c>
      <c r="F112" s="58">
        <v>425.43</v>
      </c>
      <c r="G112" s="43"/>
      <c r="H112" s="37"/>
      <c r="I112" s="38" t="s">
        <v>33</v>
      </c>
      <c r="J112" s="39">
        <f t="shared" si="12"/>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13"/>
        <v>4254.3</v>
      </c>
      <c r="BB112" s="51">
        <f t="shared" si="14"/>
        <v>4254.3</v>
      </c>
      <c r="BC112" s="56" t="str">
        <f t="shared" si="15"/>
        <v>INR  Four Thousand Two Hundred &amp; Fifty Four  and Paise Thirty Only</v>
      </c>
      <c r="IA112" s="21">
        <v>13.04</v>
      </c>
      <c r="IB112" s="21" t="s">
        <v>150</v>
      </c>
      <c r="ID112" s="21">
        <v>10</v>
      </c>
      <c r="IE112" s="22" t="s">
        <v>44</v>
      </c>
      <c r="IF112" s="22"/>
      <c r="IG112" s="22"/>
      <c r="IH112" s="22"/>
      <c r="II112" s="22"/>
    </row>
    <row r="113" spans="1:243" s="21" customFormat="1" ht="63">
      <c r="A113" s="57">
        <v>13.05</v>
      </c>
      <c r="B113" s="60" t="s">
        <v>151</v>
      </c>
      <c r="C113" s="33"/>
      <c r="D113" s="69"/>
      <c r="E113" s="69"/>
      <c r="F113" s="69"/>
      <c r="G113" s="69"/>
      <c r="H113" s="69"/>
      <c r="I113" s="69"/>
      <c r="J113" s="69"/>
      <c r="K113" s="69"/>
      <c r="L113" s="69"/>
      <c r="M113" s="69"/>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IA113" s="21">
        <v>13.05</v>
      </c>
      <c r="IB113" s="21" t="s">
        <v>151</v>
      </c>
      <c r="IE113" s="22"/>
      <c r="IF113" s="22"/>
      <c r="IG113" s="22"/>
      <c r="IH113" s="22"/>
      <c r="II113" s="22"/>
    </row>
    <row r="114" spans="1:243" s="21" customFormat="1" ht="31.5" customHeight="1">
      <c r="A114" s="57">
        <v>13.06</v>
      </c>
      <c r="B114" s="60" t="s">
        <v>148</v>
      </c>
      <c r="C114" s="33"/>
      <c r="D114" s="61">
        <v>3</v>
      </c>
      <c r="E114" s="62" t="s">
        <v>44</v>
      </c>
      <c r="F114" s="58">
        <v>276.5</v>
      </c>
      <c r="G114" s="43"/>
      <c r="H114" s="37"/>
      <c r="I114" s="38" t="s">
        <v>33</v>
      </c>
      <c r="J114" s="39">
        <f t="shared" si="12"/>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13"/>
        <v>829.5</v>
      </c>
      <c r="BB114" s="51">
        <f t="shared" si="14"/>
        <v>829.5</v>
      </c>
      <c r="BC114" s="56" t="str">
        <f t="shared" si="15"/>
        <v>INR  Eight Hundred &amp; Twenty Nine  and Paise Fifty Only</v>
      </c>
      <c r="IA114" s="21">
        <v>13.06</v>
      </c>
      <c r="IB114" s="21" t="s">
        <v>148</v>
      </c>
      <c r="ID114" s="21">
        <v>3</v>
      </c>
      <c r="IE114" s="22" t="s">
        <v>44</v>
      </c>
      <c r="IF114" s="22"/>
      <c r="IG114" s="22"/>
      <c r="IH114" s="22"/>
      <c r="II114" s="22"/>
    </row>
    <row r="115" spans="1:243" s="21" customFormat="1" ht="31.5" customHeight="1">
      <c r="A115" s="57">
        <v>13.07</v>
      </c>
      <c r="B115" s="60" t="s">
        <v>152</v>
      </c>
      <c r="C115" s="33"/>
      <c r="D115" s="69"/>
      <c r="E115" s="69"/>
      <c r="F115" s="69"/>
      <c r="G115" s="69"/>
      <c r="H115" s="69"/>
      <c r="I115" s="69"/>
      <c r="J115" s="69"/>
      <c r="K115" s="69"/>
      <c r="L115" s="69"/>
      <c r="M115" s="69"/>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IA115" s="21">
        <v>13.07</v>
      </c>
      <c r="IB115" s="21" t="s">
        <v>152</v>
      </c>
      <c r="IE115" s="22"/>
      <c r="IF115" s="22"/>
      <c r="IG115" s="22"/>
      <c r="IH115" s="22"/>
      <c r="II115" s="22"/>
    </row>
    <row r="116" spans="1:243" s="21" customFormat="1" ht="31.5" customHeight="1">
      <c r="A116" s="57">
        <v>13.08</v>
      </c>
      <c r="B116" s="60" t="s">
        <v>153</v>
      </c>
      <c r="C116" s="33"/>
      <c r="D116" s="61">
        <v>3</v>
      </c>
      <c r="E116" s="62" t="s">
        <v>187</v>
      </c>
      <c r="F116" s="58">
        <v>404.87</v>
      </c>
      <c r="G116" s="43"/>
      <c r="H116" s="37"/>
      <c r="I116" s="38" t="s">
        <v>33</v>
      </c>
      <c r="J116" s="39">
        <f t="shared" si="12"/>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13"/>
        <v>1214.61</v>
      </c>
      <c r="BB116" s="51">
        <f t="shared" si="14"/>
        <v>1214.61</v>
      </c>
      <c r="BC116" s="56" t="str">
        <f t="shared" si="15"/>
        <v>INR  One Thousand Two Hundred &amp; Fourteen  and Paise Sixty One Only</v>
      </c>
      <c r="IA116" s="21">
        <v>13.08</v>
      </c>
      <c r="IB116" s="21" t="s">
        <v>153</v>
      </c>
      <c r="ID116" s="21">
        <v>3</v>
      </c>
      <c r="IE116" s="22" t="s">
        <v>187</v>
      </c>
      <c r="IF116" s="22"/>
      <c r="IG116" s="22"/>
      <c r="IH116" s="22"/>
      <c r="II116" s="22"/>
    </row>
    <row r="117" spans="1:243" s="21" customFormat="1" ht="63">
      <c r="A117" s="57">
        <v>13.09</v>
      </c>
      <c r="B117" s="60" t="s">
        <v>154</v>
      </c>
      <c r="C117" s="33"/>
      <c r="D117" s="69"/>
      <c r="E117" s="69"/>
      <c r="F117" s="69"/>
      <c r="G117" s="69"/>
      <c r="H117" s="69"/>
      <c r="I117" s="69"/>
      <c r="J117" s="69"/>
      <c r="K117" s="69"/>
      <c r="L117" s="69"/>
      <c r="M117" s="69"/>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IA117" s="21">
        <v>13.09</v>
      </c>
      <c r="IB117" s="21" t="s">
        <v>154</v>
      </c>
      <c r="IE117" s="22"/>
      <c r="IF117" s="22"/>
      <c r="IG117" s="22"/>
      <c r="IH117" s="22"/>
      <c r="II117" s="22"/>
    </row>
    <row r="118" spans="1:243" s="21" customFormat="1" ht="31.5" customHeight="1">
      <c r="A118" s="59">
        <v>13.1</v>
      </c>
      <c r="B118" s="60" t="s">
        <v>153</v>
      </c>
      <c r="C118" s="33"/>
      <c r="D118" s="61">
        <v>1</v>
      </c>
      <c r="E118" s="62" t="s">
        <v>187</v>
      </c>
      <c r="F118" s="58">
        <v>348.49</v>
      </c>
      <c r="G118" s="43"/>
      <c r="H118" s="37"/>
      <c r="I118" s="38" t="s">
        <v>33</v>
      </c>
      <c r="J118" s="39">
        <f>IF(I118="Less(-)",-1,1)</f>
        <v>1</v>
      </c>
      <c r="K118" s="37" t="s">
        <v>34</v>
      </c>
      <c r="L118" s="37" t="s">
        <v>4</v>
      </c>
      <c r="M118" s="40"/>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total_amount_ba($B$2,$D$2,D118,F118,J118,K118,M118)</f>
        <v>348.49</v>
      </c>
      <c r="BB118" s="51">
        <f>BA118+SUM(N118:AZ118)</f>
        <v>348.49</v>
      </c>
      <c r="BC118" s="56" t="str">
        <f>SpellNumber(L118,BB118)</f>
        <v>INR  Three Hundred &amp; Forty Eight  and Paise Forty Nine Only</v>
      </c>
      <c r="IA118" s="21">
        <v>13.1</v>
      </c>
      <c r="IB118" s="21" t="s">
        <v>153</v>
      </c>
      <c r="ID118" s="21">
        <v>1</v>
      </c>
      <c r="IE118" s="22" t="s">
        <v>187</v>
      </c>
      <c r="IF118" s="22"/>
      <c r="IG118" s="22"/>
      <c r="IH118" s="22"/>
      <c r="II118" s="22"/>
    </row>
    <row r="119" spans="1:243" s="21" customFormat="1" ht="31.5" customHeight="1">
      <c r="A119" s="57">
        <v>13.11</v>
      </c>
      <c r="B119" s="60" t="s">
        <v>155</v>
      </c>
      <c r="C119" s="33"/>
      <c r="D119" s="69"/>
      <c r="E119" s="69"/>
      <c r="F119" s="69"/>
      <c r="G119" s="69"/>
      <c r="H119" s="69"/>
      <c r="I119" s="69"/>
      <c r="J119" s="69"/>
      <c r="K119" s="69"/>
      <c r="L119" s="69"/>
      <c r="M119" s="69"/>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IA119" s="21">
        <v>13.11</v>
      </c>
      <c r="IB119" s="21" t="s">
        <v>155</v>
      </c>
      <c r="IE119" s="22"/>
      <c r="IF119" s="22"/>
      <c r="IG119" s="22"/>
      <c r="IH119" s="22"/>
      <c r="II119" s="22"/>
    </row>
    <row r="120" spans="1:243" s="21" customFormat="1" ht="18" customHeight="1">
      <c r="A120" s="57">
        <v>13.12</v>
      </c>
      <c r="B120" s="60" t="s">
        <v>156</v>
      </c>
      <c r="C120" s="33"/>
      <c r="D120" s="69"/>
      <c r="E120" s="69"/>
      <c r="F120" s="69"/>
      <c r="G120" s="69"/>
      <c r="H120" s="69"/>
      <c r="I120" s="69"/>
      <c r="J120" s="69"/>
      <c r="K120" s="69"/>
      <c r="L120" s="69"/>
      <c r="M120" s="69"/>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IA120" s="21">
        <v>13.12</v>
      </c>
      <c r="IB120" s="21" t="s">
        <v>156</v>
      </c>
      <c r="IE120" s="22"/>
      <c r="IF120" s="22"/>
      <c r="IG120" s="22"/>
      <c r="IH120" s="22"/>
      <c r="II120" s="22"/>
    </row>
    <row r="121" spans="1:243" s="21" customFormat="1" ht="31.5" customHeight="1">
      <c r="A121" s="57">
        <v>13.13</v>
      </c>
      <c r="B121" s="60" t="s">
        <v>157</v>
      </c>
      <c r="C121" s="33"/>
      <c r="D121" s="61">
        <v>2</v>
      </c>
      <c r="E121" s="62" t="s">
        <v>187</v>
      </c>
      <c r="F121" s="58">
        <v>74.7</v>
      </c>
      <c r="G121" s="43"/>
      <c r="H121" s="37"/>
      <c r="I121" s="38" t="s">
        <v>33</v>
      </c>
      <c r="J121" s="39">
        <f>IF(I121="Less(-)",-1,1)</f>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total_amount_ba($B$2,$D$2,D121,F121,J121,K121,M121)</f>
        <v>149.4</v>
      </c>
      <c r="BB121" s="51">
        <f>BA121+SUM(N121:AZ121)</f>
        <v>149.4</v>
      </c>
      <c r="BC121" s="56" t="str">
        <f>SpellNumber(L121,BB121)</f>
        <v>INR  One Hundred &amp; Forty Nine  and Paise Forty Only</v>
      </c>
      <c r="IA121" s="21">
        <v>13.13</v>
      </c>
      <c r="IB121" s="21" t="s">
        <v>157</v>
      </c>
      <c r="ID121" s="21">
        <v>2</v>
      </c>
      <c r="IE121" s="22" t="s">
        <v>187</v>
      </c>
      <c r="IF121" s="22"/>
      <c r="IG121" s="22"/>
      <c r="IH121" s="22"/>
      <c r="II121" s="22"/>
    </row>
    <row r="122" spans="1:243" s="21" customFormat="1" ht="283.5">
      <c r="A122" s="57">
        <v>13.14</v>
      </c>
      <c r="B122" s="60" t="s">
        <v>158</v>
      </c>
      <c r="C122" s="33"/>
      <c r="D122" s="69"/>
      <c r="E122" s="69"/>
      <c r="F122" s="69"/>
      <c r="G122" s="69"/>
      <c r="H122" s="69"/>
      <c r="I122" s="69"/>
      <c r="J122" s="69"/>
      <c r="K122" s="69"/>
      <c r="L122" s="69"/>
      <c r="M122" s="69"/>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IA122" s="21">
        <v>13.14</v>
      </c>
      <c r="IB122" s="21" t="s">
        <v>158</v>
      </c>
      <c r="IE122" s="22"/>
      <c r="IF122" s="22"/>
      <c r="IG122" s="22"/>
      <c r="IH122" s="22"/>
      <c r="II122" s="22"/>
    </row>
    <row r="123" spans="1:243" s="21" customFormat="1" ht="31.5" customHeight="1">
      <c r="A123" s="57">
        <v>13.15</v>
      </c>
      <c r="B123" s="60" t="s">
        <v>159</v>
      </c>
      <c r="C123" s="33"/>
      <c r="D123" s="61">
        <v>1</v>
      </c>
      <c r="E123" s="62" t="s">
        <v>187</v>
      </c>
      <c r="F123" s="58">
        <v>1501.23</v>
      </c>
      <c r="G123" s="43"/>
      <c r="H123" s="37"/>
      <c r="I123" s="38" t="s">
        <v>33</v>
      </c>
      <c r="J123" s="39">
        <f>IF(I123="Less(-)",-1,1)</f>
        <v>1</v>
      </c>
      <c r="K123" s="37" t="s">
        <v>34</v>
      </c>
      <c r="L123" s="37" t="s">
        <v>4</v>
      </c>
      <c r="M123" s="40"/>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total_amount_ba($B$2,$D$2,D123,F123,J123,K123,M123)</f>
        <v>1501.23</v>
      </c>
      <c r="BB123" s="51">
        <f>BA123+SUM(N123:AZ123)</f>
        <v>1501.23</v>
      </c>
      <c r="BC123" s="56" t="str">
        <f>SpellNumber(L123,BB123)</f>
        <v>INR  One Thousand Five Hundred &amp; One  and Paise Twenty Three Only</v>
      </c>
      <c r="IA123" s="21">
        <v>13.15</v>
      </c>
      <c r="IB123" s="21" t="s">
        <v>159</v>
      </c>
      <c r="ID123" s="21">
        <v>1</v>
      </c>
      <c r="IE123" s="22" t="s">
        <v>187</v>
      </c>
      <c r="IF123" s="22"/>
      <c r="IG123" s="22"/>
      <c r="IH123" s="22"/>
      <c r="II123" s="22"/>
    </row>
    <row r="124" spans="1:243" s="21" customFormat="1" ht="47.25">
      <c r="A124" s="57">
        <v>13.16</v>
      </c>
      <c r="B124" s="60" t="s">
        <v>160</v>
      </c>
      <c r="C124" s="33"/>
      <c r="D124" s="69"/>
      <c r="E124" s="69"/>
      <c r="F124" s="69"/>
      <c r="G124" s="69"/>
      <c r="H124" s="69"/>
      <c r="I124" s="69"/>
      <c r="J124" s="69"/>
      <c r="K124" s="69"/>
      <c r="L124" s="69"/>
      <c r="M124" s="69"/>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IA124" s="21">
        <v>13.16</v>
      </c>
      <c r="IB124" s="21" t="s">
        <v>160</v>
      </c>
      <c r="IE124" s="22"/>
      <c r="IF124" s="22"/>
      <c r="IG124" s="22"/>
      <c r="IH124" s="22"/>
      <c r="II124" s="22"/>
    </row>
    <row r="125" spans="1:243" s="21" customFormat="1" ht="31.5" customHeight="1">
      <c r="A125" s="57">
        <v>13.17</v>
      </c>
      <c r="B125" s="60" t="s">
        <v>161</v>
      </c>
      <c r="C125" s="33"/>
      <c r="D125" s="61">
        <v>3</v>
      </c>
      <c r="E125" s="62" t="s">
        <v>44</v>
      </c>
      <c r="F125" s="58">
        <v>10.52</v>
      </c>
      <c r="G125" s="43"/>
      <c r="H125" s="37"/>
      <c r="I125" s="38" t="s">
        <v>33</v>
      </c>
      <c r="J125" s="39">
        <f>IF(I125="Less(-)",-1,1)</f>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total_amount_ba($B$2,$D$2,D125,F125,J125,K125,M125)</f>
        <v>31.56</v>
      </c>
      <c r="BB125" s="51">
        <f>BA125+SUM(N125:AZ125)</f>
        <v>31.56</v>
      </c>
      <c r="BC125" s="56" t="str">
        <f>SpellNumber(L125,BB125)</f>
        <v>INR  Thirty One and Paise Fifty Six Only</v>
      </c>
      <c r="IA125" s="21">
        <v>13.17</v>
      </c>
      <c r="IB125" s="21" t="s">
        <v>161</v>
      </c>
      <c r="ID125" s="21">
        <v>3</v>
      </c>
      <c r="IE125" s="22" t="s">
        <v>44</v>
      </c>
      <c r="IF125" s="22"/>
      <c r="IG125" s="22"/>
      <c r="IH125" s="22"/>
      <c r="II125" s="22"/>
    </row>
    <row r="126" spans="1:243" s="21" customFormat="1" ht="47.25">
      <c r="A126" s="57">
        <v>13.18</v>
      </c>
      <c r="B126" s="60" t="s">
        <v>162</v>
      </c>
      <c r="C126" s="33"/>
      <c r="D126" s="69"/>
      <c r="E126" s="69"/>
      <c r="F126" s="69"/>
      <c r="G126" s="69"/>
      <c r="H126" s="69"/>
      <c r="I126" s="69"/>
      <c r="J126" s="69"/>
      <c r="K126" s="69"/>
      <c r="L126" s="69"/>
      <c r="M126" s="69"/>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IA126" s="21">
        <v>13.18</v>
      </c>
      <c r="IB126" s="21" t="s">
        <v>162</v>
      </c>
      <c r="IE126" s="22"/>
      <c r="IF126" s="22"/>
      <c r="IG126" s="22"/>
      <c r="IH126" s="22"/>
      <c r="II126" s="22"/>
    </row>
    <row r="127" spans="1:243" s="21" customFormat="1" ht="32.25" customHeight="1">
      <c r="A127" s="57">
        <v>13.19</v>
      </c>
      <c r="B127" s="60" t="s">
        <v>161</v>
      </c>
      <c r="C127" s="33"/>
      <c r="D127" s="61">
        <v>3</v>
      </c>
      <c r="E127" s="62" t="s">
        <v>44</v>
      </c>
      <c r="F127" s="58">
        <v>140.16</v>
      </c>
      <c r="G127" s="43"/>
      <c r="H127" s="37"/>
      <c r="I127" s="38" t="s">
        <v>33</v>
      </c>
      <c r="J127" s="39">
        <f>IF(I127="Less(-)",-1,1)</f>
        <v>1</v>
      </c>
      <c r="K127" s="37" t="s">
        <v>34</v>
      </c>
      <c r="L127" s="37" t="s">
        <v>4</v>
      </c>
      <c r="M127" s="40"/>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total_amount_ba($B$2,$D$2,D127,F127,J127,K127,M127)</f>
        <v>420.48</v>
      </c>
      <c r="BB127" s="51">
        <f>BA127+SUM(N127:AZ127)</f>
        <v>420.48</v>
      </c>
      <c r="BC127" s="56" t="str">
        <f>SpellNumber(L127,BB127)</f>
        <v>INR  Four Hundred &amp; Twenty  and Paise Forty Eight Only</v>
      </c>
      <c r="IA127" s="21">
        <v>13.19</v>
      </c>
      <c r="IB127" s="21" t="s">
        <v>161</v>
      </c>
      <c r="ID127" s="21">
        <v>3</v>
      </c>
      <c r="IE127" s="22" t="s">
        <v>44</v>
      </c>
      <c r="IF127" s="22"/>
      <c r="IG127" s="22"/>
      <c r="IH127" s="22"/>
      <c r="II127" s="22"/>
    </row>
    <row r="128" spans="1:243" s="21" customFormat="1" ht="63">
      <c r="A128" s="59">
        <v>13.2</v>
      </c>
      <c r="B128" s="60" t="s">
        <v>163</v>
      </c>
      <c r="C128" s="33"/>
      <c r="D128" s="69"/>
      <c r="E128" s="69"/>
      <c r="F128" s="69"/>
      <c r="G128" s="69"/>
      <c r="H128" s="69"/>
      <c r="I128" s="69"/>
      <c r="J128" s="69"/>
      <c r="K128" s="69"/>
      <c r="L128" s="69"/>
      <c r="M128" s="69"/>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IA128" s="21">
        <v>13.2</v>
      </c>
      <c r="IB128" s="21" t="s">
        <v>163</v>
      </c>
      <c r="IE128" s="22"/>
      <c r="IF128" s="22"/>
      <c r="IG128" s="22"/>
      <c r="IH128" s="22"/>
      <c r="II128" s="22"/>
    </row>
    <row r="129" spans="1:243" s="21" customFormat="1" ht="33" customHeight="1">
      <c r="A129" s="57">
        <v>13.21</v>
      </c>
      <c r="B129" s="60" t="s">
        <v>157</v>
      </c>
      <c r="C129" s="33"/>
      <c r="D129" s="61">
        <v>2</v>
      </c>
      <c r="E129" s="62" t="s">
        <v>187</v>
      </c>
      <c r="F129" s="58">
        <v>229.99</v>
      </c>
      <c r="G129" s="43"/>
      <c r="H129" s="37"/>
      <c r="I129" s="38" t="s">
        <v>33</v>
      </c>
      <c r="J129" s="39">
        <f>IF(I129="Less(-)",-1,1)</f>
        <v>1</v>
      </c>
      <c r="K129" s="37" t="s">
        <v>34</v>
      </c>
      <c r="L129" s="37" t="s">
        <v>4</v>
      </c>
      <c r="M129" s="40"/>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total_amount_ba($B$2,$D$2,D129,F129,J129,K129,M129)</f>
        <v>459.98</v>
      </c>
      <c r="BB129" s="51">
        <f>BA129+SUM(N129:AZ129)</f>
        <v>459.98</v>
      </c>
      <c r="BC129" s="56" t="str">
        <f>SpellNumber(L129,BB129)</f>
        <v>INR  Four Hundred &amp; Fifty Nine  and Paise Ninety Eight Only</v>
      </c>
      <c r="IA129" s="21">
        <v>13.21</v>
      </c>
      <c r="IB129" s="21" t="s">
        <v>157</v>
      </c>
      <c r="ID129" s="21">
        <v>2</v>
      </c>
      <c r="IE129" s="22" t="s">
        <v>187</v>
      </c>
      <c r="IF129" s="22"/>
      <c r="IG129" s="22"/>
      <c r="IH129" s="22"/>
      <c r="II129" s="22"/>
    </row>
    <row r="130" spans="1:243" s="21" customFormat="1" ht="30.75" customHeight="1">
      <c r="A130" s="57">
        <v>13.22</v>
      </c>
      <c r="B130" s="60" t="s">
        <v>153</v>
      </c>
      <c r="C130" s="33"/>
      <c r="D130" s="61">
        <v>6</v>
      </c>
      <c r="E130" s="62" t="s">
        <v>187</v>
      </c>
      <c r="F130" s="58">
        <v>253.44</v>
      </c>
      <c r="G130" s="43"/>
      <c r="H130" s="37"/>
      <c r="I130" s="38" t="s">
        <v>33</v>
      </c>
      <c r="J130" s="39">
        <f>IF(I130="Less(-)",-1,1)</f>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total_amount_ba($B$2,$D$2,D130,F130,J130,K130,M130)</f>
        <v>1520.64</v>
      </c>
      <c r="BB130" s="51">
        <f>BA130+SUM(N130:AZ130)</f>
        <v>1520.64</v>
      </c>
      <c r="BC130" s="56" t="str">
        <f>SpellNumber(L130,BB130)</f>
        <v>INR  One Thousand Five Hundred &amp; Twenty  and Paise Sixty Four Only</v>
      </c>
      <c r="IA130" s="21">
        <v>13.22</v>
      </c>
      <c r="IB130" s="21" t="s">
        <v>153</v>
      </c>
      <c r="ID130" s="21">
        <v>6</v>
      </c>
      <c r="IE130" s="22" t="s">
        <v>187</v>
      </c>
      <c r="IF130" s="22"/>
      <c r="IG130" s="22"/>
      <c r="IH130" s="22"/>
      <c r="II130" s="22"/>
    </row>
    <row r="131" spans="1:243" s="21" customFormat="1" ht="97.5" customHeight="1">
      <c r="A131" s="57">
        <v>13.23</v>
      </c>
      <c r="B131" s="60" t="s">
        <v>164</v>
      </c>
      <c r="C131" s="33"/>
      <c r="D131" s="61">
        <v>500</v>
      </c>
      <c r="E131" s="62" t="s">
        <v>188</v>
      </c>
      <c r="F131" s="58">
        <v>8.51</v>
      </c>
      <c r="G131" s="43"/>
      <c r="H131" s="37"/>
      <c r="I131" s="38" t="s">
        <v>33</v>
      </c>
      <c r="J131" s="39">
        <f>IF(I131="Less(-)",-1,1)</f>
        <v>1</v>
      </c>
      <c r="K131" s="37" t="s">
        <v>34</v>
      </c>
      <c r="L131" s="37" t="s">
        <v>4</v>
      </c>
      <c r="M131" s="40"/>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2">
        <f>total_amount_ba($B$2,$D$2,D131,F131,J131,K131,M131)</f>
        <v>4255</v>
      </c>
      <c r="BB131" s="51">
        <f>BA131+SUM(N131:AZ131)</f>
        <v>4255</v>
      </c>
      <c r="BC131" s="56" t="str">
        <f>SpellNumber(L131,BB131)</f>
        <v>INR  Four Thousand Two Hundred &amp; Fifty Five  Only</v>
      </c>
      <c r="IA131" s="21">
        <v>13.23</v>
      </c>
      <c r="IB131" s="63" t="s">
        <v>164</v>
      </c>
      <c r="ID131" s="21">
        <v>500</v>
      </c>
      <c r="IE131" s="22" t="s">
        <v>188</v>
      </c>
      <c r="IF131" s="22"/>
      <c r="IG131" s="22"/>
      <c r="IH131" s="22"/>
      <c r="II131" s="22"/>
    </row>
    <row r="132" spans="1:243" s="21" customFormat="1" ht="34.5" customHeight="1">
      <c r="A132" s="57">
        <v>13.24</v>
      </c>
      <c r="B132" s="60" t="s">
        <v>165</v>
      </c>
      <c r="C132" s="33"/>
      <c r="D132" s="69"/>
      <c r="E132" s="69"/>
      <c r="F132" s="69"/>
      <c r="G132" s="69"/>
      <c r="H132" s="69"/>
      <c r="I132" s="69"/>
      <c r="J132" s="69"/>
      <c r="K132" s="69"/>
      <c r="L132" s="69"/>
      <c r="M132" s="69"/>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IA132" s="21">
        <v>13.24</v>
      </c>
      <c r="IB132" s="63" t="s">
        <v>165</v>
      </c>
      <c r="IE132" s="22"/>
      <c r="IF132" s="22"/>
      <c r="IG132" s="22"/>
      <c r="IH132" s="22"/>
      <c r="II132" s="22"/>
    </row>
    <row r="133" spans="1:243" s="21" customFormat="1" ht="19.5" customHeight="1">
      <c r="A133" s="57">
        <v>13.25</v>
      </c>
      <c r="B133" s="60" t="s">
        <v>157</v>
      </c>
      <c r="C133" s="33"/>
      <c r="D133" s="61">
        <v>1</v>
      </c>
      <c r="E133" s="62" t="s">
        <v>187</v>
      </c>
      <c r="F133" s="58">
        <v>380.71</v>
      </c>
      <c r="G133" s="43"/>
      <c r="H133" s="37"/>
      <c r="I133" s="38" t="s">
        <v>33</v>
      </c>
      <c r="J133" s="39">
        <f aca="true" t="shared" si="16" ref="J133:J158">IF(I133="Less(-)",-1,1)</f>
        <v>1</v>
      </c>
      <c r="K133" s="37" t="s">
        <v>34</v>
      </c>
      <c r="L133" s="37" t="s">
        <v>4</v>
      </c>
      <c r="M133" s="40"/>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aca="true" t="shared" si="17" ref="BA133:BA158">total_amount_ba($B$2,$D$2,D133,F133,J133,K133,M133)</f>
        <v>380.71</v>
      </c>
      <c r="BB133" s="51">
        <f aca="true" t="shared" si="18" ref="BB133:BB158">BA133+SUM(N133:AZ133)</f>
        <v>380.71</v>
      </c>
      <c r="BC133" s="56" t="str">
        <f aca="true" t="shared" si="19" ref="BC133:BC158">SpellNumber(L133,BB133)</f>
        <v>INR  Three Hundred &amp; Eighty  and Paise Seventy One Only</v>
      </c>
      <c r="IA133" s="21">
        <v>13.25</v>
      </c>
      <c r="IB133" s="63" t="s">
        <v>157</v>
      </c>
      <c r="ID133" s="21">
        <v>1</v>
      </c>
      <c r="IE133" s="22" t="s">
        <v>187</v>
      </c>
      <c r="IF133" s="22"/>
      <c r="IG133" s="22"/>
      <c r="IH133" s="22"/>
      <c r="II133" s="22"/>
    </row>
    <row r="134" spans="1:243" s="21" customFormat="1" ht="51" customHeight="1">
      <c r="A134" s="57">
        <v>13.26</v>
      </c>
      <c r="B134" s="60" t="s">
        <v>166</v>
      </c>
      <c r="C134" s="33"/>
      <c r="D134" s="69"/>
      <c r="E134" s="69"/>
      <c r="F134" s="69"/>
      <c r="G134" s="69"/>
      <c r="H134" s="69"/>
      <c r="I134" s="69"/>
      <c r="J134" s="69"/>
      <c r="K134" s="69"/>
      <c r="L134" s="69"/>
      <c r="M134" s="69"/>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IA134" s="21">
        <v>13.26</v>
      </c>
      <c r="IB134" s="63" t="s">
        <v>166</v>
      </c>
      <c r="IE134" s="22"/>
      <c r="IF134" s="22"/>
      <c r="IG134" s="22"/>
      <c r="IH134" s="22"/>
      <c r="II134" s="22"/>
    </row>
    <row r="135" spans="1:243" s="21" customFormat="1" ht="19.5" customHeight="1">
      <c r="A135" s="57">
        <v>13.27</v>
      </c>
      <c r="B135" s="60" t="s">
        <v>157</v>
      </c>
      <c r="C135" s="33"/>
      <c r="D135" s="61">
        <v>1</v>
      </c>
      <c r="E135" s="62" t="s">
        <v>187</v>
      </c>
      <c r="F135" s="58">
        <v>621.13</v>
      </c>
      <c r="G135" s="43"/>
      <c r="H135" s="37"/>
      <c r="I135" s="38" t="s">
        <v>33</v>
      </c>
      <c r="J135" s="39">
        <f t="shared" si="16"/>
        <v>1</v>
      </c>
      <c r="K135" s="37" t="s">
        <v>34</v>
      </c>
      <c r="L135" s="37" t="s">
        <v>4</v>
      </c>
      <c r="M135" s="40"/>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17"/>
        <v>621.13</v>
      </c>
      <c r="BB135" s="51">
        <f t="shared" si="18"/>
        <v>621.13</v>
      </c>
      <c r="BC135" s="56" t="str">
        <f t="shared" si="19"/>
        <v>INR  Six Hundred &amp; Twenty One  and Paise Thirteen Only</v>
      </c>
      <c r="IA135" s="21">
        <v>13.27</v>
      </c>
      <c r="IB135" s="63" t="s">
        <v>157</v>
      </c>
      <c r="ID135" s="21">
        <v>1</v>
      </c>
      <c r="IE135" s="22" t="s">
        <v>187</v>
      </c>
      <c r="IF135" s="22"/>
      <c r="IG135" s="22"/>
      <c r="IH135" s="22"/>
      <c r="II135" s="22"/>
    </row>
    <row r="136" spans="1:243" s="21" customFormat="1" ht="51" customHeight="1">
      <c r="A136" s="57">
        <v>13.28</v>
      </c>
      <c r="B136" s="60" t="s">
        <v>167</v>
      </c>
      <c r="C136" s="33"/>
      <c r="D136" s="69"/>
      <c r="E136" s="69"/>
      <c r="F136" s="69"/>
      <c r="G136" s="69"/>
      <c r="H136" s="69"/>
      <c r="I136" s="69"/>
      <c r="J136" s="69"/>
      <c r="K136" s="69"/>
      <c r="L136" s="69"/>
      <c r="M136" s="69"/>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IA136" s="21">
        <v>13.28</v>
      </c>
      <c r="IB136" s="63" t="s">
        <v>167</v>
      </c>
      <c r="IE136" s="22"/>
      <c r="IF136" s="22"/>
      <c r="IG136" s="22"/>
      <c r="IH136" s="22"/>
      <c r="II136" s="22"/>
    </row>
    <row r="137" spans="1:243" s="21" customFormat="1" ht="19.5" customHeight="1">
      <c r="A137" s="57">
        <v>13.29</v>
      </c>
      <c r="B137" s="60" t="s">
        <v>157</v>
      </c>
      <c r="C137" s="33"/>
      <c r="D137" s="61">
        <v>2</v>
      </c>
      <c r="E137" s="62" t="s">
        <v>187</v>
      </c>
      <c r="F137" s="58">
        <v>521.48</v>
      </c>
      <c r="G137" s="43"/>
      <c r="H137" s="37"/>
      <c r="I137" s="38" t="s">
        <v>33</v>
      </c>
      <c r="J137" s="39">
        <f t="shared" si="16"/>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17"/>
        <v>1042.96</v>
      </c>
      <c r="BB137" s="51">
        <f t="shared" si="18"/>
        <v>1042.96</v>
      </c>
      <c r="BC137" s="56" t="str">
        <f t="shared" si="19"/>
        <v>INR  One Thousand  &amp;Forty Two  and Paise Ninety Six Only</v>
      </c>
      <c r="IA137" s="21">
        <v>13.29</v>
      </c>
      <c r="IB137" s="63" t="s">
        <v>157</v>
      </c>
      <c r="ID137" s="21">
        <v>2</v>
      </c>
      <c r="IE137" s="22" t="s">
        <v>187</v>
      </c>
      <c r="IF137" s="22"/>
      <c r="IG137" s="22"/>
      <c r="IH137" s="22"/>
      <c r="II137" s="22"/>
    </row>
    <row r="138" spans="1:243" s="21" customFormat="1" ht="48.75" customHeight="1">
      <c r="A138" s="59">
        <v>13.3</v>
      </c>
      <c r="B138" s="60" t="s">
        <v>168</v>
      </c>
      <c r="C138" s="33"/>
      <c r="D138" s="69"/>
      <c r="E138" s="69"/>
      <c r="F138" s="69"/>
      <c r="G138" s="69"/>
      <c r="H138" s="69"/>
      <c r="I138" s="69"/>
      <c r="J138" s="69"/>
      <c r="K138" s="69"/>
      <c r="L138" s="69"/>
      <c r="M138" s="69"/>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IA138" s="21">
        <v>13.3</v>
      </c>
      <c r="IB138" s="63" t="s">
        <v>168</v>
      </c>
      <c r="IE138" s="22"/>
      <c r="IF138" s="22"/>
      <c r="IG138" s="22"/>
      <c r="IH138" s="22"/>
      <c r="II138" s="22"/>
    </row>
    <row r="139" spans="1:243" s="21" customFormat="1" ht="19.5" customHeight="1">
      <c r="A139" s="57">
        <v>13.31</v>
      </c>
      <c r="B139" s="60" t="s">
        <v>169</v>
      </c>
      <c r="C139" s="33"/>
      <c r="D139" s="61">
        <v>3</v>
      </c>
      <c r="E139" s="62" t="s">
        <v>187</v>
      </c>
      <c r="F139" s="58">
        <v>438.71</v>
      </c>
      <c r="G139" s="43"/>
      <c r="H139" s="37"/>
      <c r="I139" s="38" t="s">
        <v>33</v>
      </c>
      <c r="J139" s="39">
        <f t="shared" si="16"/>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17"/>
        <v>1316.13</v>
      </c>
      <c r="BB139" s="51">
        <f t="shared" si="18"/>
        <v>1316.13</v>
      </c>
      <c r="BC139" s="56" t="str">
        <f t="shared" si="19"/>
        <v>INR  One Thousand Three Hundred &amp; Sixteen  and Paise Thirteen Only</v>
      </c>
      <c r="IA139" s="21">
        <v>13.31</v>
      </c>
      <c r="IB139" s="63" t="s">
        <v>169</v>
      </c>
      <c r="ID139" s="21">
        <v>3</v>
      </c>
      <c r="IE139" s="22" t="s">
        <v>187</v>
      </c>
      <c r="IF139" s="22"/>
      <c r="IG139" s="22"/>
      <c r="IH139" s="22"/>
      <c r="II139" s="22"/>
    </row>
    <row r="140" spans="1:243" s="21" customFormat="1" ht="51" customHeight="1">
      <c r="A140" s="57">
        <v>13.32</v>
      </c>
      <c r="B140" s="60" t="s">
        <v>170</v>
      </c>
      <c r="C140" s="33"/>
      <c r="D140" s="61">
        <v>5</v>
      </c>
      <c r="E140" s="62" t="s">
        <v>187</v>
      </c>
      <c r="F140" s="58">
        <v>54.1</v>
      </c>
      <c r="G140" s="43"/>
      <c r="H140" s="37"/>
      <c r="I140" s="38" t="s">
        <v>33</v>
      </c>
      <c r="J140" s="39">
        <f t="shared" si="16"/>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17"/>
        <v>270.5</v>
      </c>
      <c r="BB140" s="51">
        <f t="shared" si="18"/>
        <v>270.5</v>
      </c>
      <c r="BC140" s="56" t="str">
        <f t="shared" si="19"/>
        <v>INR  Two Hundred &amp; Seventy  and Paise Fifty Only</v>
      </c>
      <c r="IA140" s="21">
        <v>13.32</v>
      </c>
      <c r="IB140" s="63" t="s">
        <v>170</v>
      </c>
      <c r="ID140" s="21">
        <v>5</v>
      </c>
      <c r="IE140" s="22" t="s">
        <v>187</v>
      </c>
      <c r="IF140" s="22"/>
      <c r="IG140" s="22"/>
      <c r="IH140" s="22"/>
      <c r="II140" s="22"/>
    </row>
    <row r="141" spans="1:243" s="21" customFormat="1" ht="19.5" customHeight="1">
      <c r="A141" s="57">
        <v>14</v>
      </c>
      <c r="B141" s="60" t="s">
        <v>171</v>
      </c>
      <c r="C141" s="33"/>
      <c r="D141" s="69"/>
      <c r="E141" s="69"/>
      <c r="F141" s="69"/>
      <c r="G141" s="69"/>
      <c r="H141" s="69"/>
      <c r="I141" s="69"/>
      <c r="J141" s="69"/>
      <c r="K141" s="69"/>
      <c r="L141" s="69"/>
      <c r="M141" s="69"/>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IA141" s="21">
        <v>14</v>
      </c>
      <c r="IB141" s="63" t="s">
        <v>171</v>
      </c>
      <c r="IE141" s="22"/>
      <c r="IF141" s="22"/>
      <c r="IG141" s="22"/>
      <c r="IH141" s="22"/>
      <c r="II141" s="22"/>
    </row>
    <row r="142" spans="1:243" s="21" customFormat="1" ht="81" customHeight="1">
      <c r="A142" s="57">
        <v>14.01</v>
      </c>
      <c r="B142" s="60" t="s">
        <v>172</v>
      </c>
      <c r="C142" s="33"/>
      <c r="D142" s="69"/>
      <c r="E142" s="69"/>
      <c r="F142" s="69"/>
      <c r="G142" s="69"/>
      <c r="H142" s="69"/>
      <c r="I142" s="69"/>
      <c r="J142" s="69"/>
      <c r="K142" s="69"/>
      <c r="L142" s="69"/>
      <c r="M142" s="69"/>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IA142" s="21">
        <v>14.01</v>
      </c>
      <c r="IB142" s="63" t="s">
        <v>172</v>
      </c>
      <c r="IE142" s="22"/>
      <c r="IF142" s="22"/>
      <c r="IG142" s="22"/>
      <c r="IH142" s="22"/>
      <c r="II142" s="22"/>
    </row>
    <row r="143" spans="1:243" s="21" customFormat="1" ht="19.5" customHeight="1">
      <c r="A143" s="57">
        <v>14.02</v>
      </c>
      <c r="B143" s="60" t="s">
        <v>173</v>
      </c>
      <c r="C143" s="33"/>
      <c r="D143" s="61">
        <v>4</v>
      </c>
      <c r="E143" s="62" t="s">
        <v>44</v>
      </c>
      <c r="F143" s="58">
        <v>329.46</v>
      </c>
      <c r="G143" s="43"/>
      <c r="H143" s="37"/>
      <c r="I143" s="38" t="s">
        <v>33</v>
      </c>
      <c r="J143" s="39">
        <f t="shared" si="16"/>
        <v>1</v>
      </c>
      <c r="K143" s="37" t="s">
        <v>34</v>
      </c>
      <c r="L143" s="37" t="s">
        <v>4</v>
      </c>
      <c r="M143" s="40"/>
      <c r="N143" s="49"/>
      <c r="O143" s="49"/>
      <c r="P143" s="50"/>
      <c r="Q143" s="49"/>
      <c r="R143" s="49"/>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2">
        <f t="shared" si="17"/>
        <v>1317.84</v>
      </c>
      <c r="BB143" s="51">
        <f t="shared" si="18"/>
        <v>1317.84</v>
      </c>
      <c r="BC143" s="56" t="str">
        <f t="shared" si="19"/>
        <v>INR  One Thousand Three Hundred &amp; Seventeen  and Paise Eighty Four Only</v>
      </c>
      <c r="IA143" s="21">
        <v>14.02</v>
      </c>
      <c r="IB143" s="63" t="s">
        <v>173</v>
      </c>
      <c r="ID143" s="21">
        <v>4</v>
      </c>
      <c r="IE143" s="22" t="s">
        <v>44</v>
      </c>
      <c r="IF143" s="22"/>
      <c r="IG143" s="22"/>
      <c r="IH143" s="22"/>
      <c r="II143" s="22"/>
    </row>
    <row r="144" spans="1:243" s="21" customFormat="1" ht="65.25" customHeight="1">
      <c r="A144" s="57">
        <v>14.03</v>
      </c>
      <c r="B144" s="60" t="s">
        <v>174</v>
      </c>
      <c r="C144" s="33"/>
      <c r="D144" s="69"/>
      <c r="E144" s="69"/>
      <c r="F144" s="69"/>
      <c r="G144" s="69"/>
      <c r="H144" s="69"/>
      <c r="I144" s="69"/>
      <c r="J144" s="69"/>
      <c r="K144" s="69"/>
      <c r="L144" s="69"/>
      <c r="M144" s="69"/>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IA144" s="21">
        <v>14.03</v>
      </c>
      <c r="IB144" s="63" t="s">
        <v>174</v>
      </c>
      <c r="IE144" s="22"/>
      <c r="IF144" s="22"/>
      <c r="IG144" s="22"/>
      <c r="IH144" s="22"/>
      <c r="II144" s="22"/>
    </row>
    <row r="145" spans="1:243" s="21" customFormat="1" ht="19.5" customHeight="1">
      <c r="A145" s="57">
        <v>14.04</v>
      </c>
      <c r="B145" s="60" t="s">
        <v>175</v>
      </c>
      <c r="C145" s="33"/>
      <c r="D145" s="61">
        <v>4</v>
      </c>
      <c r="E145" s="62" t="s">
        <v>44</v>
      </c>
      <c r="F145" s="58">
        <v>785.18</v>
      </c>
      <c r="G145" s="43"/>
      <c r="H145" s="37"/>
      <c r="I145" s="38" t="s">
        <v>33</v>
      </c>
      <c r="J145" s="39">
        <f t="shared" si="16"/>
        <v>1</v>
      </c>
      <c r="K145" s="37" t="s">
        <v>34</v>
      </c>
      <c r="L145" s="37" t="s">
        <v>4</v>
      </c>
      <c r="M145" s="40"/>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17"/>
        <v>3140.72</v>
      </c>
      <c r="BB145" s="51">
        <f t="shared" si="18"/>
        <v>3140.72</v>
      </c>
      <c r="BC145" s="56" t="str">
        <f t="shared" si="19"/>
        <v>INR  Three Thousand One Hundred &amp; Forty  and Paise Seventy Two Only</v>
      </c>
      <c r="IA145" s="21">
        <v>14.04</v>
      </c>
      <c r="IB145" s="63" t="s">
        <v>175</v>
      </c>
      <c r="ID145" s="21">
        <v>4</v>
      </c>
      <c r="IE145" s="22" t="s">
        <v>44</v>
      </c>
      <c r="IF145" s="22"/>
      <c r="IG145" s="22"/>
      <c r="IH145" s="22"/>
      <c r="II145" s="22"/>
    </row>
    <row r="146" spans="1:243" s="21" customFormat="1" ht="96.75" customHeight="1">
      <c r="A146" s="57">
        <v>14.05</v>
      </c>
      <c r="B146" s="60" t="s">
        <v>176</v>
      </c>
      <c r="C146" s="33"/>
      <c r="D146" s="69"/>
      <c r="E146" s="69"/>
      <c r="F146" s="69"/>
      <c r="G146" s="69"/>
      <c r="H146" s="69"/>
      <c r="I146" s="69"/>
      <c r="J146" s="69"/>
      <c r="K146" s="69"/>
      <c r="L146" s="69"/>
      <c r="M146" s="69"/>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IA146" s="21">
        <v>14.05</v>
      </c>
      <c r="IB146" s="63" t="s">
        <v>176</v>
      </c>
      <c r="IE146" s="22"/>
      <c r="IF146" s="22"/>
      <c r="IG146" s="22"/>
      <c r="IH146" s="22"/>
      <c r="II146" s="22"/>
    </row>
    <row r="147" spans="1:243" s="21" customFormat="1" ht="19.5" customHeight="1">
      <c r="A147" s="57">
        <v>14.06</v>
      </c>
      <c r="B147" s="60" t="s">
        <v>177</v>
      </c>
      <c r="C147" s="33"/>
      <c r="D147" s="69"/>
      <c r="E147" s="69"/>
      <c r="F147" s="69"/>
      <c r="G147" s="69"/>
      <c r="H147" s="69"/>
      <c r="I147" s="69"/>
      <c r="J147" s="69"/>
      <c r="K147" s="69"/>
      <c r="L147" s="69"/>
      <c r="M147" s="69"/>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IA147" s="21">
        <v>14.06</v>
      </c>
      <c r="IB147" s="63" t="s">
        <v>177</v>
      </c>
      <c r="IE147" s="22"/>
      <c r="IF147" s="22"/>
      <c r="IG147" s="22"/>
      <c r="IH147" s="22"/>
      <c r="II147" s="22"/>
    </row>
    <row r="148" spans="1:243" s="21" customFormat="1" ht="36" customHeight="1">
      <c r="A148" s="57">
        <v>14.07</v>
      </c>
      <c r="B148" s="60" t="s">
        <v>178</v>
      </c>
      <c r="C148" s="33"/>
      <c r="D148" s="61">
        <v>2</v>
      </c>
      <c r="E148" s="62" t="s">
        <v>187</v>
      </c>
      <c r="F148" s="58">
        <v>2151.29</v>
      </c>
      <c r="G148" s="43"/>
      <c r="H148" s="37"/>
      <c r="I148" s="38" t="s">
        <v>33</v>
      </c>
      <c r="J148" s="39">
        <f t="shared" si="16"/>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17"/>
        <v>4302.58</v>
      </c>
      <c r="BB148" s="51">
        <f t="shared" si="18"/>
        <v>4302.58</v>
      </c>
      <c r="BC148" s="56" t="str">
        <f t="shared" si="19"/>
        <v>INR  Four Thousand Three Hundred &amp; Two  and Paise Fifty Eight Only</v>
      </c>
      <c r="IA148" s="21">
        <v>14.07</v>
      </c>
      <c r="IB148" s="63" t="s">
        <v>178</v>
      </c>
      <c r="ID148" s="21">
        <v>2</v>
      </c>
      <c r="IE148" s="22" t="s">
        <v>187</v>
      </c>
      <c r="IF148" s="22"/>
      <c r="IG148" s="22"/>
      <c r="IH148" s="22"/>
      <c r="II148" s="22"/>
    </row>
    <row r="149" spans="1:243" s="21" customFormat="1" ht="144.75" customHeight="1">
      <c r="A149" s="57">
        <v>14.08</v>
      </c>
      <c r="B149" s="60" t="s">
        <v>179</v>
      </c>
      <c r="C149" s="33"/>
      <c r="D149" s="69"/>
      <c r="E149" s="69"/>
      <c r="F149" s="69"/>
      <c r="G149" s="69"/>
      <c r="H149" s="69"/>
      <c r="I149" s="69"/>
      <c r="J149" s="69"/>
      <c r="K149" s="69"/>
      <c r="L149" s="69"/>
      <c r="M149" s="69"/>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IA149" s="21">
        <v>14.08</v>
      </c>
      <c r="IB149" s="63" t="s">
        <v>179</v>
      </c>
      <c r="IE149" s="22"/>
      <c r="IF149" s="22"/>
      <c r="IG149" s="22"/>
      <c r="IH149" s="22"/>
      <c r="II149" s="22"/>
    </row>
    <row r="150" spans="1:243" s="21" customFormat="1" ht="19.5" customHeight="1">
      <c r="A150" s="57">
        <v>14.09</v>
      </c>
      <c r="B150" s="60" t="s">
        <v>180</v>
      </c>
      <c r="C150" s="33"/>
      <c r="D150" s="61">
        <v>4</v>
      </c>
      <c r="E150" s="62" t="s">
        <v>187</v>
      </c>
      <c r="F150" s="58">
        <v>599.47</v>
      </c>
      <c r="G150" s="43"/>
      <c r="H150" s="37"/>
      <c r="I150" s="38" t="s">
        <v>33</v>
      </c>
      <c r="J150" s="39">
        <f t="shared" si="16"/>
        <v>1</v>
      </c>
      <c r="K150" s="37" t="s">
        <v>34</v>
      </c>
      <c r="L150" s="37" t="s">
        <v>4</v>
      </c>
      <c r="M150" s="40"/>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17"/>
        <v>2397.88</v>
      </c>
      <c r="BB150" s="51">
        <f t="shared" si="18"/>
        <v>2397.88</v>
      </c>
      <c r="BC150" s="56" t="str">
        <f t="shared" si="19"/>
        <v>INR  Two Thousand Three Hundred &amp; Ninety Seven  and Paise Eighty Eight Only</v>
      </c>
      <c r="IA150" s="21">
        <v>14.09</v>
      </c>
      <c r="IB150" s="63" t="s">
        <v>180</v>
      </c>
      <c r="ID150" s="21">
        <v>4</v>
      </c>
      <c r="IE150" s="22" t="s">
        <v>187</v>
      </c>
      <c r="IF150" s="22"/>
      <c r="IG150" s="22"/>
      <c r="IH150" s="22"/>
      <c r="II150" s="22"/>
    </row>
    <row r="151" spans="1:243" s="21" customFormat="1" ht="19.5" customHeight="1">
      <c r="A151" s="57">
        <v>15</v>
      </c>
      <c r="B151" s="60" t="s">
        <v>64</v>
      </c>
      <c r="C151" s="33"/>
      <c r="D151" s="69"/>
      <c r="E151" s="69"/>
      <c r="F151" s="69"/>
      <c r="G151" s="69"/>
      <c r="H151" s="69"/>
      <c r="I151" s="69"/>
      <c r="J151" s="69"/>
      <c r="K151" s="69"/>
      <c r="L151" s="69"/>
      <c r="M151" s="69"/>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IA151" s="21">
        <v>15</v>
      </c>
      <c r="IB151" s="63" t="s">
        <v>64</v>
      </c>
      <c r="IE151" s="22"/>
      <c r="IF151" s="22"/>
      <c r="IG151" s="22"/>
      <c r="IH151" s="22"/>
      <c r="II151" s="22"/>
    </row>
    <row r="152" spans="1:243" s="21" customFormat="1" ht="97.5" customHeight="1">
      <c r="A152" s="57">
        <v>15.01</v>
      </c>
      <c r="B152" s="60" t="s">
        <v>65</v>
      </c>
      <c r="C152" s="33"/>
      <c r="D152" s="61">
        <v>0.75</v>
      </c>
      <c r="E152" s="62" t="s">
        <v>66</v>
      </c>
      <c r="F152" s="58">
        <v>4985.93</v>
      </c>
      <c r="G152" s="43"/>
      <c r="H152" s="37"/>
      <c r="I152" s="38" t="s">
        <v>33</v>
      </c>
      <c r="J152" s="39">
        <f t="shared" si="16"/>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17"/>
        <v>3739.45</v>
      </c>
      <c r="BB152" s="51">
        <f t="shared" si="18"/>
        <v>3739.45</v>
      </c>
      <c r="BC152" s="56" t="str">
        <f t="shared" si="19"/>
        <v>INR  Three Thousand Seven Hundred &amp; Thirty Nine  and Paise Forty Five Only</v>
      </c>
      <c r="IA152" s="21">
        <v>15.01</v>
      </c>
      <c r="IB152" s="63" t="s">
        <v>65</v>
      </c>
      <c r="ID152" s="21">
        <v>0.75</v>
      </c>
      <c r="IE152" s="22" t="s">
        <v>66</v>
      </c>
      <c r="IF152" s="22"/>
      <c r="IG152" s="22"/>
      <c r="IH152" s="22"/>
      <c r="II152" s="22"/>
    </row>
    <row r="153" spans="1:243" s="21" customFormat="1" ht="68.25" customHeight="1">
      <c r="A153" s="57">
        <v>15.02</v>
      </c>
      <c r="B153" s="60" t="s">
        <v>181</v>
      </c>
      <c r="C153" s="33"/>
      <c r="D153" s="61">
        <v>1</v>
      </c>
      <c r="E153" s="62" t="s">
        <v>67</v>
      </c>
      <c r="F153" s="58">
        <v>457.52</v>
      </c>
      <c r="G153" s="43"/>
      <c r="H153" s="37"/>
      <c r="I153" s="38" t="s">
        <v>33</v>
      </c>
      <c r="J153" s="39">
        <f t="shared" si="16"/>
        <v>1</v>
      </c>
      <c r="K153" s="37" t="s">
        <v>34</v>
      </c>
      <c r="L153" s="37" t="s">
        <v>4</v>
      </c>
      <c r="M153" s="40"/>
      <c r="N153" s="49"/>
      <c r="O153" s="49"/>
      <c r="P153" s="50"/>
      <c r="Q153" s="49"/>
      <c r="R153" s="49"/>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2">
        <f t="shared" si="17"/>
        <v>457.52</v>
      </c>
      <c r="BB153" s="51">
        <f t="shared" si="18"/>
        <v>457.52</v>
      </c>
      <c r="BC153" s="56" t="str">
        <f t="shared" si="19"/>
        <v>INR  Four Hundred &amp; Fifty Seven  and Paise Fifty Two Only</v>
      </c>
      <c r="IA153" s="21">
        <v>15.02</v>
      </c>
      <c r="IB153" s="63" t="s">
        <v>181</v>
      </c>
      <c r="ID153" s="21">
        <v>1</v>
      </c>
      <c r="IE153" s="22" t="s">
        <v>67</v>
      </c>
      <c r="IF153" s="22"/>
      <c r="IG153" s="22"/>
      <c r="IH153" s="22"/>
      <c r="II153" s="22"/>
    </row>
    <row r="154" spans="1:243" s="21" customFormat="1" ht="37.5" customHeight="1">
      <c r="A154" s="57">
        <v>15.03</v>
      </c>
      <c r="B154" s="60" t="s">
        <v>182</v>
      </c>
      <c r="C154" s="33"/>
      <c r="D154" s="61">
        <v>5</v>
      </c>
      <c r="E154" s="62" t="s">
        <v>67</v>
      </c>
      <c r="F154" s="58">
        <v>29.33</v>
      </c>
      <c r="G154" s="43"/>
      <c r="H154" s="37"/>
      <c r="I154" s="38" t="s">
        <v>33</v>
      </c>
      <c r="J154" s="39">
        <f t="shared" si="16"/>
        <v>1</v>
      </c>
      <c r="K154" s="37" t="s">
        <v>34</v>
      </c>
      <c r="L154" s="37" t="s">
        <v>4</v>
      </c>
      <c r="M154" s="40"/>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17"/>
        <v>146.65</v>
      </c>
      <c r="BB154" s="51">
        <f t="shared" si="18"/>
        <v>146.65</v>
      </c>
      <c r="BC154" s="56" t="str">
        <f t="shared" si="19"/>
        <v>INR  One Hundred &amp; Forty Six  and Paise Sixty Five Only</v>
      </c>
      <c r="IA154" s="21">
        <v>15.03</v>
      </c>
      <c r="IB154" s="63" t="s">
        <v>182</v>
      </c>
      <c r="ID154" s="21">
        <v>5</v>
      </c>
      <c r="IE154" s="22" t="s">
        <v>67</v>
      </c>
      <c r="IF154" s="22"/>
      <c r="IG154" s="22"/>
      <c r="IH154" s="22"/>
      <c r="II154" s="22"/>
    </row>
    <row r="155" spans="1:243" s="21" customFormat="1" ht="130.5" customHeight="1">
      <c r="A155" s="57">
        <v>15.04</v>
      </c>
      <c r="B155" s="60" t="s">
        <v>183</v>
      </c>
      <c r="C155" s="33"/>
      <c r="D155" s="61">
        <v>1.75</v>
      </c>
      <c r="E155" s="62" t="s">
        <v>189</v>
      </c>
      <c r="F155" s="58">
        <v>1954.84</v>
      </c>
      <c r="G155" s="43"/>
      <c r="H155" s="37"/>
      <c r="I155" s="38" t="s">
        <v>33</v>
      </c>
      <c r="J155" s="39">
        <f t="shared" si="16"/>
        <v>1</v>
      </c>
      <c r="K155" s="37" t="s">
        <v>34</v>
      </c>
      <c r="L155" s="37" t="s">
        <v>4</v>
      </c>
      <c r="M155" s="40"/>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2">
        <f t="shared" si="17"/>
        <v>3420.97</v>
      </c>
      <c r="BB155" s="51">
        <f t="shared" si="18"/>
        <v>3420.97</v>
      </c>
      <c r="BC155" s="56" t="str">
        <f t="shared" si="19"/>
        <v>INR  Three Thousand Four Hundred &amp; Twenty  and Paise Ninety Seven Only</v>
      </c>
      <c r="IA155" s="21">
        <v>15.04</v>
      </c>
      <c r="IB155" s="63" t="s">
        <v>183</v>
      </c>
      <c r="ID155" s="21">
        <v>1.75</v>
      </c>
      <c r="IE155" s="22" t="s">
        <v>189</v>
      </c>
      <c r="IF155" s="22"/>
      <c r="IG155" s="22"/>
      <c r="IH155" s="22"/>
      <c r="II155" s="22"/>
    </row>
    <row r="156" spans="1:243" s="21" customFormat="1" ht="70.5" customHeight="1">
      <c r="A156" s="57">
        <v>15.05</v>
      </c>
      <c r="B156" s="60" t="s">
        <v>184</v>
      </c>
      <c r="C156" s="33"/>
      <c r="D156" s="61">
        <v>1</v>
      </c>
      <c r="E156" s="62" t="s">
        <v>67</v>
      </c>
      <c r="F156" s="58">
        <v>4461.35</v>
      </c>
      <c r="G156" s="43"/>
      <c r="H156" s="37"/>
      <c r="I156" s="38" t="s">
        <v>33</v>
      </c>
      <c r="J156" s="39">
        <f t="shared" si="16"/>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17"/>
        <v>4461.35</v>
      </c>
      <c r="BB156" s="51">
        <f t="shared" si="18"/>
        <v>4461.35</v>
      </c>
      <c r="BC156" s="56" t="str">
        <f t="shared" si="19"/>
        <v>INR  Four Thousand Four Hundred &amp; Sixty One  and Paise Thirty Five Only</v>
      </c>
      <c r="IA156" s="21">
        <v>15.05</v>
      </c>
      <c r="IB156" s="63" t="s">
        <v>184</v>
      </c>
      <c r="ID156" s="21">
        <v>1</v>
      </c>
      <c r="IE156" s="22" t="s">
        <v>67</v>
      </c>
      <c r="IF156" s="22"/>
      <c r="IG156" s="22"/>
      <c r="IH156" s="22"/>
      <c r="II156" s="22"/>
    </row>
    <row r="157" spans="1:243" s="21" customFormat="1" ht="111.75" customHeight="1">
      <c r="A157" s="57">
        <v>15.06</v>
      </c>
      <c r="B157" s="60" t="s">
        <v>185</v>
      </c>
      <c r="C157" s="33"/>
      <c r="D157" s="61">
        <v>1</v>
      </c>
      <c r="E157" s="62" t="s">
        <v>67</v>
      </c>
      <c r="F157" s="58">
        <v>8584.86</v>
      </c>
      <c r="G157" s="43"/>
      <c r="H157" s="37"/>
      <c r="I157" s="38" t="s">
        <v>33</v>
      </c>
      <c r="J157" s="39">
        <f t="shared" si="16"/>
        <v>1</v>
      </c>
      <c r="K157" s="37" t="s">
        <v>34</v>
      </c>
      <c r="L157" s="37" t="s">
        <v>4</v>
      </c>
      <c r="M157" s="40"/>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17"/>
        <v>8584.86</v>
      </c>
      <c r="BB157" s="51">
        <f t="shared" si="18"/>
        <v>8584.86</v>
      </c>
      <c r="BC157" s="56" t="str">
        <f t="shared" si="19"/>
        <v>INR  Eight Thousand Five Hundred &amp; Eighty Four  and Paise Eighty Six Only</v>
      </c>
      <c r="IA157" s="21">
        <v>15.06</v>
      </c>
      <c r="IB157" s="63" t="s">
        <v>185</v>
      </c>
      <c r="ID157" s="21">
        <v>1</v>
      </c>
      <c r="IE157" s="22" t="s">
        <v>67</v>
      </c>
      <c r="IF157" s="22"/>
      <c r="IG157" s="22"/>
      <c r="IH157" s="22"/>
      <c r="II157" s="22"/>
    </row>
    <row r="158" spans="1:243" s="21" customFormat="1" ht="54" customHeight="1">
      <c r="A158" s="57">
        <v>15.07</v>
      </c>
      <c r="B158" s="60" t="s">
        <v>186</v>
      </c>
      <c r="C158" s="33"/>
      <c r="D158" s="61">
        <v>1</v>
      </c>
      <c r="E158" s="62" t="s">
        <v>67</v>
      </c>
      <c r="F158" s="58">
        <v>1396.01</v>
      </c>
      <c r="G158" s="43"/>
      <c r="H158" s="37"/>
      <c r="I158" s="38" t="s">
        <v>33</v>
      </c>
      <c r="J158" s="39">
        <f t="shared" si="16"/>
        <v>1</v>
      </c>
      <c r="K158" s="37" t="s">
        <v>34</v>
      </c>
      <c r="L158" s="37" t="s">
        <v>4</v>
      </c>
      <c r="M158" s="40"/>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17"/>
        <v>1396.01</v>
      </c>
      <c r="BB158" s="51">
        <f t="shared" si="18"/>
        <v>1396.01</v>
      </c>
      <c r="BC158" s="56" t="str">
        <f t="shared" si="19"/>
        <v>INR  One Thousand Three Hundred &amp; Ninety Six  and Paise One Only</v>
      </c>
      <c r="IA158" s="21">
        <v>15.07</v>
      </c>
      <c r="IB158" s="63" t="s">
        <v>186</v>
      </c>
      <c r="ID158" s="21">
        <v>1</v>
      </c>
      <c r="IE158" s="22" t="s">
        <v>67</v>
      </c>
      <c r="IF158" s="22"/>
      <c r="IG158" s="22"/>
      <c r="IH158" s="22"/>
      <c r="II158" s="22"/>
    </row>
    <row r="159" spans="1:55" ht="42.75">
      <c r="A159" s="44" t="s">
        <v>35</v>
      </c>
      <c r="B159" s="45"/>
      <c r="C159" s="46"/>
      <c r="D159" s="78"/>
      <c r="E159" s="78"/>
      <c r="F159" s="78"/>
      <c r="G159" s="34"/>
      <c r="H159" s="47"/>
      <c r="I159" s="47"/>
      <c r="J159" s="47"/>
      <c r="K159" s="47"/>
      <c r="L159" s="48"/>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55">
        <f>SUM(BA13:BA158)</f>
        <v>170385.97</v>
      </c>
      <c r="BB159" s="55">
        <f>SUM(BB13:BB158)</f>
        <v>170385.97</v>
      </c>
      <c r="BC159" s="74" t="str">
        <f>SpellNumber($E$2,BB159)</f>
        <v>INR  One Lakh Seventy Thousand Three Hundred &amp; Eighty Five  and Paise Ninety Seven Only</v>
      </c>
    </row>
    <row r="160" spans="1:55" ht="46.5" customHeight="1">
      <c r="A160" s="24" t="s">
        <v>36</v>
      </c>
      <c r="B160" s="25"/>
      <c r="C160" s="26"/>
      <c r="D160" s="75"/>
      <c r="E160" s="76" t="s">
        <v>45</v>
      </c>
      <c r="F160" s="77"/>
      <c r="G160" s="27"/>
      <c r="H160" s="28"/>
      <c r="I160" s="28"/>
      <c r="J160" s="28"/>
      <c r="K160" s="29"/>
      <c r="L160" s="30"/>
      <c r="M160" s="31"/>
      <c r="N160" s="32"/>
      <c r="O160" s="21"/>
      <c r="P160" s="21"/>
      <c r="Q160" s="21"/>
      <c r="R160" s="21"/>
      <c r="S160" s="21"/>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53">
        <f>IF(ISBLANK(F160),0,IF(E160="Excess (+)",ROUND(BA159+(BA159*F160),2),IF(E160="Less (-)",ROUND(BA159+(BA159*F160*(-1)),2),IF(E160="At Par",BA159,0))))</f>
        <v>0</v>
      </c>
      <c r="BB160" s="54">
        <f>ROUND(BA160,0)</f>
        <v>0</v>
      </c>
      <c r="BC160" s="36" t="str">
        <f>SpellNumber($E$2,BB160)</f>
        <v>INR Zero Only</v>
      </c>
    </row>
    <row r="161" spans="1:55" ht="45.75" customHeight="1">
      <c r="A161" s="23" t="s">
        <v>37</v>
      </c>
      <c r="B161" s="23"/>
      <c r="C161" s="64" t="str">
        <f>SpellNumber($E$2,BB160)</f>
        <v>INR Zero Only</v>
      </c>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row>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1" ht="15"/>
    <row r="2452" ht="15"/>
    <row r="2453" ht="15"/>
    <row r="2454" ht="15"/>
    <row r="2455" ht="15"/>
    <row r="2456" ht="15"/>
    <row r="2457" ht="15"/>
    <row r="2458" ht="15"/>
    <row r="2459" ht="15"/>
    <row r="2460" ht="15"/>
  </sheetData>
  <sheetProtection password="8F23" sheet="1"/>
  <mergeCells count="82">
    <mergeCell ref="D151:BC151"/>
    <mergeCell ref="D141:BC141"/>
    <mergeCell ref="D142:BC142"/>
    <mergeCell ref="D144:BC144"/>
    <mergeCell ref="D146:BC146"/>
    <mergeCell ref="D147:BC147"/>
    <mergeCell ref="D149:BC149"/>
    <mergeCell ref="D126:BC126"/>
    <mergeCell ref="D128:BC128"/>
    <mergeCell ref="D132:BC132"/>
    <mergeCell ref="D134:BC134"/>
    <mergeCell ref="D136:BC136"/>
    <mergeCell ref="D138:BC138"/>
    <mergeCell ref="D115:BC115"/>
    <mergeCell ref="D117:BC117"/>
    <mergeCell ref="D119:BC119"/>
    <mergeCell ref="D120:BC120"/>
    <mergeCell ref="D122:BC122"/>
    <mergeCell ref="D124:BC124"/>
    <mergeCell ref="D104:BC104"/>
    <mergeCell ref="D106:BC106"/>
    <mergeCell ref="D108:BC108"/>
    <mergeCell ref="D109:BC109"/>
    <mergeCell ref="D111:BC111"/>
    <mergeCell ref="D113:BC113"/>
    <mergeCell ref="D94:BC94"/>
    <mergeCell ref="D95:BC95"/>
    <mergeCell ref="D97:BC97"/>
    <mergeCell ref="D98:BC98"/>
    <mergeCell ref="D100:BC100"/>
    <mergeCell ref="D103:BC103"/>
    <mergeCell ref="D83:BC83"/>
    <mergeCell ref="D86:BC86"/>
    <mergeCell ref="D87:BC87"/>
    <mergeCell ref="D89:BC89"/>
    <mergeCell ref="D91:BC91"/>
    <mergeCell ref="D92:BC92"/>
    <mergeCell ref="D72:BC72"/>
    <mergeCell ref="D74:BC74"/>
    <mergeCell ref="D76:BC76"/>
    <mergeCell ref="D79:BC79"/>
    <mergeCell ref="D80:BC80"/>
    <mergeCell ref="D82:BC82"/>
    <mergeCell ref="D60:BC60"/>
    <mergeCell ref="D64:BC64"/>
    <mergeCell ref="D62:BC62"/>
    <mergeCell ref="D65:BC65"/>
    <mergeCell ref="D67:BC67"/>
    <mergeCell ref="D68:BC68"/>
    <mergeCell ref="D52:BC52"/>
    <mergeCell ref="D53:BC53"/>
    <mergeCell ref="D55:BC55"/>
    <mergeCell ref="D57:BC57"/>
    <mergeCell ref="D58:BC58"/>
    <mergeCell ref="D14:BC14"/>
    <mergeCell ref="D15:BC15"/>
    <mergeCell ref="D17:BC17"/>
    <mergeCell ref="D18:BC18"/>
    <mergeCell ref="D21:BC21"/>
    <mergeCell ref="D23:BC23"/>
    <mergeCell ref="D26:BC26"/>
    <mergeCell ref="D28:BC28"/>
    <mergeCell ref="D29:BC29"/>
    <mergeCell ref="D31:BC31"/>
    <mergeCell ref="D34:BC34"/>
    <mergeCell ref="D35:BC35"/>
    <mergeCell ref="D36:BC36"/>
    <mergeCell ref="D38:BC38"/>
    <mergeCell ref="D42:BC42"/>
    <mergeCell ref="D44:BC44"/>
    <mergeCell ref="D46:BC46"/>
    <mergeCell ref="D48:BC48"/>
    <mergeCell ref="C161:BC161"/>
    <mergeCell ref="A1:L1"/>
    <mergeCell ref="A4:BC4"/>
    <mergeCell ref="A5:BC5"/>
    <mergeCell ref="A6:BC6"/>
    <mergeCell ref="A7:BC7"/>
    <mergeCell ref="A9:BC9"/>
    <mergeCell ref="D13:BC13"/>
    <mergeCell ref="B8:BC8"/>
    <mergeCell ref="D50:BC50"/>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0">
      <formula1>IF(E160="Select",-1,IF(E160="At Par",0,0))</formula1>
      <formula2>IF(E160="Select",-1,IF(E160="At Par",0,0.99))</formula2>
    </dataValidation>
    <dataValidation type="list" allowBlank="1" showErrorMessage="1" sqref="E16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0">
      <formula1>0</formula1>
      <formula2>IF(#REF!&lt;&gt;"Select",99.9,0)</formula2>
    </dataValidation>
    <dataValidation allowBlank="1" showInputMessage="1" showErrorMessage="1" promptTitle="Units" prompt="Please enter Units in text" sqref="D54:E54 D56:E56 D59:E59 D63:E63 D61:E61 D66:E66 D69:E71 D73:E73 D75:E75 D77:E78 D81:E81 D84:E85 D88:E88 D90:E90 D93:E93 D96:E96 D99:E99 D101:E102 D105:E105 D107:E107 D110:E110 D112:E112 D114:E114 D116:E116 D118:E118 D121:E121 D123:E123 D125:E125 D127:E127 D129:E131 D133:E133 D135:E135 D137:E137 D139:E140 D143:E143 D145:E145 D148:E148 D150:E150 D152:E158 D51:E51 D49:E49 D47:E47 D45:E45 D43:E43 D39:E41 D37:E37 D32:E33 D30:E30 D27:E27 D24:E25 D22:E22 D19:E20 D16:E16">
      <formula1>0</formula1>
      <formula2>0</formula2>
    </dataValidation>
    <dataValidation type="decimal" allowBlank="1" showInputMessage="1" showErrorMessage="1" promptTitle="Quantity" prompt="Please enter the Quantity for this item. " errorTitle="Invalid Entry" error="Only Numeric Values are allowed. " sqref="F54 F56 F59 F63 F61 F66 F69:F71 F73 F75 F77:F78 F81 F84:F85 F88 F90 F93 F96 F99 F101:F102 F105 F107 F110 F112 F114 F116 F118 F121 F123 F125 F127 F129:F131 F133 F135 F137 F139:F140 F143 F145 F148 F150 F152:F158 F51 F49 F47 F45 F43 F39:F41 F37 F32:F33 F30 F27 F24:F25 F22 F19:F20 F16">
      <formula1>0</formula1>
      <formula2>999999999999999</formula2>
    </dataValidation>
    <dataValidation type="list" allowBlank="1" showErrorMessage="1" sqref="K54 D55 K56 D57:D58 K59 D60 D64:D65 D62 K61 K63 K66 D67:D68 K69:K71 D72 K73 D74 K75 D76 K77:K78 D79:D80 K81 D82:D83 K84:K85 D86:D87 K88 D89 K90 D91:D92 K93 D94:D95 K96 D97:D98 K99 D100 K101:K102 D103:D104 K105 D106 K107 D108:D109 K110 D111 K112 D113 K114 D115 K116 D117 K118 D119:D120 K121 D122 K123 D124 K125 D126 K127 D128 K129:K131 D132 K133 D134 K135 D136 K137 D138 K139:K140 D141:D142 K143 D144 K145 D146:D147 K148 D149 K150 K152:K158 D151 D52:D53 K51 D50 K49 D48 K47 D46 K45 D44 K43 D42 K39:K41 D38 K37 D34:D36 K32:K33 D31 K30 D28:D29 K27 D26 K24:K25 D23">
      <formula1>"Partial Conversion,Full Conversion"</formula1>
      <formula2>0</formula2>
    </dataValidation>
    <dataValidation type="list" allowBlank="1" showErrorMessage="1" sqref="K22 D21 K19:K20 D17:D18 K16 D13:D1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54:H54 G56:H56 G59:H59 G63:H63 G61:H61 G66:H66 G69:H71 G73:H73 G75:H75 G77:H78 G81:H81 G84:H85 G88:H88 G90:H90 G93:H93 G96:H96 G99:H99 G101:H102 G105:H105 G107:H107 G110:H110 G112:H112 G114:H114 G116:H116 G118:H118 G121:H121 G123:H123 G125:H125 G127:H127 G129:H131 G133:H133 G135:H135 G137:H137 G139:H140 G143:H143 G145:H145 G148:H148 G150:H150 G152:H158 G51:H51 G49:H49 G47:H47 G45:H45 G43:H43 G39:H41 G37:H37 G32:H33 G30:H30 G27:H27 G24:H25 G22:H22 G19:H20 G16:H16">
      <formula1>0</formula1>
      <formula2>999999999999999</formula2>
    </dataValidation>
    <dataValidation allowBlank="1" showInputMessage="1" showErrorMessage="1" promptTitle="Addition / Deduction" prompt="Please Choose the correct One" sqref="J54 J56 J59 J63 J61 J66 J69:J71 J73 J75 J77:J78 J81 J84:J85 J88 J90 J93 J96 J99 J101:J102 J105 J107 J110 J112 J114 J116 J118 J121 J123 J125 J127 J129:J131 J133 J135 J137 J139:J140 J143 J145 J148 J150 J152:J158 J51 J49 J47 J45 J43 J39:J41 J37 J32:J33 J30 J27 J24:J25 J22 J19:J20 J16">
      <formula1>0</formula1>
      <formula2>0</formula2>
    </dataValidation>
    <dataValidation type="list" showErrorMessage="1" sqref="I54 I56 I59 I63 I61 I66 I69:I71 I73 I75 I77:I78 I81 I84:I85 I88 I90 I93 I96 I99 I101:I102 I105 I107 I110 I112 I114 I116 I118 I121 I123 I125 I127 I129:I131 I133 I135 I137 I139:I140 I143 I145 I148 I150 I152:I158 I51 I49 I47 I45 I43 I39:I41 I37 I32:I33 I30 I27 I24:I25 I22 I19:I20 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54:O54 N56:O56 N59:O59 N63:O63 N61:O61 N66:O66 N69:O71 N73:O73 N75:O75 N77:O78 N81:O81 N84:O85 N88:O88 N90:O90 N93:O93 N96:O96 N99:O99 N101:O102 N105:O105 N107:O107 N110:O110 N112:O112 N114:O114 N116:O116 N118:O118 N121:O121 N123:O123 N125:O125 N127:O127 N129:O131 N133:O133 N135:O135 N137:O137 N139:O140 N143:O143 N145:O145 N148:O148 N150:O150 N152:O158 N51:O51 N49:O49 N47:O47 N45:O45 N43:O43 N39:O41 N37:O37 N32:O33 N30:O30 N27:O27 N24:O25 N22:O22 N19:O20 N16: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54 R56 R59 R63 R61 R66 R69:R71 R73 R75 R77:R78 R81 R84:R85 R88 R90 R93 R96 R99 R101:R102 R105 R107 R110 R112 R114 R116 R118 R121 R123 R125 R127 R129:R131 R133 R135 R137 R139:R140 R143 R145 R148 R150 R152:R158 R51 R49 R47 R45 R43 R39:R41 R37 R32:R33 R30 R27 R24:R25 R22 R19:R20 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54 Q56 Q59 Q63 Q61 Q66 Q69:Q71 Q73 Q75 Q77:Q78 Q81 Q84:Q85 Q88 Q90 Q93 Q96 Q99 Q101:Q102 Q105 Q107 Q110 Q112 Q114 Q116 Q118 Q121 Q123 Q125 Q127 Q129:Q131 Q133 Q135 Q137 Q139:Q140 Q143 Q145 Q148 Q150 Q152:Q158 Q51 Q49 Q47 Q45 Q43 Q39:Q41 Q37 Q32:Q33 Q30 Q27 Q24:Q25 Q22 Q19:Q20 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54 M56 M59 M63 M61 M66 M69:M71 M73 M75 M77:M78 M81 M84:M85 M88 M90 M93 M96 M99 M101:M102 M105 M107 M110 M112 M114 M116 M118 M121 M123 M125 M127 M129:M131 M133 M135 M137 M139:M140 M143 M145 M148 M150 M152:M158 M51 M49 M47 M45 M43 M39:M41 M37 M32:M33 M30 M27 M24:M25 M22 M19:M20 M16">
      <formula1>0</formula1>
      <formula2>999999999999999</formula2>
    </dataValidation>
    <dataValidation type="list" allowBlank="1" showInputMessage="1" showErrorMessage="1" sqref="L15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8 L15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58">
      <formula1>0</formula1>
      <formula2>0</formula2>
    </dataValidation>
    <dataValidation type="decimal" allowBlank="1" showErrorMessage="1" errorTitle="Invalid Entry" error="Only Numeric Values are allowed. " sqref="A13:A158">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2022-08-26T06:45:58Z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