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<sst xmlns="http://schemas.openxmlformats.org/spreadsheetml/2006/main" count="1353" uniqueCount="286">
  <si>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</si>
  <si>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</si>
  <si>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</si>
  <si>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</si>
  <si>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</si>
  <si>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</si>
  <si>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</si>
  <si>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</si>
  <si>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</si>
  <si>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</si>
  <si>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</si>
  <si>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</si>
  <si>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</si>
  <si>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</si>
  <si>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</si>
  <si>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</si>
  <si>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</si>
  <si>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</si>
  <si>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</si>
  <si>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</si>
  <si>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</si>
  <si>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</si>
  <si>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</si>
  <si>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</si>
  <si>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</si>
  <si>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</si>
  <si>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</si>
  <si>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</si>
  <si>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</si>
  <si>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</si>
  <si>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</si>
  <si>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</si>
  <si>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</si>
  <si>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</si>
  <si>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</si>
  <si>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</si>
  <si>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</si>
  <si>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</si>
  <si>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</si>
  <si>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</si>
  <si>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</si>
  <si>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</si>
  <si>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</si>
  <si>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</si>
  <si>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</si>
  <si>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</si>
  <si>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</si>
  <si>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</si>
  <si>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</si>
  <si>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</si>
  <si>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</si>
  <si>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</si>
  <si>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</si>
  <si>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</si>
  <si>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</si>
  <si>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</si>
  <si>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Nominal concrete 1:3:6 or richer mix (i/c equivalent design mix)</t>
  </si>
  <si>
    <t>kg</t>
  </si>
  <si>
    <t>Under 20 cm wide</t>
  </si>
  <si>
    <t>Cement mortar 1:6 (1 cement : 6 coarse sand)</t>
  </si>
  <si>
    <t>New work (Two or more coats applied @ 1.43 ltr/10 sqm over and including priming coat of exterior primer applied @ 2.20 kg/10 sqm)</t>
  </si>
  <si>
    <t>1:2:4 (1 Cement : 2 coarse sand (zone-III) derived from natural sources : 4 graded stone aggregate 20 mm nominal size derived from natural sources)</t>
  </si>
  <si>
    <t>Flush / Ruled/ Struck or weathered pointing</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</si>
  <si>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</si>
  <si>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</si>
  <si>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</si>
  <si>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</si>
  <si>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</si>
  <si>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Demolishing lime concrete manually/ by mechanical means and disposal of material within 50 metres lead as per direction of Engineer- in-charge.</t>
  </si>
  <si>
    <t>From brick work in cement mortar</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</si>
  <si>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</si>
  <si>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</si>
  <si>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1000 Nos</t>
  </si>
  <si>
    <t>Contract No:  41/C/D3/2022-23</t>
  </si>
  <si>
    <t>Carriage of Materials</t>
  </si>
  <si>
    <t>By Mechanical Transport including loading,unloading and stacking</t>
  </si>
  <si>
    <t>Lime, moorum, building rubbish Lead - 2 km</t>
  </si>
  <si>
    <t>Earth Lead - 2 km</t>
  </si>
  <si>
    <t>Bricks Lead - 2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</si>
  <si>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</si>
  <si>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</si>
  <si>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</si>
  <si>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</si>
  <si>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</si>
  <si>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</si>
  <si>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not exceeding 80 mm dia.</t>
  </si>
  <si>
    <t>Pipes, cables etc. exceeding 80 mm dia. But not exceeding 300 mm dia</t>
  </si>
  <si>
    <t>Pipes, cables etc. exceeding 300 mm dia but not exceeding 600 mm</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</si>
  <si>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</si>
  <si>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</si>
  <si>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</si>
  <si>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</si>
  <si>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Clearing grass and removal of the rubbish up to a distance of 50 m outside the periphery of the area cleared.</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</si>
  <si>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</si>
  <si>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</si>
  <si>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</si>
  <si>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</si>
  <si>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</si>
  <si>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</si>
  <si>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Centering and shuttering including strutting, propping etc. and removal of form work for :</t>
  </si>
  <si>
    <t>Foundations, footings, bases for columns</t>
  </si>
  <si>
    <t>Retaining walls, return walls, walls (any thickness) including attached pilasters, buttresses, plinth and string courses fillets, kerbs and steps etc.</t>
  </si>
  <si>
    <t>Columns, piers, abutments, pillars, posts and struts</t>
  </si>
  <si>
    <t>Providing and laying damp-proof course 40mm thick with cement concrete 1:2:4 (1 cement : 2 coarse sand (zone-III) derived from natural sources : 4 graded stone aggregate 12.5mm nominal size derived from natural sources)</t>
  </si>
  <si>
    <t>Providing and laying damp-proof course 50mm thick with cement concrete 1:2:4 (1 cement : 2 coarse sand (zone-III) derived from natural sources : 4 graded stone aggregate 20mm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</si>
  <si>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</si>
  <si>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</si>
  <si>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</si>
  <si>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</si>
  <si>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</si>
  <si>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</si>
  <si>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</si>
  <si>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</si>
  <si>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</si>
  <si>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Lintels, beams, plinth beams, girders, bressumers and cantilevers</t>
  </si>
  <si>
    <t>Columns, Pillars, Piers, Abutments, Posts and Struts</t>
  </si>
  <si>
    <t>Edges of slabs and breaks in floors and walls</t>
  </si>
  <si>
    <t>Providing, hoisting and fixing above plinth level up to floor five level precast reinforced cement concrete work in string courses, bands, copings, bed plates, anchor blocks, plain window sills and the like, including the cost of required centering, shuttering but , excluding cost of reinforcement with 1:1.5:3 (1 cement : 1.5 coarse sand (zone-III) derived from natural sources : 3 graded stone aggregate 20 mm nominal size derived from natural sources).</t>
  </si>
  <si>
    <t>Providing, hoisting and fixing up to floor five level precast reinforced cement concrete in small lintels not exceeding 1.5m clear span up to floor five level, including the cost of required centering, shuttering but , excluding the cost of reinforcement with 1:1.5:3 (1 cement : 1.5 coarse sand (zone-III) derived from natural sources : 3 graded stone aggregate 20 mm nominal size derived from natural sources).</t>
  </si>
  <si>
    <t>Steel reinforcement for R.C.C. work including straightening, cutting, bending, placing in position and binding all complete upto plinth level.</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</si>
  <si>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</si>
  <si>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</si>
  <si>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</si>
  <si>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Half brick masonry with common burnt clay F.P.S. (non modular) bricks of class designation 7.5 in foundations and plinth in :</t>
  </si>
  <si>
    <t>cement mortar 1:4 (1 cement : 4 coarse sand)</t>
  </si>
  <si>
    <t>Half brick masonry with common burnt clay F.P.S. (non modular) bricks of class designation 7.5 in superstructure above plinth level up to floor V level.</t>
  </si>
  <si>
    <t>Brick work with common burnt clay selected F.P.S. (non modular) bricks of class designation 7.5 in exposed brick work including making horizontal and vertical grooves 10 mm wide 12 mm deep complete in cement mortar 1:6 (1 cement : 6 coarse sand)</t>
  </si>
  <si>
    <t>From ground level upto plinth level</t>
  </si>
  <si>
    <t>Above plinth level upto floor V level</t>
  </si>
  <si>
    <t>Brick edging 7cm wide 11.4 cm deep to plinth protection with common burnt clay F.P.S. (non modular) bricks of class designation 7.5 including grouting with cement mortar 1:4 (1 cement : 4 fine sand).</t>
  </si>
  <si>
    <t>STEEL WORK</t>
  </si>
  <si>
    <t>Structural steel work in single section, fixed with or without connecting plate, including cutting, hoisting, fixing in position and applying a priming coat of approved steel primer all complete.</t>
  </si>
  <si>
    <t>Structural steel work riveted, bolted or welded in built up sections, trusses and framed work, including cutting, hoisting, fixing in position and applying a priming coat of approved steel primer all complete.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</si>
  <si>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</si>
  <si>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</si>
  <si>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</si>
  <si>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</si>
  <si>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10 x 80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</si>
  <si>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</si>
  <si>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Providing &amp; fixing fly proof wire gauze to windows, clerestory windows &amp; doors with M.S. Flat 15x3 mm and nuts &amp; bolts complete.</t>
  </si>
  <si>
    <t>Stainless steel (grade 304) wire gauze of 0.5 mm dia wire and 1.4 mm aperture on both sides</t>
  </si>
  <si>
    <t>Providing and fixing angle iron frames for doors, windows and ventilators of mild steel Angle sections of size 35x35x5 mm, joints mitred and welded by angle iron 35x35x5 mm or 35x 5 mm flat pieces to the existing T-iron frame or to the wall with dash fastener,  including fixing of necessary butt hinges and screws and applying a priming coat of approved steel primer, all complete as per the direction of Engineer-In-charge.</t>
  </si>
  <si>
    <t>FLOORING</t>
  </si>
  <si>
    <t>Brick on edge flooring with bricks of class designation 7.5 on a bed of 12 mm cement mortar, including filling the joints with same mortar, with common burnt clay non modular bricks:</t>
  </si>
  <si>
    <t>1:6 (1cement : 6 coarse sand)</t>
  </si>
  <si>
    <t>Cement concrete pavement with 1:2:4 (1 cement : 2 coarse sand : 4 graded stone aggregate 20 mm nominal size), including finishing complete.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</si>
  <si>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</si>
  <si>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</si>
  <si>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FINISHING</t>
  </si>
  <si>
    <t>12 mm cement plaster of mix :</t>
  </si>
  <si>
    <t>15 mm cement plaster on rough side of single or half brick wall of mix:</t>
  </si>
  <si>
    <t>6 mm cement plaster of mix :</t>
  </si>
  <si>
    <t>Neat cement punning.</t>
  </si>
  <si>
    <t>Pointing on brick work or brick flooring with cement mortar 1:3 (1 cement : 3 fine sand):</t>
  </si>
  <si>
    <t>Finishing walls with Premium Acrylic Smooth exterior paint with Silicone additives of required shade:</t>
  </si>
  <si>
    <t>Painting with synthetic enamel paint of approved brand and manufacture to give an even shade :</t>
  </si>
  <si>
    <t>Lettering with black Japan paint of approved brand and manufacture</t>
  </si>
  <si>
    <t>Painting with synthetic enamel paint of approved brand and manufacture of required colour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</si>
  <si>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</si>
  <si>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</si>
  <si>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</si>
  <si>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</si>
  <si>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</si>
  <si>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</si>
  <si>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</si>
  <si>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</si>
  <si>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Removing mortar from bricks and cleaning bricks including stacking within a lead of 50 m (stacks of cleaned bricks shall be measured):</t>
  </si>
  <si>
    <t>Dismantling roofing including ridges, hips, valleys and gutters etc., and stacking the material within 50 metres lead of:</t>
  </si>
  <si>
    <t>G.S. Sheet</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</si>
  <si>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</si>
  <si>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</si>
  <si>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</si>
  <si>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Dismantling manually/ by mechanical means including stacking of serviceable material and disposal of unserviceable material within 50 metres lead as per direction of Engineer-in-charge :</t>
  </si>
  <si>
    <t>Water bound macadam road</t>
  </si>
  <si>
    <t>bituminous road</t>
  </si>
  <si>
    <t>Dismantling of road gully chamber of various sizes including C.I. grating with frame including stacking of useful materials near the site and disposal of unserviceable materials within 50 metres lead including refilling the excavated gap.</t>
  </si>
  <si>
    <t>ROAD WORK</t>
  </si>
  <si>
    <t>Supplying and stacking at site.</t>
  </si>
  <si>
    <t>Stone screening 13.2 mm nominal size (Type A)</t>
  </si>
  <si>
    <t>Stone screening 11.2 mm nominal size (Type B)</t>
  </si>
  <si>
    <t>Moorum</t>
  </si>
  <si>
    <t>Cutting road and making good the same including supply of extra quantities of materials i.e. aggregate, moorum screening, red bajri and labour required.</t>
  </si>
  <si>
    <t>bituminous portion</t>
  </si>
  <si>
    <t>Water bound macadam</t>
  </si>
  <si>
    <t>Cutting bajri paths and making good the same including supply of extra quantities of brick aggregate, moorum and red bajri required.</t>
  </si>
  <si>
    <t>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t>
  </si>
  <si>
    <t>With G.I. barbed wire</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</si>
  <si>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</si>
  <si>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Supplying at site Angle iron post &amp; strut of required size including bottom to be split and bent at right angle in opposite direction for 10 cm length and drilling holes upto 10 mm dia. etc. complete.</t>
  </si>
  <si>
    <t>Providing and applying tack coat using hot straight run bitumen of grade VG - 10, including heating the bitumen, spraying the bitumen with mechanically operated spray unit fitted on bitumen boiler, cleaning and preparing the existing road surface as per specifications :</t>
  </si>
  <si>
    <t>On W.B.M. @ 0.75 Kg / sqm</t>
  </si>
  <si>
    <t>On bituminous surface @ 0.50 Kg / sqm</t>
  </si>
  <si>
    <t>Providing and applying tack coat using bitumen emulsion conforming to IS:8887, using emulsion pressure distributer including preparing the surface &amp; cleaning with mechanical broom.</t>
  </si>
  <si>
    <t>With rapid setting bitumen emulsion</t>
  </si>
  <si>
    <t>On W.B.M / W.M.M. @ 0.4kg/sqm</t>
  </si>
  <si>
    <t>On bituminous surface @ 0.25kg/sqm</t>
  </si>
  <si>
    <t>2 cm premix carpet surfacing with 1.8 cum and 0.90 cum of stone chippings of 13.2 mm size and 11.2 mm size respectively per 100 sqm and 52 kg and 56 kg of hot bitumen per cum of stone chippings of 13.2 mm and 11.2 mm size respectively, including a tack coat with hot straight run bitumen, including consolidation with road roller of 6 to 9 tonne capacity etc. complete (tack coat to be paid for separately).</t>
  </si>
  <si>
    <t>With paving Asphalt grade VG - 10 heated and then mixed with solvent at the rate of 70 grams per kg of asphalt</t>
  </si>
  <si>
    <t>With paving Asphalt grade VG - 30 with no solvent</t>
  </si>
  <si>
    <t>2.5 cm premix carpet surfacing with 2.25 cum and 1.12 cum of stone chippings of 13.2 mm and 11.2 mm size respectively per 100 sqm and 52 kg and 56 kg of hot bitumen per cum of stone chippings of 13.2 mm and 11.2 mm size respectively, including a tack coat with hot straight run bitumen, including consolidation with road roller of 6 to 9 tonne capacity etc. complete (tack coat to be paid for separately).</t>
  </si>
  <si>
    <t>Providing and laying Bitumen Penetration Macadam with hard stone aggregate of quality, size and grading as specified, with bitumen of suitable penetration grade, including required key aggregate as specified, spreading coarse aggregate with the help of self propelled/ tipper tail mounted aggregate spreader and applying bitumen by a pressure distributor and then spreading key aggregate with the help of aggregate spreader complete, including consolidation with road roller of minimum 8 to 10 tonne capacity to achieve specified values of compaction and surface accuracy :</t>
  </si>
  <si>
    <t>For 50mm compacted thickness using coarse aggregate of size 50-20 mm graded @ 0.60 cum per 10 sqm key aggregate of size 12.5 mm graded @ 0.15 cum per 10 sqm. With paving asphalt grade VG - 10 @ 50 kg/ 10 sqm.</t>
  </si>
  <si>
    <t>Providing and laying bitumen mastic wearing course (as per specifications) with industrial bitumen of grade 85/25 conforming to IS : 702, prepared by using mastic cooker and laid to required level and slope, including providing antiskid surface with bitumen precoated fine grained hard stone chipping of approved size at the rate of 0.005 cum per 10 sqm and at approximate spacing of 10 cm centre to centre in both directions, pressed into surface protruding 1 mm to 4 mm over mastic surface, including cleaning the surface, removal of debris etc. all complete. (Considering bitumen using 10.2% as per MORTH specification).</t>
  </si>
  <si>
    <t>Providing and laying seal coat of premixed fine aggregate ( passing 2.36 mm and retained on 180 micron sieve) with bitumen using 128 kg of bitumen of grade VG - 10 bitumen per cum of fine aggregate and 0.60 cum of fine aggregate per 100 sqm of road surface, including rolling and finishing with road roller all complete.</t>
  </si>
  <si>
    <t>Providing and laying seal coat over prepared surface of road with bitumen heated in bitumen boiler fitted with the spray set spraying using 98 kg of bitumen of grade VG - 10 and blinding surface with 0.90 cum of stone aggregate of 6.7 mm size (Passing 11.2 mm sieve and retained on 2.36 mm sieve) per 100 sqm of road surface, including rolling and finishing with power road roller all complete.</t>
  </si>
  <si>
    <t>Cement concrete 1:2:4 (1 cement : 2 coarse sand : 4 graded stone aggregate 40 mm nominal size) in pavements, laid to required slope and camber in panels as required including consolidation finishing and tamping complete.</t>
  </si>
  <si>
    <t>Providing and laying design mix cement concrete of M-30 grade, in roads/ taxi tracks/ runways, using cement content as per design mix, using coarse sand and graded stone aggregate of 40 mm nominal size in appropriate proportions as per approved &amp; specified design criteria, providing dowel bars with sleeve/ tie bars wherever required, laying at site, spreading and compacting mechanically by using needle and surface vibrators, levelling to required slope/ camber, finishing with required texture, including steel form work with sturdy M.S. channel sections, curing, making provision for contraction/ expansion, construction &amp; longitudinal joints (10 mm wide x 50 mm deep) by groove cutting machine, providing and filling joints with approved joint filler and sealants, complete all as per direction of Engineer-in-charge (Item of joint fillers, sealants, dowel bars with sleeve/ tie bars to be paid separately).</t>
  </si>
  <si>
    <t>Cement concrete manufactured in automatic batching plant (RMC plant) i/c transportation to site in transit mixer</t>
  </si>
  <si>
    <t>Providing and fixing pre-moulded joint filler in expansion joints of RCC roads / CC pavements after making the joints dust free with high pressure air jet cleaners, all complete as per direction of the Engineer-in-Charge. (Pre-moulded joint fillers shall be made of bitumen hot sealing compound impregnated fibre board having impregnation more than 35%, conforming to IS:1838 for fibre board and IS: 1834 for hot sealing bitumen compound grade A.)</t>
  </si>
  <si>
    <t>Providing and filling in position rubberized bitumen hot sealing compound for sealing of expansion joints  in roads / pavements all complete as per direction of the Engineer-in-Charge.</t>
  </si>
  <si>
    <t>Using grade 'A' sealing compound conforming to IS: 1834.</t>
  </si>
  <si>
    <t>Painting road surface marking with adequate nos of coats to give uniform finish with ready mixed road marking paint conforming to IS : 164, on bituminous surface in white/yellow shade, including cleaning the surface of all dirt, scales, oil, grease and foreign material etc. complete.</t>
  </si>
  <si>
    <t>New work (Two or more coats)</t>
  </si>
  <si>
    <t>Old work (One or more coats)</t>
  </si>
  <si>
    <t>Providing and fixing concertina coil fencing with punched tape concertina coil 600 mm dia 10 metre openable length ( total length 90 m), having 50 nos rounds per 6 metre length, upto 3 m height of wall with existing angle iron 'Y' shaped placed 2.4m or 3.00 m apart and with 9 horizontal R.B.T. reinforced barbed wire, stud tied with G.I. staples and G.I. clips to retain horizontal, including necessary bolts or G.I. barbed wire tied to angle iron, all complete as per direction of Engineer-in-charge, with reinforced barbed tape(R.B.T.) / Spring core (2.5mm thick) wire of high tensile strength of 165 kg/ sq.mm with tape (0.52 mm thick) and weight 43.478 gm/ metre (cost of M.S. angle, C.C. blocks shall be paid separately)</t>
  </si>
  <si>
    <t>Providing and laying Dense Graded Bituminous Macadam using crushed stone aggregates of specified grading, premixed with bituminous binder and filler, transporting the hot mix to work site by tippers, laying with paver finisher equiped with electronic sensor to the required grade, level and alignment and rolling with smooth wheeled, vibratory and tandem rollers as per specifications to achieve the desired compaction and density, complete as per specificatons and directions of Engineer-in-Charge.</t>
  </si>
  <si>
    <t>50 to 100 mm average compacted thickness with bitumen of grade VG-30 @ 5% (percentage by weight of total mix) and lime filler @ 2% (percentage by weight of Aggregate) prepared in Drum Type Hot Mix Plant of 60-90 TPH capacity.</t>
  </si>
  <si>
    <t>Providing and laying bituminous macadam using crushed stone aggregates of specified grading premixed with bituminous binder, transported to site by tippers, laid over a previously prepared surface with paver finisher equiped with electronic sensor to the required grade, level and alignment and rolling with smooth wheeled, vibratory and tandem rollers as per specifications to achieve the desired compaction and density, complete as per specificatons and directions of Engineer-in-Charge.</t>
  </si>
  <si>
    <t>50 to 100 mm average compacted thickness with bitumen of grade VG-30 @ 3.50% (percentage by weight of   total mix) prepared in  Drum Type Hot Mix Plant of 60-90 TPH capacity.</t>
  </si>
  <si>
    <t>Manufacturing, supplying and fixing retro reflective sign boards made up of 2 mm thick aluminium sheet, face to be fully covered with high intensity encapsulated type heat activated retro reflective sheeting conforming to type - IV of ASTM-D 4956-01 in blue and silver white or other colour combination including subject matter, message (bi- lingual), symbols and borders etc. as per IRC ; 67:2001, pasted on substrate by an adhesive backing which shall be activated by applying heat and pressure conforming to class -2 of ASTM-D-4956-01 and fixing the same with suitable sized aluminium alloy rivets @ 20 cm c/c to back support frame of M.S. angle iron of size 25x25x3 mm along with theft resistant measures, mounted and fixed with 2 Nos. M.S. angles of size 35x35x5 mm to a vertical post made up to M.S. Tee section ISMT 50x50x6 mm welded with base plate of size 100x100x5 mm at the bottom end and including making holes in pipes, angles flats, providing &amp; fixing M.S. message plate of required size, steel work to be painted with two or more coats of synthetic enamel paint of required shade and of approved brand &amp; manufacture over priming coat of zinc chromate yellow primer (vertical MS-Tee support to be painted in black and white colours).Backside of aluminium sheet to be painted with two or more coats of epoxy paint over and including appropriate priming coat including all leads and lifts etc. complete as per drawing , specification and direction of Engineer-in-charge.</t>
  </si>
  <si>
    <t>Mandatory/ Regulatory sign boards of 900 mm diametre with support length of 3750 mm</t>
  </si>
  <si>
    <t>Cautionary /warning sign boards of equilateral triangular shape having each side of 900 mm with support length of 3650 mm</t>
  </si>
  <si>
    <t>Manufacturing, supplying and fixing retro reflective overhead signage boards made up of 2 mm thick aluminium sheet, face to be fully covered with high intensity and encapsulated lens type heat activated retro reflective sheeting conforming to type - III of ASTM-D-4956-01 as approved by Engineer-in-charge, letters, borders etc. as per IRC : 67-2001 in silver white with blue colour back ground and with high intensity grade, pasted on substrate by pressure sensitive adhesive backing which shall be activated by applying pressure conforming to class II of ASTM-D-4956-01 and fixing the same to the plate of structural frame work by means of suitable sized aluminium alloys, rivets or bolts &amp; nuts @ 300 mm centre to centre all along the periphery as well as in two vertical rows along with theft resistant measures, including the cost of painting with two or more coats of epoxy paint in grey colour on the back side of aluminium sheet including appropriate priming coat. The rate includes the cost of rounding off the corners, lowering down the structural frame work from the gantry, fixing and erecting the same in position all complete as per drawings, specification and direction of the engineer-in- charge.(Structural frame work including M.S. plate to be provided separately. Rectangular area of the sheet only shall be measured for payment).</t>
  </si>
  <si>
    <t>Overhead informatory road signage</t>
  </si>
  <si>
    <t>Providing Retro-reflective regulatory sign board of size 900 mm dia meter made out of 2 mm thick aluminium sheet, face to be fully covered with high intensity encapsulated lens type retro -reflective sheeting as approved by Engineer-in-charge . Letter, symbols, borders etc. will be as per IRC - 67 with required colour scheme on the boards and with the high intensity grade A. The aluminium sheet to be riveted to M.S. frame of angle iron of size 40x40x4 mm. The boards will be fixed to 1 No. 50x50 mm square post made of M.S. angle 50x50x4 mm, 4 m long welded to the frame with adequate anti-theft arrangement .Sheet work to be painted with two or more coats of synthetic enamel paint over an under coat (primer) and back side of aluminium sheet to be painted with two or more coats of epoxy paint including appropriate priming coat complete in all respects as per direction of Engineer-in-charge.</t>
  </si>
  <si>
    <t>Providing and applying 2.5 mm thick road marking strips (retro- reflective) of specified shade/ colour using hot thermoplastic material by fully/ semi automatic thermoplastic paint applicator machine fitted with profile shoe, glass beads dispenser, propane tank heater and profile shoe heater, driven by experienced operator on road surface including cost of material, labour, T&amp;P, cleaning the road surface of all dirt, seals, oil, grease and foreign material etc. complete as per direction of Engineer-in-charge and accordance with applicable specifications.</t>
  </si>
  <si>
    <t>Providing and fixing post delineators made of ABS round body fitted with 2 nos 100 mm dia high reflective reflectors and mounted on MS pipe of 65 mm dia duly powder coated anti-rust and anti theft steel to be installed as per direction of Engineer-in-charge.</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</si>
  <si>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</si>
  <si>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</si>
  <si>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Providing and laying C.C. pavement of mix M-25 with ready mixed concrete from batching plant. The ready mixed concrete shall be laid and finished with screed board vibrator , vacuum dewatering process and finally finished by floating, brooming with wire brush etc. complete as per specifications and directions of Engineer-in- charge. (The panel shuttering work shall be paid for separately).</t>
  </si>
  <si>
    <t>Scarifying the existing bituminous road surface to a depth of 50 mm and disposal of scarified material within all lifts and lead upto 1km (by mechanical means).</t>
  </si>
  <si>
    <t>Providing and erecting 2.00 metre high temporary barricading at site; each panel of size 2.50mx2.00m made of 40x40x6mm angle iron or 50x50x3mm hollow MS tube posts/horizontal members/bracings covered with 1.63mm thick MS sheet. The sheet shall be fixed with 30x5mm MS flat by suitable welding/riveting. The panels shall be made so that gap of 50cm above the ground is available making overall height as 2.5m. MS channel ISLC 75 @ 5.70 kg/m, 50cm long shall be provided at the bottom having oval shaped holes of size 50x25mm at both ends with 50cm long MS angle 40x40x6mm bracing. Suitable arrangement shall be made to fix the barricading to avoid from overturning by providing 250mm long expansion fasteners at both ends. The work shall be executed as per drawing/direction of Engineer-in-Charge which includes writing and painting, arrangement for traffic diversion such as traffic signals during construction at site for day and night, glow lamps, reflective signs, marking, flags, caution tape as directed by the Engineer-in-Charge.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 in-Charge. (Note :- One time payment shall be made for providing barricading from start of work till completion of work i/c shifting. The barricading provided shall remain to be the property of the contractor on completion of the work).</t>
  </si>
  <si>
    <t>Taking out existing kerb stones of all types from footpath/ central verge, including removal of mortar etc., disposal of unserviceable material to the dumping ground, for which payment shall be made separately and stacking of serviceable material within 50 metre lead as per direction of Engineer-in-Charge.</t>
  </si>
  <si>
    <t>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t>
  </si>
  <si>
    <t>Laying old cement cocrete interlocking paver blocks of any design/ shape laid in required line, level, curvature, colour and pattern over and including 50 mm thick compacted bed of coarse sand, filling the joints with fine sand etc. all complete as per the direction of Engineer- in-charge. (Old CC paver blocks shall be supplied by the department free of cost).</t>
  </si>
  <si>
    <t>Laying at or near ground level old kerb stones of all types in position to the required line, level and curvature, jointed with cement mortar 1:3 (1 cement : 3 coarse sand), including making joints with or without grooves (thickness of joints, except at sharp curve, shall not be more than 5 mm), including making drainage opening wherever required etc. complete as per direction of Engineer-in-charge. (Length of finished kerb edging shall be measured for payment). (Old kerb stones shall be supplied by the department free of cost)</t>
  </si>
  <si>
    <t>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t>
  </si>
  <si>
    <t>60mm thick cement concrete paver block of M-35 grade with approved colour, design &amp; pattern.</t>
  </si>
  <si>
    <t>80 mm thick C.C. paver block of M-30 grade with approved color design and pattern.</t>
  </si>
  <si>
    <t>Repair and patch work of Road Surface with  Bituminous concrete in required thickness using crushed stone aggregates of specified grading, premixed with  bitumen of grade VG-30 @ 5.5% (percentage by weight of total mix) and lime filler @ 3% (percentage by weight of Aggregate) prepared in Batch Type Hot Mix Plant of 100-120 TPH capacity, transporting the hot mix to work site by tippers, laying manually  and rolling with smooth wheeled, vibratory and tandem rollers to achieve the desired compaction and density as per specification, complete and as per directions of Engineer-in-Charge.</t>
  </si>
  <si>
    <t>Laying, spreading and compacting by mechenical of malba/building rubbish of specified sizes in uniform thickness, hand picking, rolling with 3 wheeled road/vibratory roller 8-10 tonne capacity in stages of 150 mm thickness part then, watering and compacting to the required density  as directed by Engineer-In-Charge.</t>
  </si>
  <si>
    <t>Providing &amp; fixing of ready made P.V.C speed breaker on road etc complete. 
(Direction of Engineer-in-charge)</t>
  </si>
  <si>
    <t xml:space="preserve">Spreading of malba/buidling rubbish (by mechanical) of specified sizes in uniform thickness as directed by Engineer-in-charge Lead - 5 
</t>
  </si>
  <si>
    <t>DRAINAGE</t>
  </si>
  <si>
    <t>Providing and laying non-pressure NP2 class (light duty) R.C.C. pipes with collars jointed with stiff mixture of cement mortar in the proportion of 1:2 (1 cement : 2 fine sand) including testing of joints etc. complete :</t>
  </si>
  <si>
    <t>150 mm dia. R.C.C. pipe</t>
  </si>
  <si>
    <t>250 mm dia. R.C.C. pipe</t>
  </si>
  <si>
    <t>300 mm dia. R.C.C. pipe</t>
  </si>
  <si>
    <t>450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</si>
  <si>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</si>
  <si>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</si>
  <si>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With common burnt clay F.P.S. (non modular) bricks of class designation 7.5</t>
  </si>
  <si>
    <t>Inside size 120x90 cm and 90 cm deep including C.I. cover with frame (medium duty) 500 mm internal diameter, total weight of cover and frame to be not less than 116 kg (weight of cover 58 kg and weight of frame 58 kg) :</t>
  </si>
  <si>
    <t>Constructing brick masonry circular type manhole 0.91 m internal dia at bottom and 0.56m dia at top in cement mortar 1:4 (1 cement : 4 coarse sand), inside cement plaster 12 mm thick with cement mortar 1:3 (1 cement : 3 coarse sand) finished with a floating coat of neat cement, foundation concrete 1:3:6 mix (1 cement : 3 coarse sand : 6 graded stone aggregate 40 mm nominal size), and making necessary channel in cement concrete 1:2:4 (1 cement : 2 coarse sand : 4 graded stone aggregate 20 mm nominal size) finished with a floating coat of neat cement, all complete as per standard design :</t>
  </si>
  <si>
    <t>0.91 m deep with S.F.R.C. cover and frame (heavy duty, HD-20 grade designation) 560 mm internal diameter con- forming to I.S. 12592, total weight of cover and frame to be not less than 182 kg., fixed in cement concrete 1:2:4 (1 cement : 2 coarse sand : 4 graded stone aggregate 20 mm nominal size) including centering, shuttering all complete. (Excavation, foot rests and 12mm thick cement plaster at the external surface shall be paid for separately) :</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</si>
  <si>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</si>
  <si>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</si>
  <si>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Rectangular manhole 120x90 cm with circular cover 500 mm dia of grade MD - 10</t>
  </si>
  <si>
    <t>Constructing brick masonry road gully chamber 45x45x77.5 cm with bricks in cement mortar 1:4 (1 cement : 4 coarse sand ) with precast R.C.C. vertical grating complete as per standard design :</t>
  </si>
  <si>
    <t>Constructing brick masonry road gully chamber 110x50x77.5 cm with bricks in cement mortar 1:4 (1 cement : 4 coarse sand) including 500x450 mm precast R.C.C. horizontal grating with frame and vertical grating complete as per standard design :</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</si>
  <si>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</si>
  <si>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</si>
  <si>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Brick work with common burnt clay F.P.S. (non modular) bricks of class designation 7.5 in foundation and plinth in:
Cement mortar 1:6 (1 cement : 6 coarse sand)
with old available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</si>
  <si>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</si>
  <si>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 xml:space="preserve">Brick on edge flooring with old available bricks of class designation 7.5 on a bed of 12 mm cement mortar, including filling the joints with same mortar, with common burnt clay non modular bricks:
1:6 (1cement : 6 coarse sand)
</t>
  </si>
  <si>
    <t>Half brick masonry with old available common burnt clay F.P.S. (non modular) bricks of class designation 7.5 in superstructure above plinth level up to floor V level.
Cement mortar 1:4 (1 cement :4 coarse sand)</t>
  </si>
  <si>
    <t>Providing &amp; fixing Kota Stone upto 100 mm depth Strips with CM 1:4 in CC Road i/c cutting the kota in strips.</t>
  </si>
  <si>
    <t xml:space="preserve">Fixing kota stone strip with C.M 1:4 in C.C roads i/c cutting the cota stone in strips.
</t>
  </si>
  <si>
    <t xml:space="preserve">Providing and laying 70 mm thick factory made RCC grass grid paver block of M30 grade made by block making machine with strong vibratory compaction, of size 600mm X 400mm and of approved desigh, laid over and including 50 mm thick compacted bed of fine sand, filling the joint and holes with mix of 50% available Earth and 50% fine sand etc. all complete as per direction of Engineer-in-charge.    
</t>
  </si>
  <si>
    <t xml:space="preserve">Providing and laying old available 70 mm thick factory made RCC grass grid paver block of M30 grade made by block making machine with strong vibratory compaction, of size 600mm X 400mm and of approved desigh, laid over and including 50 mm thick compacted bed of fine sand, filling the joint and holes with mix of 50% available Earth and 50% fine sand etc. all complete as per direction of Engineer-in-charge.    
</t>
  </si>
  <si>
    <t xml:space="preserve">Cutting dummy Grooves of 5 mm width &amp; 5 mm deep in cement concrete road with necessary cutting machine, blades etc complete    
</t>
  </si>
  <si>
    <t xml:space="preserve">Refixing of old available MS Gate </t>
  </si>
  <si>
    <t>Brick work with old available common burnt clay F.P.S ( non modular ) bricks of class designation 7.5 in superstructure above plinth level up to floor V level in all shape and size in:
Cement mortar 1:6 9 1 cement : 6 coarse sand ) with old available brick bats.</t>
  </si>
  <si>
    <t>Taking out existing Grass Grid Paver blocks from footpath/ central verge, including removal of rubbish etc., disposal of unserviceable material to the dumping ground, for which payment shall be made separately and stacking of serviceable material within 50 metre lead as per direction of Engineer-in-Charge.</t>
  </si>
  <si>
    <t xml:space="preserve">Providing and fixing 3M make grade IV retro reflective sheet in double layer for base and matter pasted on 3 mm aluminium composite sheet with  complete fixing, drilling and SS screws (Out door signage)      
</t>
  </si>
  <si>
    <t>Repairing bituminous road of campus  by using instant pot hole repairs (Cold premix bitumin )</t>
  </si>
  <si>
    <t>per 50kg
cement</t>
  </si>
  <si>
    <t>per letter per cm height</t>
  </si>
  <si>
    <t>per cm
depth per
cm width
per metre
length</t>
  </si>
  <si>
    <t>Cum</t>
  </si>
  <si>
    <t>Mt</t>
  </si>
  <si>
    <t>Sqm</t>
  </si>
  <si>
    <t>Rm</t>
  </si>
  <si>
    <t>Meter</t>
  </si>
  <si>
    <t>kg.</t>
  </si>
  <si>
    <t>Name of Work: Carrying out minor civil maintenance works of Zone:- Roads of the entire campus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</si>
</sst>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0"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1" xfId="59" applyNumberFormat="1" applyFont="1" applyFill="1" applyBorder="1" applyAlignment="1">
      <alignment horizontal="center" vertical="top" wrapText="1"/>
      <protection/>
    </xf>
    <xf numFmtId="0" fontId="13" fillId="0" borderId="10"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3" xfId="59" applyNumberFormat="1" applyFont="1" applyFill="1" applyBorder="1" applyAlignment="1">
      <alignment horizontal="left" vertical="top"/>
      <protection/>
    </xf>
    <xf numFmtId="0" fontId="15" fillId="0" borderId="11" xfId="56" applyNumberFormat="1" applyFont="1" applyFill="1" applyBorder="1" applyAlignment="1" applyProtection="1">
      <alignment vertical="top"/>
      <protection/>
    </xf>
    <xf numFmtId="0" fontId="15" fillId="0" borderId="10" xfId="59" applyNumberFormat="1" applyFont="1" applyFill="1" applyBorder="1" applyAlignment="1">
      <alignment vertical="top"/>
      <protection/>
    </xf>
    <xf numFmtId="0" fontId="4" fillId="0" borderId="10" xfId="56"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1"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2"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2" fontId="19" fillId="0" borderId="15"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2" fontId="14" fillId="0" borderId="14"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2" fontId="57" fillId="0" borderId="14" xfId="0" applyNumberFormat="1" applyFont="1" applyFill="1" applyBorder="1" applyAlignment="1">
      <alignment vertical="top"/>
    </xf>
    <xf numFmtId="2" fontId="57" fillId="0" borderId="14" xfId="0" applyNumberFormat="1" applyFont="1" applyFill="1" applyBorder="1" applyAlignment="1">
      <alignment horizontal="left" vertical="top"/>
    </xf>
    <xf numFmtId="0" fontId="14" fillId="0" borderId="12"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2" xfId="56" applyNumberFormat="1" applyFont="1" applyFill="1" applyBorder="1" applyAlignment="1">
      <alignment horizontal="center" vertical="center" wrapText="1"/>
      <protection/>
    </xf>
    <xf numFmtId="0" fontId="7" fillId="0" borderId="14" xfId="56" applyNumberFormat="1" applyFont="1" applyFill="1" applyBorder="1" applyAlignment="1" applyProtection="1">
      <alignment horizontal="center" vertical="top"/>
      <protection/>
    </xf>
    <xf numFmtId="0" fontId="7" fillId="34" borderId="14" xfId="56" applyNumberFormat="1" applyFont="1" applyFill="1" applyBorder="1" applyAlignment="1" applyProtection="1">
      <alignment horizontal="center" vertical="top"/>
      <protection/>
    </xf>
    <xf numFmtId="0" fontId="7" fillId="35" borderId="12"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4" fillId="0" borderId="14" xfId="59" applyNumberFormat="1" applyFont="1" applyFill="1" applyBorder="1" applyAlignment="1">
      <alignment vertical="top"/>
      <protection/>
    </xf>
    <xf numFmtId="0" fontId="4" fillId="0" borderId="14" xfId="59" applyNumberFormat="1" applyFont="1" applyFill="1" applyBorder="1" applyAlignment="1">
      <alignment horizontal="justify" vertical="top" wrapText="1"/>
      <protection/>
    </xf>
    <xf numFmtId="2" fontId="57" fillId="0" borderId="14" xfId="0" applyNumberFormat="1" applyFont="1" applyFill="1" applyBorder="1" applyAlignment="1">
      <alignment horizontal="justify" vertical="top" wrapText="1"/>
    </xf>
    <xf numFmtId="2" fontId="57" fillId="0" borderId="14" xfId="0" applyNumberFormat="1" applyFont="1" applyFill="1" applyBorder="1" applyAlignment="1">
      <alignment horizontal="right" vertical="top"/>
    </xf>
    <xf numFmtId="2" fontId="57" fillId="0" borderId="14" xfId="0" applyNumberFormat="1" applyFont="1" applyFill="1" applyBorder="1" applyAlignment="1">
      <alignment horizontal="center" vertical="top" wrapText="1"/>
    </xf>
    <xf numFmtId="0" fontId="5" fillId="0" borderId="0" xfId="56" applyNumberFormat="1" applyFont="1" applyFill="1" applyAlignment="1">
      <alignment vertical="top" wrapText="1"/>
      <protection/>
    </xf>
    <xf numFmtId="0" fontId="4" fillId="0" borderId="0" xfId="56" applyNumberFormat="1" applyFont="1" applyFill="1" applyAlignment="1">
      <alignment vertical="top" wrapText="1"/>
      <protection/>
    </xf>
    <xf numFmtId="2" fontId="6" fillId="0" borderId="0" xfId="59" applyNumberFormat="1" applyFont="1" applyFill="1" applyBorder="1" applyAlignment="1" applyProtection="1">
      <alignment horizontal="center" vertical="center"/>
      <protection/>
    </xf>
    <xf numFmtId="2" fontId="4" fillId="0" borderId="0" xfId="56" applyNumberFormat="1" applyFont="1" applyFill="1" applyBorder="1" applyAlignment="1">
      <alignment vertical="center"/>
      <protection/>
    </xf>
    <xf numFmtId="2" fontId="7" fillId="0" borderId="25" xfId="59" applyNumberFormat="1" applyFont="1" applyFill="1" applyBorder="1" applyAlignment="1" applyProtection="1">
      <alignment horizontal="left" vertical="top" wrapText="1"/>
      <protection/>
    </xf>
    <xf numFmtId="2" fontId="7" fillId="0" borderId="10" xfId="56" applyNumberFormat="1" applyFont="1" applyFill="1" applyBorder="1" applyAlignment="1">
      <alignment horizontal="center" vertical="top" wrapText="1"/>
      <protection/>
    </xf>
    <xf numFmtId="2" fontId="7" fillId="0" borderId="15" xfId="59" applyNumberFormat="1" applyFont="1" applyFill="1" applyBorder="1" applyAlignment="1">
      <alignment horizontal="left" vertical="top"/>
      <protection/>
    </xf>
    <xf numFmtId="2" fontId="7" fillId="0" borderId="25" xfId="59" applyNumberFormat="1" applyFont="1" applyFill="1" applyBorder="1" applyAlignment="1">
      <alignment horizontal="left" vertical="top"/>
      <protection/>
    </xf>
    <xf numFmtId="2" fontId="7" fillId="0" borderId="12" xfId="59" applyNumberFormat="1" applyFont="1" applyFill="1" applyBorder="1" applyAlignment="1">
      <alignment horizontal="left" vertical="top"/>
      <protection/>
    </xf>
    <xf numFmtId="2" fontId="0" fillId="0" borderId="0" xfId="56" applyNumberFormat="1" applyFill="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52"/>
  <sheetViews>
    <sheetView showGridLines="0" view="pageBreakPreview" zoomScaleNormal="85" zoomScaleSheetLayoutView="100" zoomScalePageLayoutView="0" workbookViewId="0" topLeftCell="A250">
      <selection activeCell="BC251" sqref="BC251"/>
    </sheetView>
  </sheetViews>
  <sheetFormatPr defaultColWidth="9.140625" defaultRowHeight="15"/>
  <cols>
    <col min="1" max="1" width="8.8515625" style="83"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57" t="str">
        <f>B2&amp;" BoQ"</f>
        <v>Percentage BoQ</v>
      </c>
      <c r="B1" s="57"/>
      <c r="C1" s="57"/>
      <c r="D1" s="57"/>
      <c r="E1" s="57"/>
      <c r="F1" s="57"/>
      <c r="G1" s="57"/>
      <c r="H1" s="57"/>
      <c r="I1" s="57"/>
      <c r="J1" s="57"/>
      <c r="K1" s="57"/>
      <c r="L1" s="57"/>
      <c r="O1" s="5"/>
      <c r="P1" s="5"/>
      <c r="Q1" s="6"/>
      <c r="IE1" s="6"/>
      <c r="IF1" s="6"/>
      <c r="IG1" s="6"/>
      <c r="IH1" s="6"/>
      <c r="II1" s="6"/>
    </row>
    <row r="2" spans="1:17" s="4" customFormat="1" ht="25.5" customHeight="1" hidden="1">
      <c r="A2" s="76" t="s">
        <v>0</v>
      </c>
      <c r="B2" s="7" t="s">
        <v>1</v>
      </c>
      <c r="C2" s="7" t="s">
        <v>2</v>
      </c>
      <c r="D2" s="7" t="s">
        <v>3</v>
      </c>
      <c r="E2" s="7" t="s">
        <v>4</v>
      </c>
      <c r="J2" s="8"/>
      <c r="K2" s="8"/>
      <c r="L2" s="8"/>
      <c r="O2" s="5"/>
      <c r="P2" s="5"/>
      <c r="Q2" s="6"/>
    </row>
    <row r="3" spans="1:243" s="4" customFormat="1" ht="30.75" customHeight="1" hidden="1">
      <c r="A3" s="77" t="s">
        <v>5</v>
      </c>
      <c r="C3" s="4" t="s">
        <v>6</v>
      </c>
      <c r="IE3" s="6"/>
      <c r="IF3" s="6"/>
      <c r="IG3" s="6"/>
      <c r="IH3" s="6"/>
      <c r="II3" s="6"/>
    </row>
    <row r="4" spans="1:243" s="9" customFormat="1" ht="30.75" customHeight="1">
      <c r="A4" s="58" t="s">
        <v>42</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IE4" s="10"/>
      <c r="IF4" s="10"/>
      <c r="IG4" s="10"/>
      <c r="IH4" s="10"/>
      <c r="II4" s="10"/>
    </row>
    <row r="5" spans="1:243" s="9" customFormat="1" ht="30.75" customHeight="1">
      <c r="A5" s="58" t="s">
        <v>285</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IE5" s="10"/>
      <c r="IF5" s="10"/>
      <c r="IG5" s="10"/>
      <c r="IH5" s="10"/>
      <c r="II5" s="10"/>
    </row>
    <row r="6" spans="1:243" s="9" customFormat="1" ht="30.75" customHeight="1">
      <c r="A6" s="58" t="s">
        <v>73</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IE6" s="10"/>
      <c r="IF6" s="10"/>
      <c r="IG6" s="10"/>
      <c r="IH6" s="10"/>
      <c r="II6" s="10"/>
    </row>
    <row r="7" spans="1:243" s="9" customFormat="1" ht="29.25" customHeight="1" hidden="1">
      <c r="A7" s="59" t="s">
        <v>7</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IE7" s="10"/>
      <c r="IF7" s="10"/>
      <c r="IG7" s="10"/>
      <c r="IH7" s="10"/>
      <c r="II7" s="10"/>
    </row>
    <row r="8" spans="1:243" s="11" customFormat="1" ht="72" customHeight="1">
      <c r="A8" s="78" t="s">
        <v>39</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IE8" s="12"/>
      <c r="IF8" s="12"/>
      <c r="IG8" s="12"/>
      <c r="IH8" s="12"/>
      <c r="II8" s="12"/>
    </row>
    <row r="9" spans="1:243" s="13" customFormat="1" ht="61.5" customHeight="1">
      <c r="A9" s="60" t="s">
        <v>50</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IE9" s="14"/>
      <c r="IF9" s="14"/>
      <c r="IG9" s="14"/>
      <c r="IH9" s="14"/>
      <c r="II9" s="14"/>
    </row>
    <row r="10" spans="1:243" s="16" customFormat="1" ht="18.75" customHeight="1">
      <c r="A10" s="79" t="s">
        <v>8</v>
      </c>
      <c r="B10" s="15" t="s">
        <v>9</v>
      </c>
      <c r="C10" s="15" t="s">
        <v>9</v>
      </c>
      <c r="D10" s="15" t="s">
        <v>8</v>
      </c>
      <c r="E10" s="15" t="s">
        <v>51</v>
      </c>
      <c r="F10" s="15" t="s">
        <v>10</v>
      </c>
      <c r="G10" s="15" t="s">
        <v>10</v>
      </c>
      <c r="H10" s="15" t="s">
        <v>11</v>
      </c>
      <c r="I10" s="15" t="s">
        <v>9</v>
      </c>
      <c r="J10" s="15" t="s">
        <v>8</v>
      </c>
      <c r="K10" s="15" t="s">
        <v>12</v>
      </c>
      <c r="L10" s="15" t="s">
        <v>9</v>
      </c>
      <c r="M10" s="15" t="s">
        <v>8</v>
      </c>
      <c r="N10" s="15" t="s">
        <v>10</v>
      </c>
      <c r="O10" s="15" t="s">
        <v>10</v>
      </c>
      <c r="P10" s="15" t="s">
        <v>10</v>
      </c>
      <c r="Q10" s="15" t="s">
        <v>10</v>
      </c>
      <c r="R10" s="15" t="s">
        <v>11</v>
      </c>
      <c r="S10" s="15" t="s">
        <v>11</v>
      </c>
      <c r="T10" s="15" t="s">
        <v>10</v>
      </c>
      <c r="U10" s="15" t="s">
        <v>10</v>
      </c>
      <c r="V10" s="15" t="s">
        <v>10</v>
      </c>
      <c r="W10" s="15" t="s">
        <v>10</v>
      </c>
      <c r="X10" s="15" t="s">
        <v>11</v>
      </c>
      <c r="Y10" s="15" t="s">
        <v>11</v>
      </c>
      <c r="Z10" s="15" t="s">
        <v>10</v>
      </c>
      <c r="AA10" s="15" t="s">
        <v>10</v>
      </c>
      <c r="AB10" s="15" t="s">
        <v>10</v>
      </c>
      <c r="AC10" s="15" t="s">
        <v>10</v>
      </c>
      <c r="AD10" s="15" t="s">
        <v>11</v>
      </c>
      <c r="AE10" s="15" t="s">
        <v>11</v>
      </c>
      <c r="AF10" s="15" t="s">
        <v>10</v>
      </c>
      <c r="AG10" s="15" t="s">
        <v>10</v>
      </c>
      <c r="AH10" s="15" t="s">
        <v>10</v>
      </c>
      <c r="AI10" s="15" t="s">
        <v>10</v>
      </c>
      <c r="AJ10" s="15" t="s">
        <v>11</v>
      </c>
      <c r="AK10" s="15" t="s">
        <v>11</v>
      </c>
      <c r="AL10" s="15" t="s">
        <v>10</v>
      </c>
      <c r="AM10" s="15" t="s">
        <v>10</v>
      </c>
      <c r="AN10" s="15" t="s">
        <v>10</v>
      </c>
      <c r="AO10" s="15" t="s">
        <v>10</v>
      </c>
      <c r="AP10" s="15" t="s">
        <v>11</v>
      </c>
      <c r="AQ10" s="15" t="s">
        <v>11</v>
      </c>
      <c r="AR10" s="15" t="s">
        <v>10</v>
      </c>
      <c r="AS10" s="15" t="s">
        <v>10</v>
      </c>
      <c r="AT10" s="15" t="s">
        <v>8</v>
      </c>
      <c r="AU10" s="15" t="s">
        <v>8</v>
      </c>
      <c r="AV10" s="15" t="s">
        <v>11</v>
      </c>
      <c r="AW10" s="15" t="s">
        <v>11</v>
      </c>
      <c r="AX10" s="15" t="s">
        <v>8</v>
      </c>
      <c r="AY10" s="15" t="s">
        <v>8</v>
      </c>
      <c r="AZ10" s="15" t="s">
        <v>13</v>
      </c>
      <c r="BA10" s="15" t="s">
        <v>8</v>
      </c>
      <c r="BB10" s="15" t="s">
        <v>8</v>
      </c>
      <c r="BC10" s="15" t="s">
        <v>9</v>
      </c>
      <c r="IE10" s="17"/>
      <c r="IF10" s="17"/>
      <c r="IG10" s="17"/>
      <c r="IH10" s="17"/>
      <c r="II10" s="17"/>
    </row>
    <row r="11" spans="1:243" s="16" customFormat="1" ht="57" customHeight="1">
      <c r="A11" s="79" t="s">
        <v>14</v>
      </c>
      <c r="B11" s="15" t="s">
        <v>15</v>
      </c>
      <c r="C11" s="15" t="s">
        <v>16</v>
      </c>
      <c r="D11" s="15" t="s">
        <v>17</v>
      </c>
      <c r="E11" s="15" t="s">
        <v>18</v>
      </c>
      <c r="F11" s="15" t="s">
        <v>41</v>
      </c>
      <c r="G11" s="15"/>
      <c r="H11" s="15"/>
      <c r="I11" s="15" t="s">
        <v>19</v>
      </c>
      <c r="J11" s="15" t="s">
        <v>20</v>
      </c>
      <c r="K11" s="15" t="s">
        <v>21</v>
      </c>
      <c r="L11" s="15" t="s">
        <v>22</v>
      </c>
      <c r="M11" s="18" t="s">
        <v>23</v>
      </c>
      <c r="N11" s="15" t="s">
        <v>24</v>
      </c>
      <c r="O11" s="15" t="s">
        <v>25</v>
      </c>
      <c r="P11" s="15" t="s">
        <v>26</v>
      </c>
      <c r="Q11" s="15" t="s">
        <v>27</v>
      </c>
      <c r="R11" s="15"/>
      <c r="S11" s="15"/>
      <c r="T11" s="15" t="s">
        <v>28</v>
      </c>
      <c r="U11" s="15" t="s">
        <v>29</v>
      </c>
      <c r="V11" s="15" t="s">
        <v>30</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40</v>
      </c>
      <c r="BB11" s="19" t="s">
        <v>31</v>
      </c>
      <c r="BC11" s="19" t="s">
        <v>32</v>
      </c>
      <c r="IE11" s="17"/>
      <c r="IF11" s="17"/>
      <c r="IG11" s="17"/>
      <c r="IH11" s="17"/>
      <c r="II11" s="17"/>
    </row>
    <row r="12" spans="1:243" s="16" customFormat="1" ht="15">
      <c r="A12" s="79">
        <v>1</v>
      </c>
      <c r="B12" s="15">
        <v>2</v>
      </c>
      <c r="C12" s="33">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5">
        <v>8</v>
      </c>
      <c r="IE12" s="17"/>
      <c r="IF12" s="17"/>
      <c r="IG12" s="17"/>
      <c r="IH12" s="17"/>
      <c r="II12" s="17"/>
    </row>
    <row r="13" spans="1:243" s="20" customFormat="1" ht="24.75" customHeight="1">
      <c r="A13" s="55">
        <v>1</v>
      </c>
      <c r="B13" s="71" t="s">
        <v>74</v>
      </c>
      <c r="C13" s="31"/>
      <c r="D13" s="61"/>
      <c r="E13" s="61"/>
      <c r="F13" s="61"/>
      <c r="G13" s="61"/>
      <c r="H13" s="61"/>
      <c r="I13" s="61"/>
      <c r="J13" s="61"/>
      <c r="K13" s="61"/>
      <c r="L13" s="61"/>
      <c r="M13" s="61"/>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IA13" s="20">
        <v>1</v>
      </c>
      <c r="IB13" s="20" t="s">
        <v>74</v>
      </c>
      <c r="IE13" s="21"/>
      <c r="IF13" s="21"/>
      <c r="IG13" s="21"/>
      <c r="IH13" s="21"/>
      <c r="II13" s="21"/>
    </row>
    <row r="14" spans="1:243" s="20" customFormat="1" ht="31.5">
      <c r="A14" s="55">
        <v>1.01</v>
      </c>
      <c r="B14" s="71" t="s">
        <v>75</v>
      </c>
      <c r="C14" s="31"/>
      <c r="D14" s="61"/>
      <c r="E14" s="61"/>
      <c r="F14" s="61"/>
      <c r="G14" s="61"/>
      <c r="H14" s="61"/>
      <c r="I14" s="61"/>
      <c r="J14" s="61"/>
      <c r="K14" s="61"/>
      <c r="L14" s="61"/>
      <c r="M14" s="61"/>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IA14" s="20">
        <v>1.01</v>
      </c>
      <c r="IB14" s="20" t="s">
        <v>75</v>
      </c>
      <c r="IE14" s="21"/>
      <c r="IF14" s="21"/>
      <c r="IG14" s="21"/>
      <c r="IH14" s="21"/>
      <c r="II14" s="21"/>
    </row>
    <row r="15" spans="1:243" s="20" customFormat="1" ht="42.75">
      <c r="A15" s="55">
        <v>1.02</v>
      </c>
      <c r="B15" s="71" t="s">
        <v>76</v>
      </c>
      <c r="C15" s="31"/>
      <c r="D15" s="72">
        <v>30</v>
      </c>
      <c r="E15" s="73" t="s">
        <v>46</v>
      </c>
      <c r="F15" s="54">
        <v>143.08</v>
      </c>
      <c r="G15" s="41"/>
      <c r="H15" s="35"/>
      <c r="I15" s="36" t="s">
        <v>33</v>
      </c>
      <c r="J15" s="37">
        <f>IF(I15="Less(-)",-1,1)</f>
        <v>1</v>
      </c>
      <c r="K15" s="35" t="s">
        <v>34</v>
      </c>
      <c r="L15" s="35" t="s">
        <v>4</v>
      </c>
      <c r="M15" s="38"/>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total_amount_ba($B$2,$D$2,D15,F15,J15,K15,M15)</f>
        <v>4292.4</v>
      </c>
      <c r="BB15" s="48">
        <f>BA15+SUM(N15:AZ15)</f>
        <v>4292.4</v>
      </c>
      <c r="BC15" s="53" t="str">
        <f>SpellNumber(L15,BB15)</f>
        <v>INR  Four Thousand Two Hundred &amp; Ninety Two  and Paise Forty Only</v>
      </c>
      <c r="IA15" s="20">
        <v>1.02</v>
      </c>
      <c r="IB15" s="20" t="s">
        <v>76</v>
      </c>
      <c r="ID15" s="20">
        <v>30</v>
      </c>
      <c r="IE15" s="21" t="s">
        <v>46</v>
      </c>
      <c r="IF15" s="21"/>
      <c r="IG15" s="21"/>
      <c r="IH15" s="21"/>
      <c r="II15" s="21"/>
    </row>
    <row r="16" spans="1:243" s="20" customFormat="1" ht="30" customHeight="1">
      <c r="A16" s="55">
        <v>1.03</v>
      </c>
      <c r="B16" s="71" t="s">
        <v>77</v>
      </c>
      <c r="C16" s="31"/>
      <c r="D16" s="72">
        <v>30</v>
      </c>
      <c r="E16" s="73" t="s">
        <v>46</v>
      </c>
      <c r="F16" s="54">
        <v>178.85</v>
      </c>
      <c r="G16" s="41"/>
      <c r="H16" s="35"/>
      <c r="I16" s="36" t="s">
        <v>33</v>
      </c>
      <c r="J16" s="37">
        <f aca="true" t="shared" si="0" ref="J16:J23">IF(I16="Less(-)",-1,1)</f>
        <v>1</v>
      </c>
      <c r="K16" s="35" t="s">
        <v>34</v>
      </c>
      <c r="L16" s="35" t="s">
        <v>4</v>
      </c>
      <c r="M16" s="38"/>
      <c r="N16" s="46"/>
      <c r="O16" s="46"/>
      <c r="P16" s="47"/>
      <c r="Q16" s="46"/>
      <c r="R16" s="46"/>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9">
        <f>total_amount_ba($B$2,$D$2,D16,F16,J16,K16,M16)</f>
        <v>5365.5</v>
      </c>
      <c r="BB16" s="48">
        <f aca="true" t="shared" si="1" ref="BB16:BB23">BA16+SUM(N16:AZ16)</f>
        <v>5365.5</v>
      </c>
      <c r="BC16" s="53" t="str">
        <f aca="true" t="shared" si="2" ref="BC16:BC23">SpellNumber(L16,BB16)</f>
        <v>INR  Five Thousand Three Hundred &amp; Sixty Five  and Paise Fifty Only</v>
      </c>
      <c r="IA16" s="20">
        <v>1.03</v>
      </c>
      <c r="IB16" s="20" t="s">
        <v>77</v>
      </c>
      <c r="ID16" s="20">
        <v>30</v>
      </c>
      <c r="IE16" s="21" t="s">
        <v>46</v>
      </c>
      <c r="IF16" s="21"/>
      <c r="IG16" s="21"/>
      <c r="IH16" s="21"/>
      <c r="II16" s="21"/>
    </row>
    <row r="17" spans="1:243" s="20" customFormat="1" ht="31.5">
      <c r="A17" s="55">
        <v>1.04</v>
      </c>
      <c r="B17" s="71" t="s">
        <v>78</v>
      </c>
      <c r="C17" s="31"/>
      <c r="D17" s="72">
        <v>30</v>
      </c>
      <c r="E17" s="73" t="s">
        <v>72</v>
      </c>
      <c r="F17" s="54">
        <v>381.55</v>
      </c>
      <c r="G17" s="41"/>
      <c r="H17" s="35"/>
      <c r="I17" s="36" t="s">
        <v>33</v>
      </c>
      <c r="J17" s="37">
        <f t="shared" si="0"/>
        <v>1</v>
      </c>
      <c r="K17" s="35" t="s">
        <v>34</v>
      </c>
      <c r="L17" s="35" t="s">
        <v>4</v>
      </c>
      <c r="M17" s="38"/>
      <c r="N17" s="46"/>
      <c r="O17" s="46"/>
      <c r="P17" s="47"/>
      <c r="Q17" s="46"/>
      <c r="R17" s="46"/>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9">
        <f>total_amount_ba($B$2,$D$2,D17,F17,J17,K17,M17)/1000</f>
        <v>11.45</v>
      </c>
      <c r="BB17" s="48">
        <f t="shared" si="1"/>
        <v>11.45</v>
      </c>
      <c r="BC17" s="53" t="str">
        <f t="shared" si="2"/>
        <v>INR  Eleven and Paise Forty Five Only</v>
      </c>
      <c r="IA17" s="20">
        <v>1.04</v>
      </c>
      <c r="IB17" s="20" t="s">
        <v>78</v>
      </c>
      <c r="ID17" s="20">
        <v>30</v>
      </c>
      <c r="IE17" s="21" t="s">
        <v>72</v>
      </c>
      <c r="IF17" s="21"/>
      <c r="IG17" s="21"/>
      <c r="IH17" s="21"/>
      <c r="II17" s="21"/>
    </row>
    <row r="18" spans="1:243" s="20" customFormat="1" ht="18" customHeight="1">
      <c r="A18" s="55">
        <v>2</v>
      </c>
      <c r="B18" s="71" t="s">
        <v>79</v>
      </c>
      <c r="C18" s="31"/>
      <c r="D18" s="61"/>
      <c r="E18" s="61"/>
      <c r="F18" s="61"/>
      <c r="G18" s="61"/>
      <c r="H18" s="61"/>
      <c r="I18" s="61"/>
      <c r="J18" s="61"/>
      <c r="K18" s="61"/>
      <c r="L18" s="61"/>
      <c r="M18" s="61"/>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IA18" s="20">
        <v>2</v>
      </c>
      <c r="IB18" s="20" t="s">
        <v>79</v>
      </c>
      <c r="IE18" s="21"/>
      <c r="IF18" s="21"/>
      <c r="IG18" s="21"/>
      <c r="IH18" s="21"/>
      <c r="II18" s="21"/>
    </row>
    <row r="19" spans="1:243" s="20" customFormat="1" ht="79.5" customHeight="1">
      <c r="A19" s="55">
        <v>2.01</v>
      </c>
      <c r="B19" s="71" t="s">
        <v>80</v>
      </c>
      <c r="C19" s="31"/>
      <c r="D19" s="61"/>
      <c r="E19" s="61"/>
      <c r="F19" s="61"/>
      <c r="G19" s="61"/>
      <c r="H19" s="61"/>
      <c r="I19" s="61"/>
      <c r="J19" s="61"/>
      <c r="K19" s="61"/>
      <c r="L19" s="61"/>
      <c r="M19" s="61"/>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IA19" s="20">
        <v>2.01</v>
      </c>
      <c r="IB19" s="20" t="s">
        <v>80</v>
      </c>
      <c r="IE19" s="21"/>
      <c r="IF19" s="21"/>
      <c r="IG19" s="21"/>
      <c r="IH19" s="21"/>
      <c r="II19" s="21"/>
    </row>
    <row r="20" spans="1:243" s="20" customFormat="1" ht="45" customHeight="1">
      <c r="A20" s="55">
        <v>2.02</v>
      </c>
      <c r="B20" s="71" t="s">
        <v>81</v>
      </c>
      <c r="C20" s="31"/>
      <c r="D20" s="72">
        <v>291</v>
      </c>
      <c r="E20" s="73" t="s">
        <v>43</v>
      </c>
      <c r="F20" s="54">
        <v>93.82</v>
      </c>
      <c r="G20" s="41"/>
      <c r="H20" s="35"/>
      <c r="I20" s="36" t="s">
        <v>33</v>
      </c>
      <c r="J20" s="37">
        <f t="shared" si="0"/>
        <v>1</v>
      </c>
      <c r="K20" s="35" t="s">
        <v>34</v>
      </c>
      <c r="L20" s="35" t="s">
        <v>4</v>
      </c>
      <c r="M20" s="38"/>
      <c r="N20" s="46"/>
      <c r="O20" s="46"/>
      <c r="P20" s="47"/>
      <c r="Q20" s="46"/>
      <c r="R20" s="46"/>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9">
        <f>total_amount_ba($B$2,$D$2,D20,F20,J20,K20,M20)</f>
        <v>27301.62</v>
      </c>
      <c r="BB20" s="48">
        <f t="shared" si="1"/>
        <v>27301.62</v>
      </c>
      <c r="BC20" s="53" t="str">
        <f t="shared" si="2"/>
        <v>INR  Twenty Seven Thousand Three Hundred &amp; One  and Paise Sixty Two Only</v>
      </c>
      <c r="IA20" s="20">
        <v>2.02</v>
      </c>
      <c r="IB20" s="20" t="s">
        <v>81</v>
      </c>
      <c r="ID20" s="20">
        <v>291</v>
      </c>
      <c r="IE20" s="21" t="s">
        <v>43</v>
      </c>
      <c r="IF20" s="21"/>
      <c r="IG20" s="21"/>
      <c r="IH20" s="21"/>
      <c r="II20" s="21"/>
    </row>
    <row r="21" spans="1:243" s="20" customFormat="1" ht="173.25">
      <c r="A21" s="55">
        <v>2.03</v>
      </c>
      <c r="B21" s="71" t="s">
        <v>82</v>
      </c>
      <c r="C21" s="31"/>
      <c r="D21" s="61"/>
      <c r="E21" s="61"/>
      <c r="F21" s="61"/>
      <c r="G21" s="61"/>
      <c r="H21" s="61"/>
      <c r="I21" s="61"/>
      <c r="J21" s="61"/>
      <c r="K21" s="61"/>
      <c r="L21" s="61"/>
      <c r="M21" s="61"/>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IA21" s="20">
        <v>2.03</v>
      </c>
      <c r="IB21" s="20" t="s">
        <v>82</v>
      </c>
      <c r="IE21" s="21"/>
      <c r="IF21" s="21"/>
      <c r="IG21" s="21"/>
      <c r="IH21" s="21"/>
      <c r="II21" s="21"/>
    </row>
    <row r="22" spans="1:243" s="20" customFormat="1" ht="18" customHeight="1">
      <c r="A22" s="55">
        <v>2.04</v>
      </c>
      <c r="B22" s="71" t="s">
        <v>83</v>
      </c>
      <c r="C22" s="31"/>
      <c r="D22" s="72">
        <v>12</v>
      </c>
      <c r="E22" s="73" t="s">
        <v>46</v>
      </c>
      <c r="F22" s="54">
        <v>251.51</v>
      </c>
      <c r="G22" s="41"/>
      <c r="H22" s="35"/>
      <c r="I22" s="36" t="s">
        <v>33</v>
      </c>
      <c r="J22" s="37">
        <f t="shared" si="0"/>
        <v>1</v>
      </c>
      <c r="K22" s="35" t="s">
        <v>34</v>
      </c>
      <c r="L22" s="35" t="s">
        <v>4</v>
      </c>
      <c r="M22" s="38"/>
      <c r="N22" s="46"/>
      <c r="O22" s="46"/>
      <c r="P22" s="47"/>
      <c r="Q22" s="46"/>
      <c r="R22" s="46"/>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9">
        <f>total_amount_ba($B$2,$D$2,D22,F22,J22,K22,M22)</f>
        <v>3018.12</v>
      </c>
      <c r="BB22" s="48">
        <f t="shared" si="1"/>
        <v>3018.12</v>
      </c>
      <c r="BC22" s="53" t="str">
        <f t="shared" si="2"/>
        <v>INR  Three Thousand  &amp;Eighteen  and Paise Twelve Only</v>
      </c>
      <c r="IA22" s="20">
        <v>2.04</v>
      </c>
      <c r="IB22" s="20" t="s">
        <v>83</v>
      </c>
      <c r="ID22" s="20">
        <v>12</v>
      </c>
      <c r="IE22" s="21" t="s">
        <v>46</v>
      </c>
      <c r="IF22" s="21"/>
      <c r="IG22" s="21"/>
      <c r="IH22" s="21"/>
      <c r="II22" s="21"/>
    </row>
    <row r="23" spans="1:243" s="20" customFormat="1" ht="141" customHeight="1">
      <c r="A23" s="55">
        <v>2.05</v>
      </c>
      <c r="B23" s="71" t="s">
        <v>84</v>
      </c>
      <c r="C23" s="31"/>
      <c r="D23" s="61"/>
      <c r="E23" s="61"/>
      <c r="F23" s="61"/>
      <c r="G23" s="61"/>
      <c r="H23" s="61"/>
      <c r="I23" s="61"/>
      <c r="J23" s="61"/>
      <c r="K23" s="61"/>
      <c r="L23" s="61"/>
      <c r="M23" s="61"/>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IA23" s="20">
        <v>2.05</v>
      </c>
      <c r="IB23" s="20" t="s">
        <v>84</v>
      </c>
      <c r="IE23" s="21"/>
      <c r="IF23" s="21"/>
      <c r="IG23" s="21"/>
      <c r="IH23" s="21"/>
      <c r="II23" s="21"/>
    </row>
    <row r="24" spans="1:243" s="20" customFormat="1" ht="18" customHeight="1">
      <c r="A24" s="55">
        <v>2.06</v>
      </c>
      <c r="B24" s="71" t="s">
        <v>81</v>
      </c>
      <c r="C24" s="31"/>
      <c r="D24" s="61"/>
      <c r="E24" s="61"/>
      <c r="F24" s="61"/>
      <c r="G24" s="61"/>
      <c r="H24" s="61"/>
      <c r="I24" s="61"/>
      <c r="J24" s="61"/>
      <c r="K24" s="61"/>
      <c r="L24" s="61"/>
      <c r="M24" s="61"/>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IA24" s="20">
        <v>2.06</v>
      </c>
      <c r="IB24" s="20" t="s">
        <v>81</v>
      </c>
      <c r="IE24" s="21"/>
      <c r="IF24" s="21"/>
      <c r="IG24" s="21"/>
      <c r="IH24" s="21"/>
      <c r="II24" s="21"/>
    </row>
    <row r="25" spans="1:243" s="20" customFormat="1" ht="31.5" customHeight="1">
      <c r="A25" s="55">
        <v>2.07</v>
      </c>
      <c r="B25" s="71" t="s">
        <v>85</v>
      </c>
      <c r="C25" s="31"/>
      <c r="D25" s="72">
        <v>6</v>
      </c>
      <c r="E25" s="73" t="s">
        <v>44</v>
      </c>
      <c r="F25" s="54">
        <v>224.07</v>
      </c>
      <c r="G25" s="41"/>
      <c r="H25" s="35"/>
      <c r="I25" s="36" t="s">
        <v>33</v>
      </c>
      <c r="J25" s="37">
        <f aca="true" t="shared" si="3" ref="J24:J87">IF(I25="Less(-)",-1,1)</f>
        <v>1</v>
      </c>
      <c r="K25" s="35" t="s">
        <v>34</v>
      </c>
      <c r="L25" s="35" t="s">
        <v>4</v>
      </c>
      <c r="M25" s="38"/>
      <c r="N25" s="46"/>
      <c r="O25" s="46"/>
      <c r="P25" s="47"/>
      <c r="Q25" s="46"/>
      <c r="R25" s="46"/>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9">
        <f aca="true" t="shared" si="4" ref="BA24:BA87">total_amount_ba($B$2,$D$2,D25,F25,J25,K25,M25)</f>
        <v>1344.42</v>
      </c>
      <c r="BB25" s="48">
        <f aca="true" t="shared" si="5" ref="BB24:BB87">BA25+SUM(N25:AZ25)</f>
        <v>1344.42</v>
      </c>
      <c r="BC25" s="53" t="str">
        <f aca="true" t="shared" si="6" ref="BC24:BC87">SpellNumber(L25,BB25)</f>
        <v>INR  One Thousand Three Hundred &amp; Forty Four  and Paise Forty Two Only</v>
      </c>
      <c r="IA25" s="20">
        <v>2.07</v>
      </c>
      <c r="IB25" s="20" t="s">
        <v>85</v>
      </c>
      <c r="ID25" s="20">
        <v>6</v>
      </c>
      <c r="IE25" s="21" t="s">
        <v>44</v>
      </c>
      <c r="IF25" s="21"/>
      <c r="IG25" s="21"/>
      <c r="IH25" s="21"/>
      <c r="II25" s="21"/>
    </row>
    <row r="26" spans="1:243" s="20" customFormat="1" ht="31.5" customHeight="1">
      <c r="A26" s="55">
        <v>2.08</v>
      </c>
      <c r="B26" s="71" t="s">
        <v>86</v>
      </c>
      <c r="C26" s="31"/>
      <c r="D26" s="72">
        <v>6</v>
      </c>
      <c r="E26" s="73" t="s">
        <v>44</v>
      </c>
      <c r="F26" s="54">
        <v>365.94</v>
      </c>
      <c r="G26" s="41"/>
      <c r="H26" s="35"/>
      <c r="I26" s="36" t="s">
        <v>33</v>
      </c>
      <c r="J26" s="37">
        <f t="shared" si="3"/>
        <v>1</v>
      </c>
      <c r="K26" s="35" t="s">
        <v>34</v>
      </c>
      <c r="L26" s="35" t="s">
        <v>4</v>
      </c>
      <c r="M26" s="38"/>
      <c r="N26" s="46"/>
      <c r="O26" s="46"/>
      <c r="P26" s="47"/>
      <c r="Q26" s="46"/>
      <c r="R26" s="46"/>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9">
        <f t="shared" si="4"/>
        <v>2195.64</v>
      </c>
      <c r="BB26" s="48">
        <f t="shared" si="5"/>
        <v>2195.64</v>
      </c>
      <c r="BC26" s="53" t="str">
        <f t="shared" si="6"/>
        <v>INR  Two Thousand One Hundred &amp; Ninety Five  and Paise Sixty Four Only</v>
      </c>
      <c r="IA26" s="20">
        <v>2.08</v>
      </c>
      <c r="IB26" s="20" t="s">
        <v>86</v>
      </c>
      <c r="ID26" s="20">
        <v>6</v>
      </c>
      <c r="IE26" s="21" t="s">
        <v>44</v>
      </c>
      <c r="IF26" s="21"/>
      <c r="IG26" s="21"/>
      <c r="IH26" s="21"/>
      <c r="II26" s="21"/>
    </row>
    <row r="27" spans="1:243" s="20" customFormat="1" ht="31.5" customHeight="1">
      <c r="A27" s="55">
        <v>2.09</v>
      </c>
      <c r="B27" s="71" t="s">
        <v>87</v>
      </c>
      <c r="C27" s="31"/>
      <c r="D27" s="72">
        <v>3</v>
      </c>
      <c r="E27" s="73" t="s">
        <v>44</v>
      </c>
      <c r="F27" s="54">
        <v>571.28</v>
      </c>
      <c r="G27" s="41"/>
      <c r="H27" s="35"/>
      <c r="I27" s="36" t="s">
        <v>33</v>
      </c>
      <c r="J27" s="37">
        <f t="shared" si="3"/>
        <v>1</v>
      </c>
      <c r="K27" s="35" t="s">
        <v>34</v>
      </c>
      <c r="L27" s="35" t="s">
        <v>4</v>
      </c>
      <c r="M27" s="38"/>
      <c r="N27" s="46"/>
      <c r="O27" s="46"/>
      <c r="P27" s="47"/>
      <c r="Q27" s="46"/>
      <c r="R27" s="46"/>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9">
        <f t="shared" si="4"/>
        <v>1713.84</v>
      </c>
      <c r="BB27" s="48">
        <f t="shared" si="5"/>
        <v>1713.84</v>
      </c>
      <c r="BC27" s="53" t="str">
        <f t="shared" si="6"/>
        <v>INR  One Thousand Seven Hundred &amp; Thirteen  and Paise Eighty Four Only</v>
      </c>
      <c r="IA27" s="20">
        <v>2.09</v>
      </c>
      <c r="IB27" s="20" t="s">
        <v>87</v>
      </c>
      <c r="ID27" s="20">
        <v>3</v>
      </c>
      <c r="IE27" s="21" t="s">
        <v>44</v>
      </c>
      <c r="IF27" s="21"/>
      <c r="IG27" s="21"/>
      <c r="IH27" s="21"/>
      <c r="II27" s="21"/>
    </row>
    <row r="28" spans="1:243" s="20" customFormat="1" ht="96" customHeight="1">
      <c r="A28" s="55">
        <v>2.1</v>
      </c>
      <c r="B28" s="71" t="s">
        <v>88</v>
      </c>
      <c r="C28" s="31"/>
      <c r="D28" s="72">
        <v>29</v>
      </c>
      <c r="E28" s="73" t="s">
        <v>46</v>
      </c>
      <c r="F28" s="54">
        <v>222.67</v>
      </c>
      <c r="G28" s="41"/>
      <c r="H28" s="35"/>
      <c r="I28" s="36" t="s">
        <v>33</v>
      </c>
      <c r="J28" s="37">
        <f t="shared" si="3"/>
        <v>1</v>
      </c>
      <c r="K28" s="35" t="s">
        <v>34</v>
      </c>
      <c r="L28" s="35" t="s">
        <v>4</v>
      </c>
      <c r="M28" s="38"/>
      <c r="N28" s="46"/>
      <c r="O28" s="46"/>
      <c r="P28" s="47"/>
      <c r="Q28" s="46"/>
      <c r="R28" s="46"/>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9">
        <f t="shared" si="4"/>
        <v>6457.43</v>
      </c>
      <c r="BB28" s="48">
        <f t="shared" si="5"/>
        <v>6457.43</v>
      </c>
      <c r="BC28" s="53" t="str">
        <f t="shared" si="6"/>
        <v>INR  Six Thousand Four Hundred &amp; Fifty Seven  and Paise Forty Three Only</v>
      </c>
      <c r="IA28" s="20">
        <v>2.1</v>
      </c>
      <c r="IB28" s="20" t="s">
        <v>88</v>
      </c>
      <c r="ID28" s="20">
        <v>29</v>
      </c>
      <c r="IE28" s="21" t="s">
        <v>46</v>
      </c>
      <c r="IF28" s="21"/>
      <c r="IG28" s="21"/>
      <c r="IH28" s="21"/>
      <c r="II28" s="21"/>
    </row>
    <row r="29" spans="1:243" s="20" customFormat="1" ht="63">
      <c r="A29" s="55">
        <v>2.11</v>
      </c>
      <c r="B29" s="71" t="s">
        <v>89</v>
      </c>
      <c r="C29" s="31"/>
      <c r="D29" s="72">
        <v>3</v>
      </c>
      <c r="E29" s="73" t="s">
        <v>46</v>
      </c>
      <c r="F29" s="54">
        <v>1894.96</v>
      </c>
      <c r="G29" s="41"/>
      <c r="H29" s="35"/>
      <c r="I29" s="36" t="s">
        <v>33</v>
      </c>
      <c r="J29" s="37">
        <f t="shared" si="3"/>
        <v>1</v>
      </c>
      <c r="K29" s="35" t="s">
        <v>34</v>
      </c>
      <c r="L29" s="35" t="s">
        <v>4</v>
      </c>
      <c r="M29" s="38"/>
      <c r="N29" s="46"/>
      <c r="O29" s="46"/>
      <c r="P29" s="47"/>
      <c r="Q29" s="46"/>
      <c r="R29" s="46"/>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9">
        <f t="shared" si="4"/>
        <v>5684.88</v>
      </c>
      <c r="BB29" s="48">
        <f t="shared" si="5"/>
        <v>5684.88</v>
      </c>
      <c r="BC29" s="53" t="str">
        <f t="shared" si="6"/>
        <v>INR  Five Thousand Six Hundred &amp; Eighty Four  and Paise Eighty Eight Only</v>
      </c>
      <c r="IA29" s="20">
        <v>2.11</v>
      </c>
      <c r="IB29" s="20" t="s">
        <v>89</v>
      </c>
      <c r="ID29" s="20">
        <v>3</v>
      </c>
      <c r="IE29" s="21" t="s">
        <v>46</v>
      </c>
      <c r="IF29" s="21"/>
      <c r="IG29" s="21"/>
      <c r="IH29" s="21"/>
      <c r="II29" s="21"/>
    </row>
    <row r="30" spans="1:243" s="20" customFormat="1" ht="78.75">
      <c r="A30" s="55">
        <v>2.12</v>
      </c>
      <c r="B30" s="71" t="s">
        <v>90</v>
      </c>
      <c r="C30" s="31"/>
      <c r="D30" s="61"/>
      <c r="E30" s="61"/>
      <c r="F30" s="61"/>
      <c r="G30" s="61"/>
      <c r="H30" s="61"/>
      <c r="I30" s="61"/>
      <c r="J30" s="61"/>
      <c r="K30" s="61"/>
      <c r="L30" s="61"/>
      <c r="M30" s="61"/>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IA30" s="20">
        <v>2.12</v>
      </c>
      <c r="IB30" s="20" t="s">
        <v>90</v>
      </c>
      <c r="IE30" s="21"/>
      <c r="IF30" s="21"/>
      <c r="IG30" s="21"/>
      <c r="IH30" s="21"/>
      <c r="II30" s="21"/>
    </row>
    <row r="31" spans="1:243" s="20" customFormat="1" ht="31.5" customHeight="1">
      <c r="A31" s="55">
        <v>2.13</v>
      </c>
      <c r="B31" s="71" t="s">
        <v>81</v>
      </c>
      <c r="C31" s="31"/>
      <c r="D31" s="72">
        <v>580</v>
      </c>
      <c r="E31" s="73" t="s">
        <v>43</v>
      </c>
      <c r="F31" s="54">
        <v>24.68</v>
      </c>
      <c r="G31" s="41"/>
      <c r="H31" s="35"/>
      <c r="I31" s="36" t="s">
        <v>33</v>
      </c>
      <c r="J31" s="37">
        <f t="shared" si="3"/>
        <v>1</v>
      </c>
      <c r="K31" s="35" t="s">
        <v>34</v>
      </c>
      <c r="L31" s="35" t="s">
        <v>4</v>
      </c>
      <c r="M31" s="38"/>
      <c r="N31" s="46"/>
      <c r="O31" s="46"/>
      <c r="P31" s="47"/>
      <c r="Q31" s="46"/>
      <c r="R31" s="46"/>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9">
        <f t="shared" si="4"/>
        <v>14314.4</v>
      </c>
      <c r="BB31" s="48">
        <f t="shared" si="5"/>
        <v>14314.4</v>
      </c>
      <c r="BC31" s="53" t="str">
        <f t="shared" si="6"/>
        <v>INR  Fourteen Thousand Three Hundred &amp; Fourteen  and Paise Forty Only</v>
      </c>
      <c r="IA31" s="20">
        <v>2.13</v>
      </c>
      <c r="IB31" s="20" t="s">
        <v>81</v>
      </c>
      <c r="ID31" s="20">
        <v>580</v>
      </c>
      <c r="IE31" s="21" t="s">
        <v>43</v>
      </c>
      <c r="IF31" s="21"/>
      <c r="IG31" s="21"/>
      <c r="IH31" s="21"/>
      <c r="II31" s="21"/>
    </row>
    <row r="32" spans="1:243" s="20" customFormat="1" ht="157.5">
      <c r="A32" s="55">
        <v>2.14</v>
      </c>
      <c r="B32" s="71" t="s">
        <v>91</v>
      </c>
      <c r="C32" s="31"/>
      <c r="D32" s="61"/>
      <c r="E32" s="61"/>
      <c r="F32" s="61"/>
      <c r="G32" s="61"/>
      <c r="H32" s="61"/>
      <c r="I32" s="61"/>
      <c r="J32" s="61"/>
      <c r="K32" s="61"/>
      <c r="L32" s="61"/>
      <c r="M32" s="61"/>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IA32" s="20">
        <v>2.14</v>
      </c>
      <c r="IB32" s="20" t="s">
        <v>91</v>
      </c>
      <c r="IE32" s="21"/>
      <c r="IF32" s="21"/>
      <c r="IG32" s="21"/>
      <c r="IH32" s="21"/>
      <c r="II32" s="21"/>
    </row>
    <row r="33" spans="1:243" s="20" customFormat="1" ht="31.5" customHeight="1">
      <c r="A33" s="55">
        <v>2.15</v>
      </c>
      <c r="B33" s="71" t="s">
        <v>81</v>
      </c>
      <c r="C33" s="31"/>
      <c r="D33" s="72">
        <v>59</v>
      </c>
      <c r="E33" s="73" t="s">
        <v>47</v>
      </c>
      <c r="F33" s="54">
        <v>78.83</v>
      </c>
      <c r="G33" s="41"/>
      <c r="H33" s="35"/>
      <c r="I33" s="36" t="s">
        <v>33</v>
      </c>
      <c r="J33" s="37">
        <f t="shared" si="3"/>
        <v>1</v>
      </c>
      <c r="K33" s="35" t="s">
        <v>34</v>
      </c>
      <c r="L33" s="35" t="s">
        <v>4</v>
      </c>
      <c r="M33" s="38"/>
      <c r="N33" s="46"/>
      <c r="O33" s="46"/>
      <c r="P33" s="47"/>
      <c r="Q33" s="46"/>
      <c r="R33" s="46"/>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9">
        <f t="shared" si="4"/>
        <v>4650.97</v>
      </c>
      <c r="BB33" s="48">
        <f t="shared" si="5"/>
        <v>4650.97</v>
      </c>
      <c r="BC33" s="53" t="str">
        <f t="shared" si="6"/>
        <v>INR  Four Thousand Six Hundred &amp; Fifty  and Paise Ninety Seven Only</v>
      </c>
      <c r="IA33" s="20">
        <v>2.15</v>
      </c>
      <c r="IB33" s="20" t="s">
        <v>81</v>
      </c>
      <c r="ID33" s="20">
        <v>59</v>
      </c>
      <c r="IE33" s="21" t="s">
        <v>47</v>
      </c>
      <c r="IF33" s="21"/>
      <c r="IG33" s="21"/>
      <c r="IH33" s="21"/>
      <c r="II33" s="21"/>
    </row>
    <row r="34" spans="1:243" s="20" customFormat="1" ht="63">
      <c r="A34" s="55">
        <v>2.16</v>
      </c>
      <c r="B34" s="71" t="s">
        <v>92</v>
      </c>
      <c r="C34" s="31"/>
      <c r="D34" s="72">
        <v>580</v>
      </c>
      <c r="E34" s="73" t="s">
        <v>43</v>
      </c>
      <c r="F34" s="54">
        <v>6.49</v>
      </c>
      <c r="G34" s="41"/>
      <c r="H34" s="35"/>
      <c r="I34" s="36" t="s">
        <v>33</v>
      </c>
      <c r="J34" s="37">
        <f t="shared" si="3"/>
        <v>1</v>
      </c>
      <c r="K34" s="35" t="s">
        <v>34</v>
      </c>
      <c r="L34" s="35" t="s">
        <v>4</v>
      </c>
      <c r="M34" s="38"/>
      <c r="N34" s="46"/>
      <c r="O34" s="46"/>
      <c r="P34" s="47"/>
      <c r="Q34" s="46"/>
      <c r="R34" s="46"/>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9">
        <f t="shared" si="4"/>
        <v>3764.2</v>
      </c>
      <c r="BB34" s="48">
        <f t="shared" si="5"/>
        <v>3764.2</v>
      </c>
      <c r="BC34" s="53" t="str">
        <f t="shared" si="6"/>
        <v>INR  Three Thousand Seven Hundred &amp; Sixty Four  and Paise Twenty Only</v>
      </c>
      <c r="IA34" s="20">
        <v>2.16</v>
      </c>
      <c r="IB34" s="20" t="s">
        <v>92</v>
      </c>
      <c r="ID34" s="20">
        <v>580</v>
      </c>
      <c r="IE34" s="21" t="s">
        <v>43</v>
      </c>
      <c r="IF34" s="21"/>
      <c r="IG34" s="21"/>
      <c r="IH34" s="21"/>
      <c r="II34" s="21"/>
    </row>
    <row r="35" spans="1:243" s="20" customFormat="1" ht="18" customHeight="1">
      <c r="A35" s="55">
        <v>3</v>
      </c>
      <c r="B35" s="71" t="s">
        <v>93</v>
      </c>
      <c r="C35" s="31"/>
      <c r="D35" s="61"/>
      <c r="E35" s="61"/>
      <c r="F35" s="61"/>
      <c r="G35" s="61"/>
      <c r="H35" s="61"/>
      <c r="I35" s="61"/>
      <c r="J35" s="61"/>
      <c r="K35" s="61"/>
      <c r="L35" s="61"/>
      <c r="M35" s="61"/>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IA35" s="20">
        <v>3</v>
      </c>
      <c r="IB35" s="20" t="s">
        <v>93</v>
      </c>
      <c r="IE35" s="21"/>
      <c r="IF35" s="21"/>
      <c r="IG35" s="21"/>
      <c r="IH35" s="21"/>
      <c r="II35" s="21"/>
    </row>
    <row r="36" spans="1:243" s="20" customFormat="1" ht="50.25" customHeight="1">
      <c r="A36" s="55">
        <v>3.01</v>
      </c>
      <c r="B36" s="71" t="s">
        <v>94</v>
      </c>
      <c r="C36" s="31"/>
      <c r="D36" s="61"/>
      <c r="E36" s="61"/>
      <c r="F36" s="61"/>
      <c r="G36" s="61"/>
      <c r="H36" s="61"/>
      <c r="I36" s="61"/>
      <c r="J36" s="61"/>
      <c r="K36" s="61"/>
      <c r="L36" s="61"/>
      <c r="M36" s="61"/>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IA36" s="20">
        <v>3.01</v>
      </c>
      <c r="IB36" s="20" t="s">
        <v>94</v>
      </c>
      <c r="IE36" s="21"/>
      <c r="IF36" s="21"/>
      <c r="IG36" s="21"/>
      <c r="IH36" s="21"/>
      <c r="II36" s="21"/>
    </row>
    <row r="37" spans="1:243" s="20" customFormat="1" ht="78.75">
      <c r="A37" s="55">
        <v>3.02</v>
      </c>
      <c r="B37" s="71" t="s">
        <v>95</v>
      </c>
      <c r="C37" s="31"/>
      <c r="D37" s="72">
        <v>5.8</v>
      </c>
      <c r="E37" s="73" t="s">
        <v>46</v>
      </c>
      <c r="F37" s="54">
        <v>6457.83</v>
      </c>
      <c r="G37" s="41"/>
      <c r="H37" s="35"/>
      <c r="I37" s="36" t="s">
        <v>33</v>
      </c>
      <c r="J37" s="37">
        <f t="shared" si="3"/>
        <v>1</v>
      </c>
      <c r="K37" s="35" t="s">
        <v>34</v>
      </c>
      <c r="L37" s="35" t="s">
        <v>4</v>
      </c>
      <c r="M37" s="38"/>
      <c r="N37" s="46"/>
      <c r="O37" s="46"/>
      <c r="P37" s="47"/>
      <c r="Q37" s="46"/>
      <c r="R37" s="46"/>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9">
        <f t="shared" si="4"/>
        <v>37455.41</v>
      </c>
      <c r="BB37" s="48">
        <f t="shared" si="5"/>
        <v>37455.41</v>
      </c>
      <c r="BC37" s="53" t="str">
        <f t="shared" si="6"/>
        <v>INR  Thirty Seven Thousand Four Hundred &amp; Fifty Five  and Paise Forty One Only</v>
      </c>
      <c r="IA37" s="20">
        <v>3.02</v>
      </c>
      <c r="IB37" s="20" t="s">
        <v>95</v>
      </c>
      <c r="ID37" s="20">
        <v>5.8</v>
      </c>
      <c r="IE37" s="21" t="s">
        <v>46</v>
      </c>
      <c r="IF37" s="21"/>
      <c r="IG37" s="21"/>
      <c r="IH37" s="21"/>
      <c r="II37" s="21"/>
    </row>
    <row r="38" spans="1:243" s="20" customFormat="1" ht="78.75">
      <c r="A38" s="55">
        <v>3.03</v>
      </c>
      <c r="B38" s="71" t="s">
        <v>96</v>
      </c>
      <c r="C38" s="31"/>
      <c r="D38" s="72">
        <v>2.5</v>
      </c>
      <c r="E38" s="73" t="s">
        <v>46</v>
      </c>
      <c r="F38" s="54">
        <v>5546.73</v>
      </c>
      <c r="G38" s="41"/>
      <c r="H38" s="35"/>
      <c r="I38" s="36" t="s">
        <v>33</v>
      </c>
      <c r="J38" s="37">
        <f t="shared" si="3"/>
        <v>1</v>
      </c>
      <c r="K38" s="35" t="s">
        <v>34</v>
      </c>
      <c r="L38" s="35" t="s">
        <v>4</v>
      </c>
      <c r="M38" s="38"/>
      <c r="N38" s="46"/>
      <c r="O38" s="46"/>
      <c r="P38" s="47"/>
      <c r="Q38" s="46"/>
      <c r="R38" s="46"/>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9">
        <f t="shared" si="4"/>
        <v>13866.83</v>
      </c>
      <c r="BB38" s="48">
        <f t="shared" si="5"/>
        <v>13866.83</v>
      </c>
      <c r="BC38" s="53" t="str">
        <f t="shared" si="6"/>
        <v>INR  Thirteen Thousand Eight Hundred &amp; Sixty Six  and Paise Eighty Three Only</v>
      </c>
      <c r="IA38" s="20">
        <v>3.03</v>
      </c>
      <c r="IB38" s="20" t="s">
        <v>96</v>
      </c>
      <c r="ID38" s="20">
        <v>2.5</v>
      </c>
      <c r="IE38" s="21" t="s">
        <v>46</v>
      </c>
      <c r="IF38" s="21"/>
      <c r="IG38" s="21"/>
      <c r="IH38" s="21"/>
      <c r="II38" s="21"/>
    </row>
    <row r="39" spans="1:243" s="20" customFormat="1" ht="173.25">
      <c r="A39" s="55">
        <v>3.04</v>
      </c>
      <c r="B39" s="71" t="s">
        <v>97</v>
      </c>
      <c r="C39" s="31"/>
      <c r="D39" s="61"/>
      <c r="E39" s="61"/>
      <c r="F39" s="61"/>
      <c r="G39" s="61"/>
      <c r="H39" s="61"/>
      <c r="I39" s="61"/>
      <c r="J39" s="61"/>
      <c r="K39" s="61"/>
      <c r="L39" s="61"/>
      <c r="M39" s="61"/>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IA39" s="20">
        <v>3.04</v>
      </c>
      <c r="IB39" s="20" t="s">
        <v>97</v>
      </c>
      <c r="IE39" s="21"/>
      <c r="IF39" s="21"/>
      <c r="IG39" s="21"/>
      <c r="IH39" s="21"/>
      <c r="II39" s="21"/>
    </row>
    <row r="40" spans="1:243" s="20" customFormat="1" ht="78.75">
      <c r="A40" s="55">
        <v>3.05</v>
      </c>
      <c r="B40" s="71" t="s">
        <v>98</v>
      </c>
      <c r="C40" s="31"/>
      <c r="D40" s="72">
        <v>2.5</v>
      </c>
      <c r="E40" s="73" t="s">
        <v>46</v>
      </c>
      <c r="F40" s="54">
        <v>8587.24</v>
      </c>
      <c r="G40" s="41"/>
      <c r="H40" s="35"/>
      <c r="I40" s="36" t="s">
        <v>33</v>
      </c>
      <c r="J40" s="37">
        <f t="shared" si="3"/>
        <v>1</v>
      </c>
      <c r="K40" s="35" t="s">
        <v>34</v>
      </c>
      <c r="L40" s="35" t="s">
        <v>4</v>
      </c>
      <c r="M40" s="38"/>
      <c r="N40" s="46"/>
      <c r="O40" s="46"/>
      <c r="P40" s="47"/>
      <c r="Q40" s="46"/>
      <c r="R40" s="46"/>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9">
        <f t="shared" si="4"/>
        <v>21468.1</v>
      </c>
      <c r="BB40" s="48">
        <f t="shared" si="5"/>
        <v>21468.1</v>
      </c>
      <c r="BC40" s="53" t="str">
        <f t="shared" si="6"/>
        <v>INR  Twenty One Thousand Four Hundred &amp; Sixty Eight  and Paise Ten Only</v>
      </c>
      <c r="IA40" s="20">
        <v>3.05</v>
      </c>
      <c r="IB40" s="20" t="s">
        <v>98</v>
      </c>
      <c r="ID40" s="20">
        <v>2.5</v>
      </c>
      <c r="IE40" s="21" t="s">
        <v>46</v>
      </c>
      <c r="IF40" s="21"/>
      <c r="IG40" s="21"/>
      <c r="IH40" s="21"/>
      <c r="II40" s="21"/>
    </row>
    <row r="41" spans="1:243" s="20" customFormat="1" ht="78.75">
      <c r="A41" s="55">
        <v>3.06</v>
      </c>
      <c r="B41" s="71" t="s">
        <v>61</v>
      </c>
      <c r="C41" s="31"/>
      <c r="D41" s="72">
        <v>1</v>
      </c>
      <c r="E41" s="73" t="s">
        <v>46</v>
      </c>
      <c r="F41" s="54">
        <v>8220.25</v>
      </c>
      <c r="G41" s="41"/>
      <c r="H41" s="35"/>
      <c r="I41" s="36" t="s">
        <v>33</v>
      </c>
      <c r="J41" s="37">
        <f t="shared" si="3"/>
        <v>1</v>
      </c>
      <c r="K41" s="35" t="s">
        <v>34</v>
      </c>
      <c r="L41" s="35" t="s">
        <v>4</v>
      </c>
      <c r="M41" s="38"/>
      <c r="N41" s="46"/>
      <c r="O41" s="46"/>
      <c r="P41" s="47"/>
      <c r="Q41" s="46"/>
      <c r="R41" s="46"/>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9">
        <f t="shared" si="4"/>
        <v>8220.25</v>
      </c>
      <c r="BB41" s="48">
        <f t="shared" si="5"/>
        <v>8220.25</v>
      </c>
      <c r="BC41" s="53" t="str">
        <f t="shared" si="6"/>
        <v>INR  Eight Thousand Two Hundred &amp; Twenty  and Paise Twenty Five Only</v>
      </c>
      <c r="IA41" s="20">
        <v>3.06</v>
      </c>
      <c r="IB41" s="20" t="s">
        <v>61</v>
      </c>
      <c r="ID41" s="20">
        <v>1</v>
      </c>
      <c r="IE41" s="21" t="s">
        <v>46</v>
      </c>
      <c r="IF41" s="21"/>
      <c r="IG41" s="21"/>
      <c r="IH41" s="21"/>
      <c r="II41" s="21"/>
    </row>
    <row r="42" spans="1:243" s="20" customFormat="1" ht="47.25">
      <c r="A42" s="55">
        <v>3.07</v>
      </c>
      <c r="B42" s="71" t="s">
        <v>99</v>
      </c>
      <c r="C42" s="31"/>
      <c r="D42" s="61"/>
      <c r="E42" s="61"/>
      <c r="F42" s="61"/>
      <c r="G42" s="61"/>
      <c r="H42" s="61"/>
      <c r="I42" s="61"/>
      <c r="J42" s="61"/>
      <c r="K42" s="61"/>
      <c r="L42" s="61"/>
      <c r="M42" s="61"/>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IA42" s="20">
        <v>3.07</v>
      </c>
      <c r="IB42" s="20" t="s">
        <v>99</v>
      </c>
      <c r="IE42" s="21"/>
      <c r="IF42" s="21"/>
      <c r="IG42" s="21"/>
      <c r="IH42" s="21"/>
      <c r="II42" s="21"/>
    </row>
    <row r="43" spans="1:243" s="20" customFormat="1" ht="31.5" customHeight="1">
      <c r="A43" s="55">
        <v>3.08</v>
      </c>
      <c r="B43" s="71" t="s">
        <v>100</v>
      </c>
      <c r="C43" s="31"/>
      <c r="D43" s="72">
        <v>1</v>
      </c>
      <c r="E43" s="73" t="s">
        <v>43</v>
      </c>
      <c r="F43" s="54">
        <v>270.01</v>
      </c>
      <c r="G43" s="41"/>
      <c r="H43" s="35"/>
      <c r="I43" s="36" t="s">
        <v>33</v>
      </c>
      <c r="J43" s="37">
        <f t="shared" si="3"/>
        <v>1</v>
      </c>
      <c r="K43" s="35" t="s">
        <v>34</v>
      </c>
      <c r="L43" s="35" t="s">
        <v>4</v>
      </c>
      <c r="M43" s="38"/>
      <c r="N43" s="46"/>
      <c r="O43" s="46"/>
      <c r="P43" s="47"/>
      <c r="Q43" s="46"/>
      <c r="R43" s="46"/>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9">
        <f t="shared" si="4"/>
        <v>270.01</v>
      </c>
      <c r="BB43" s="48">
        <f t="shared" si="5"/>
        <v>270.01</v>
      </c>
      <c r="BC43" s="53" t="str">
        <f t="shared" si="6"/>
        <v>INR  Two Hundred &amp; Seventy  and Paise One Only</v>
      </c>
      <c r="IA43" s="20">
        <v>3.08</v>
      </c>
      <c r="IB43" s="20" t="s">
        <v>100</v>
      </c>
      <c r="ID43" s="20">
        <v>1</v>
      </c>
      <c r="IE43" s="21" t="s">
        <v>43</v>
      </c>
      <c r="IF43" s="21"/>
      <c r="IG43" s="21"/>
      <c r="IH43" s="21"/>
      <c r="II43" s="21"/>
    </row>
    <row r="44" spans="1:243" s="20" customFormat="1" ht="63">
      <c r="A44" s="55">
        <v>3.09</v>
      </c>
      <c r="B44" s="71" t="s">
        <v>101</v>
      </c>
      <c r="C44" s="31"/>
      <c r="D44" s="72">
        <v>5</v>
      </c>
      <c r="E44" s="73" t="s">
        <v>43</v>
      </c>
      <c r="F44" s="54">
        <v>587.07</v>
      </c>
      <c r="G44" s="41"/>
      <c r="H44" s="35"/>
      <c r="I44" s="36" t="s">
        <v>33</v>
      </c>
      <c r="J44" s="37">
        <f t="shared" si="3"/>
        <v>1</v>
      </c>
      <c r="K44" s="35" t="s">
        <v>34</v>
      </c>
      <c r="L44" s="35" t="s">
        <v>4</v>
      </c>
      <c r="M44" s="38"/>
      <c r="N44" s="46"/>
      <c r="O44" s="46"/>
      <c r="P44" s="47"/>
      <c r="Q44" s="46"/>
      <c r="R44" s="46"/>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9">
        <f t="shared" si="4"/>
        <v>2935.35</v>
      </c>
      <c r="BB44" s="48">
        <f t="shared" si="5"/>
        <v>2935.35</v>
      </c>
      <c r="BC44" s="53" t="str">
        <f t="shared" si="6"/>
        <v>INR  Two Thousand Nine Hundred &amp; Thirty Five  and Paise Thirty Five Only</v>
      </c>
      <c r="IA44" s="20">
        <v>3.09</v>
      </c>
      <c r="IB44" s="20" t="s">
        <v>101</v>
      </c>
      <c r="ID44" s="20">
        <v>5</v>
      </c>
      <c r="IE44" s="21" t="s">
        <v>43</v>
      </c>
      <c r="IF44" s="21"/>
      <c r="IG44" s="21"/>
      <c r="IH44" s="21"/>
      <c r="II44" s="21"/>
    </row>
    <row r="45" spans="1:243" s="20" customFormat="1" ht="31.5" customHeight="1">
      <c r="A45" s="55">
        <v>3.1</v>
      </c>
      <c r="B45" s="71" t="s">
        <v>102</v>
      </c>
      <c r="C45" s="31"/>
      <c r="D45" s="72">
        <v>5</v>
      </c>
      <c r="E45" s="73" t="s">
        <v>43</v>
      </c>
      <c r="F45" s="54">
        <v>705.17</v>
      </c>
      <c r="G45" s="41"/>
      <c r="H45" s="35"/>
      <c r="I45" s="36" t="s">
        <v>33</v>
      </c>
      <c r="J45" s="37">
        <f t="shared" si="3"/>
        <v>1</v>
      </c>
      <c r="K45" s="35" t="s">
        <v>34</v>
      </c>
      <c r="L45" s="35" t="s">
        <v>4</v>
      </c>
      <c r="M45" s="38"/>
      <c r="N45" s="46"/>
      <c r="O45" s="46"/>
      <c r="P45" s="47"/>
      <c r="Q45" s="46"/>
      <c r="R45" s="46"/>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9">
        <f t="shared" si="4"/>
        <v>3525.85</v>
      </c>
      <c r="BB45" s="48">
        <f t="shared" si="5"/>
        <v>3525.85</v>
      </c>
      <c r="BC45" s="53" t="str">
        <f t="shared" si="6"/>
        <v>INR  Three Thousand Five Hundred &amp; Twenty Five  and Paise Eighty Five Only</v>
      </c>
      <c r="IA45" s="20">
        <v>3.1</v>
      </c>
      <c r="IB45" s="20" t="s">
        <v>102</v>
      </c>
      <c r="ID45" s="20">
        <v>5</v>
      </c>
      <c r="IE45" s="21" t="s">
        <v>43</v>
      </c>
      <c r="IF45" s="21"/>
      <c r="IG45" s="21"/>
      <c r="IH45" s="21"/>
      <c r="II45" s="21"/>
    </row>
    <row r="46" spans="1:243" s="20" customFormat="1" ht="110.25">
      <c r="A46" s="55">
        <v>3.11</v>
      </c>
      <c r="B46" s="71" t="s">
        <v>103</v>
      </c>
      <c r="C46" s="31"/>
      <c r="D46" s="72">
        <v>5</v>
      </c>
      <c r="E46" s="73" t="s">
        <v>43</v>
      </c>
      <c r="F46" s="54">
        <v>325.16</v>
      </c>
      <c r="G46" s="41"/>
      <c r="H46" s="35"/>
      <c r="I46" s="36" t="s">
        <v>33</v>
      </c>
      <c r="J46" s="37">
        <f t="shared" si="3"/>
        <v>1</v>
      </c>
      <c r="K46" s="35" t="s">
        <v>34</v>
      </c>
      <c r="L46" s="35" t="s">
        <v>4</v>
      </c>
      <c r="M46" s="38"/>
      <c r="N46" s="46"/>
      <c r="O46" s="46"/>
      <c r="P46" s="47"/>
      <c r="Q46" s="46"/>
      <c r="R46" s="46"/>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9">
        <f t="shared" si="4"/>
        <v>1625.8</v>
      </c>
      <c r="BB46" s="48">
        <f t="shared" si="5"/>
        <v>1625.8</v>
      </c>
      <c r="BC46" s="53" t="str">
        <f t="shared" si="6"/>
        <v>INR  One Thousand Six Hundred &amp; Twenty Five  and Paise Eighty Only</v>
      </c>
      <c r="IA46" s="20">
        <v>3.11</v>
      </c>
      <c r="IB46" s="20" t="s">
        <v>103</v>
      </c>
      <c r="ID46" s="20">
        <v>5</v>
      </c>
      <c r="IE46" s="21" t="s">
        <v>43</v>
      </c>
      <c r="IF46" s="21"/>
      <c r="IG46" s="21"/>
      <c r="IH46" s="21"/>
      <c r="II46" s="21"/>
    </row>
    <row r="47" spans="1:243" s="20" customFormat="1" ht="110.25">
      <c r="A47" s="55">
        <v>3.12</v>
      </c>
      <c r="B47" s="71" t="s">
        <v>104</v>
      </c>
      <c r="C47" s="31"/>
      <c r="D47" s="72">
        <v>5</v>
      </c>
      <c r="E47" s="73" t="s">
        <v>43</v>
      </c>
      <c r="F47" s="54">
        <v>396.54</v>
      </c>
      <c r="G47" s="41"/>
      <c r="H47" s="35"/>
      <c r="I47" s="36" t="s">
        <v>33</v>
      </c>
      <c r="J47" s="37">
        <f t="shared" si="3"/>
        <v>1</v>
      </c>
      <c r="K47" s="35" t="s">
        <v>34</v>
      </c>
      <c r="L47" s="35" t="s">
        <v>4</v>
      </c>
      <c r="M47" s="38"/>
      <c r="N47" s="46"/>
      <c r="O47" s="46"/>
      <c r="P47" s="47"/>
      <c r="Q47" s="46"/>
      <c r="R47" s="46"/>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9">
        <f t="shared" si="4"/>
        <v>1982.7</v>
      </c>
      <c r="BB47" s="48">
        <f t="shared" si="5"/>
        <v>1982.7</v>
      </c>
      <c r="BC47" s="53" t="str">
        <f t="shared" si="6"/>
        <v>INR  One Thousand Nine Hundred &amp; Eighty Two  and Paise Seventy Only</v>
      </c>
      <c r="IA47" s="20">
        <v>3.12</v>
      </c>
      <c r="IB47" s="20" t="s">
        <v>104</v>
      </c>
      <c r="ID47" s="20">
        <v>5</v>
      </c>
      <c r="IE47" s="21" t="s">
        <v>43</v>
      </c>
      <c r="IF47" s="21"/>
      <c r="IG47" s="21"/>
      <c r="IH47" s="21"/>
      <c r="II47" s="21"/>
    </row>
    <row r="48" spans="1:243" s="20" customFormat="1" ht="63">
      <c r="A48" s="55">
        <v>3.13</v>
      </c>
      <c r="B48" s="71" t="s">
        <v>105</v>
      </c>
      <c r="C48" s="31"/>
      <c r="D48" s="72">
        <v>5</v>
      </c>
      <c r="E48" s="73" t="s">
        <v>276</v>
      </c>
      <c r="F48" s="54">
        <v>50.11</v>
      </c>
      <c r="G48" s="41"/>
      <c r="H48" s="35"/>
      <c r="I48" s="36" t="s">
        <v>33</v>
      </c>
      <c r="J48" s="37">
        <f t="shared" si="3"/>
        <v>1</v>
      </c>
      <c r="K48" s="35" t="s">
        <v>34</v>
      </c>
      <c r="L48" s="35" t="s">
        <v>4</v>
      </c>
      <c r="M48" s="38"/>
      <c r="N48" s="46"/>
      <c r="O48" s="46"/>
      <c r="P48" s="47"/>
      <c r="Q48" s="46"/>
      <c r="R48" s="46"/>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9">
        <f t="shared" si="4"/>
        <v>250.55</v>
      </c>
      <c r="BB48" s="48">
        <f t="shared" si="5"/>
        <v>250.55</v>
      </c>
      <c r="BC48" s="53" t="str">
        <f t="shared" si="6"/>
        <v>INR  Two Hundred &amp; Fifty  and Paise Fifty Five Only</v>
      </c>
      <c r="IA48" s="20">
        <v>3.13</v>
      </c>
      <c r="IB48" s="20" t="s">
        <v>105</v>
      </c>
      <c r="ID48" s="20">
        <v>5</v>
      </c>
      <c r="IE48" s="74" t="s">
        <v>276</v>
      </c>
      <c r="IF48" s="21"/>
      <c r="IG48" s="21"/>
      <c r="IH48" s="21"/>
      <c r="II48" s="21"/>
    </row>
    <row r="49" spans="1:243" s="20" customFormat="1" ht="126">
      <c r="A49" s="55">
        <v>3.14</v>
      </c>
      <c r="B49" s="71" t="s">
        <v>106</v>
      </c>
      <c r="C49" s="31"/>
      <c r="D49" s="72">
        <v>5</v>
      </c>
      <c r="E49" s="73" t="s">
        <v>43</v>
      </c>
      <c r="F49" s="54">
        <v>99.82</v>
      </c>
      <c r="G49" s="41"/>
      <c r="H49" s="35"/>
      <c r="I49" s="36" t="s">
        <v>33</v>
      </c>
      <c r="J49" s="37">
        <f t="shared" si="3"/>
        <v>1</v>
      </c>
      <c r="K49" s="35" t="s">
        <v>34</v>
      </c>
      <c r="L49" s="35" t="s">
        <v>4</v>
      </c>
      <c r="M49" s="38"/>
      <c r="N49" s="46"/>
      <c r="O49" s="46"/>
      <c r="P49" s="47"/>
      <c r="Q49" s="46"/>
      <c r="R49" s="46"/>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9">
        <f t="shared" si="4"/>
        <v>499.1</v>
      </c>
      <c r="BB49" s="48">
        <f t="shared" si="5"/>
        <v>499.1</v>
      </c>
      <c r="BC49" s="53" t="str">
        <f t="shared" si="6"/>
        <v>INR  Four Hundred &amp; Ninety Nine  and Paise Ten Only</v>
      </c>
      <c r="IA49" s="20">
        <v>3.14</v>
      </c>
      <c r="IB49" s="20" t="s">
        <v>106</v>
      </c>
      <c r="ID49" s="20">
        <v>5</v>
      </c>
      <c r="IE49" s="21" t="s">
        <v>43</v>
      </c>
      <c r="IF49" s="21"/>
      <c r="IG49" s="21"/>
      <c r="IH49" s="21"/>
      <c r="II49" s="21"/>
    </row>
    <row r="50" spans="1:243" s="20" customFormat="1" ht="189">
      <c r="A50" s="55">
        <v>3.15</v>
      </c>
      <c r="B50" s="71" t="s">
        <v>107</v>
      </c>
      <c r="C50" s="31"/>
      <c r="D50" s="72">
        <v>5</v>
      </c>
      <c r="E50" s="73" t="s">
        <v>43</v>
      </c>
      <c r="F50" s="54">
        <v>597.68</v>
      </c>
      <c r="G50" s="41"/>
      <c r="H50" s="35"/>
      <c r="I50" s="36" t="s">
        <v>33</v>
      </c>
      <c r="J50" s="37">
        <f t="shared" si="3"/>
        <v>1</v>
      </c>
      <c r="K50" s="35" t="s">
        <v>34</v>
      </c>
      <c r="L50" s="35" t="s">
        <v>4</v>
      </c>
      <c r="M50" s="38"/>
      <c r="N50" s="46"/>
      <c r="O50" s="46"/>
      <c r="P50" s="47"/>
      <c r="Q50" s="46"/>
      <c r="R50" s="46"/>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9">
        <f t="shared" si="4"/>
        <v>2988.4</v>
      </c>
      <c r="BB50" s="48">
        <f t="shared" si="5"/>
        <v>2988.4</v>
      </c>
      <c r="BC50" s="53" t="str">
        <f t="shared" si="6"/>
        <v>INR  Two Thousand Nine Hundred &amp; Eighty Eight  and Paise Forty Only</v>
      </c>
      <c r="IA50" s="20">
        <v>3.15</v>
      </c>
      <c r="IB50" s="20" t="s">
        <v>107</v>
      </c>
      <c r="ID50" s="20">
        <v>5</v>
      </c>
      <c r="IE50" s="21" t="s">
        <v>43</v>
      </c>
      <c r="IF50" s="21"/>
      <c r="IG50" s="21"/>
      <c r="IH50" s="21"/>
      <c r="II50" s="21"/>
    </row>
    <row r="51" spans="1:243" s="20" customFormat="1" ht="16.5" customHeight="1">
      <c r="A51" s="55">
        <v>4</v>
      </c>
      <c r="B51" s="71" t="s">
        <v>108</v>
      </c>
      <c r="C51" s="31"/>
      <c r="D51" s="61"/>
      <c r="E51" s="61"/>
      <c r="F51" s="61"/>
      <c r="G51" s="61"/>
      <c r="H51" s="61"/>
      <c r="I51" s="61"/>
      <c r="J51" s="61"/>
      <c r="K51" s="61"/>
      <c r="L51" s="61"/>
      <c r="M51" s="61"/>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IA51" s="20">
        <v>4</v>
      </c>
      <c r="IB51" s="20" t="s">
        <v>108</v>
      </c>
      <c r="IE51" s="21"/>
      <c r="IF51" s="21"/>
      <c r="IG51" s="21"/>
      <c r="IH51" s="21"/>
      <c r="II51" s="21"/>
    </row>
    <row r="52" spans="1:243" s="20" customFormat="1" ht="94.5">
      <c r="A52" s="55">
        <v>4.01</v>
      </c>
      <c r="B52" s="71" t="s">
        <v>109</v>
      </c>
      <c r="C52" s="31"/>
      <c r="D52" s="61"/>
      <c r="E52" s="61"/>
      <c r="F52" s="61"/>
      <c r="G52" s="61"/>
      <c r="H52" s="61"/>
      <c r="I52" s="61"/>
      <c r="J52" s="61"/>
      <c r="K52" s="61"/>
      <c r="L52" s="61"/>
      <c r="M52" s="61"/>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IA52" s="20">
        <v>4.01</v>
      </c>
      <c r="IB52" s="20" t="s">
        <v>109</v>
      </c>
      <c r="IE52" s="21"/>
      <c r="IF52" s="21"/>
      <c r="IG52" s="21"/>
      <c r="IH52" s="21"/>
      <c r="II52" s="21"/>
    </row>
    <row r="53" spans="1:243" s="20" customFormat="1" ht="78.75">
      <c r="A53" s="55">
        <v>4.02</v>
      </c>
      <c r="B53" s="71" t="s">
        <v>110</v>
      </c>
      <c r="C53" s="31"/>
      <c r="D53" s="72">
        <v>5</v>
      </c>
      <c r="E53" s="73" t="s">
        <v>46</v>
      </c>
      <c r="F53" s="54">
        <v>7333.8</v>
      </c>
      <c r="G53" s="41"/>
      <c r="H53" s="35"/>
      <c r="I53" s="36" t="s">
        <v>33</v>
      </c>
      <c r="J53" s="37">
        <f t="shared" si="3"/>
        <v>1</v>
      </c>
      <c r="K53" s="35" t="s">
        <v>34</v>
      </c>
      <c r="L53" s="35" t="s">
        <v>4</v>
      </c>
      <c r="M53" s="38"/>
      <c r="N53" s="46"/>
      <c r="O53" s="46"/>
      <c r="P53" s="47"/>
      <c r="Q53" s="46"/>
      <c r="R53" s="46"/>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9">
        <f t="shared" si="4"/>
        <v>36669</v>
      </c>
      <c r="BB53" s="48">
        <f t="shared" si="5"/>
        <v>36669</v>
      </c>
      <c r="BC53" s="53" t="str">
        <f t="shared" si="6"/>
        <v>INR  Thirty Six Thousand Six Hundred &amp; Sixty Nine  Only</v>
      </c>
      <c r="IA53" s="20">
        <v>4.02</v>
      </c>
      <c r="IB53" s="20" t="s">
        <v>110</v>
      </c>
      <c r="ID53" s="20">
        <v>5</v>
      </c>
      <c r="IE53" s="21" t="s">
        <v>46</v>
      </c>
      <c r="IF53" s="21"/>
      <c r="IG53" s="21"/>
      <c r="IH53" s="21"/>
      <c r="II53" s="21"/>
    </row>
    <row r="54" spans="1:243" s="20" customFormat="1" ht="47.25">
      <c r="A54" s="55">
        <v>4.03</v>
      </c>
      <c r="B54" s="71" t="s">
        <v>111</v>
      </c>
      <c r="C54" s="31"/>
      <c r="D54" s="61"/>
      <c r="E54" s="61"/>
      <c r="F54" s="61"/>
      <c r="G54" s="61"/>
      <c r="H54" s="61"/>
      <c r="I54" s="61"/>
      <c r="J54" s="61"/>
      <c r="K54" s="61"/>
      <c r="L54" s="61"/>
      <c r="M54" s="61"/>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IA54" s="20">
        <v>4.03</v>
      </c>
      <c r="IB54" s="20" t="s">
        <v>111</v>
      </c>
      <c r="IE54" s="21"/>
      <c r="IF54" s="21"/>
      <c r="IG54" s="21"/>
      <c r="IH54" s="21"/>
      <c r="II54" s="21"/>
    </row>
    <row r="55" spans="1:243" s="20" customFormat="1" ht="31.5">
      <c r="A55" s="55">
        <v>4.04</v>
      </c>
      <c r="B55" s="71" t="s">
        <v>112</v>
      </c>
      <c r="C55" s="31"/>
      <c r="D55" s="72">
        <v>1</v>
      </c>
      <c r="E55" s="73" t="s">
        <v>43</v>
      </c>
      <c r="F55" s="54">
        <v>270.01</v>
      </c>
      <c r="G55" s="41"/>
      <c r="H55" s="35"/>
      <c r="I55" s="36" t="s">
        <v>33</v>
      </c>
      <c r="J55" s="37">
        <f t="shared" si="3"/>
        <v>1</v>
      </c>
      <c r="K55" s="35" t="s">
        <v>34</v>
      </c>
      <c r="L55" s="35" t="s">
        <v>4</v>
      </c>
      <c r="M55" s="38"/>
      <c r="N55" s="46"/>
      <c r="O55" s="46"/>
      <c r="P55" s="47"/>
      <c r="Q55" s="46"/>
      <c r="R55" s="46"/>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9">
        <f t="shared" si="4"/>
        <v>270.01</v>
      </c>
      <c r="BB55" s="48">
        <f t="shared" si="5"/>
        <v>270.01</v>
      </c>
      <c r="BC55" s="53" t="str">
        <f t="shared" si="6"/>
        <v>INR  Two Hundred &amp; Seventy  and Paise One Only</v>
      </c>
      <c r="IA55" s="20">
        <v>4.04</v>
      </c>
      <c r="IB55" s="20" t="s">
        <v>112</v>
      </c>
      <c r="ID55" s="20">
        <v>1</v>
      </c>
      <c r="IE55" s="21" t="s">
        <v>43</v>
      </c>
      <c r="IF55" s="21"/>
      <c r="IG55" s="21"/>
      <c r="IH55" s="21"/>
      <c r="II55" s="21"/>
    </row>
    <row r="56" spans="1:243" s="20" customFormat="1" ht="47.25">
      <c r="A56" s="55">
        <v>4.05</v>
      </c>
      <c r="B56" s="71" t="s">
        <v>113</v>
      </c>
      <c r="C56" s="31"/>
      <c r="D56" s="72">
        <v>1</v>
      </c>
      <c r="E56" s="73" t="s">
        <v>43</v>
      </c>
      <c r="F56" s="54">
        <v>587.07</v>
      </c>
      <c r="G56" s="41"/>
      <c r="H56" s="35"/>
      <c r="I56" s="36" t="s">
        <v>33</v>
      </c>
      <c r="J56" s="37">
        <f t="shared" si="3"/>
        <v>1</v>
      </c>
      <c r="K56" s="35" t="s">
        <v>34</v>
      </c>
      <c r="L56" s="35" t="s">
        <v>4</v>
      </c>
      <c r="M56" s="38"/>
      <c r="N56" s="46"/>
      <c r="O56" s="46"/>
      <c r="P56" s="47"/>
      <c r="Q56" s="46"/>
      <c r="R56" s="46"/>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9">
        <f t="shared" si="4"/>
        <v>587.07</v>
      </c>
      <c r="BB56" s="48">
        <f t="shared" si="5"/>
        <v>587.07</v>
      </c>
      <c r="BC56" s="53" t="str">
        <f t="shared" si="6"/>
        <v>INR  Five Hundred &amp; Eighty Seven  and Paise Seven Only</v>
      </c>
      <c r="IA56" s="20">
        <v>4.05</v>
      </c>
      <c r="IB56" s="20" t="s">
        <v>113</v>
      </c>
      <c r="ID56" s="20">
        <v>1</v>
      </c>
      <c r="IE56" s="21" t="s">
        <v>43</v>
      </c>
      <c r="IF56" s="21"/>
      <c r="IG56" s="21"/>
      <c r="IH56" s="21"/>
      <c r="II56" s="21"/>
    </row>
    <row r="57" spans="1:243" s="20" customFormat="1" ht="31.5">
      <c r="A57" s="55">
        <v>4.06</v>
      </c>
      <c r="B57" s="71" t="s">
        <v>114</v>
      </c>
      <c r="C57" s="31"/>
      <c r="D57" s="72">
        <v>1</v>
      </c>
      <c r="E57" s="73" t="s">
        <v>43</v>
      </c>
      <c r="F57" s="54">
        <v>533.41</v>
      </c>
      <c r="G57" s="41"/>
      <c r="H57" s="35"/>
      <c r="I57" s="36" t="s">
        <v>33</v>
      </c>
      <c r="J57" s="37">
        <f t="shared" si="3"/>
        <v>1</v>
      </c>
      <c r="K57" s="35" t="s">
        <v>34</v>
      </c>
      <c r="L57" s="35" t="s">
        <v>4</v>
      </c>
      <c r="M57" s="38"/>
      <c r="N57" s="46"/>
      <c r="O57" s="46"/>
      <c r="P57" s="47"/>
      <c r="Q57" s="46"/>
      <c r="R57" s="46"/>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9">
        <f t="shared" si="4"/>
        <v>533.41</v>
      </c>
      <c r="BB57" s="48">
        <f t="shared" si="5"/>
        <v>533.41</v>
      </c>
      <c r="BC57" s="53" t="str">
        <f t="shared" si="6"/>
        <v>INR  Five Hundred &amp; Thirty Three  and Paise Forty One Only</v>
      </c>
      <c r="IA57" s="20">
        <v>4.06</v>
      </c>
      <c r="IB57" s="20" t="s">
        <v>114</v>
      </c>
      <c r="ID57" s="20">
        <v>1</v>
      </c>
      <c r="IE57" s="21" t="s">
        <v>43</v>
      </c>
      <c r="IF57" s="21"/>
      <c r="IG57" s="21"/>
      <c r="IH57" s="21"/>
      <c r="II57" s="21"/>
    </row>
    <row r="58" spans="1:243" s="20" customFormat="1" ht="31.5">
      <c r="A58" s="55">
        <v>4.07</v>
      </c>
      <c r="B58" s="71" t="s">
        <v>115</v>
      </c>
      <c r="C58" s="31"/>
      <c r="D58" s="72">
        <v>1</v>
      </c>
      <c r="E58" s="73" t="s">
        <v>43</v>
      </c>
      <c r="F58" s="54">
        <v>705.17</v>
      </c>
      <c r="G58" s="41"/>
      <c r="H58" s="35"/>
      <c r="I58" s="36" t="s">
        <v>33</v>
      </c>
      <c r="J58" s="37">
        <f t="shared" si="3"/>
        <v>1</v>
      </c>
      <c r="K58" s="35" t="s">
        <v>34</v>
      </c>
      <c r="L58" s="35" t="s">
        <v>4</v>
      </c>
      <c r="M58" s="38"/>
      <c r="N58" s="46"/>
      <c r="O58" s="46"/>
      <c r="P58" s="47"/>
      <c r="Q58" s="46"/>
      <c r="R58" s="46"/>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9">
        <f t="shared" si="4"/>
        <v>705.17</v>
      </c>
      <c r="BB58" s="48">
        <f t="shared" si="5"/>
        <v>705.17</v>
      </c>
      <c r="BC58" s="53" t="str">
        <f t="shared" si="6"/>
        <v>INR  Seven Hundred &amp; Five  and Paise Seventeen Only</v>
      </c>
      <c r="IA58" s="20">
        <v>4.07</v>
      </c>
      <c r="IB58" s="20" t="s">
        <v>115</v>
      </c>
      <c r="ID58" s="20">
        <v>1</v>
      </c>
      <c r="IE58" s="21" t="s">
        <v>43</v>
      </c>
      <c r="IF58" s="21"/>
      <c r="IG58" s="21"/>
      <c r="IH58" s="21"/>
      <c r="II58" s="21"/>
    </row>
    <row r="59" spans="1:243" s="20" customFormat="1" ht="31.5">
      <c r="A59" s="55">
        <v>4.08</v>
      </c>
      <c r="B59" s="71" t="s">
        <v>116</v>
      </c>
      <c r="C59" s="31"/>
      <c r="D59" s="61"/>
      <c r="E59" s="61"/>
      <c r="F59" s="61"/>
      <c r="G59" s="61"/>
      <c r="H59" s="61"/>
      <c r="I59" s="61"/>
      <c r="J59" s="61"/>
      <c r="K59" s="61"/>
      <c r="L59" s="61"/>
      <c r="M59" s="61"/>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IA59" s="20">
        <v>4.08</v>
      </c>
      <c r="IB59" s="20" t="s">
        <v>116</v>
      </c>
      <c r="IE59" s="21"/>
      <c r="IF59" s="21"/>
      <c r="IG59" s="21"/>
      <c r="IH59" s="21"/>
      <c r="II59" s="21"/>
    </row>
    <row r="60" spans="1:243" s="20" customFormat="1" ht="42.75">
      <c r="A60" s="55">
        <v>4.09</v>
      </c>
      <c r="B60" s="71" t="s">
        <v>58</v>
      </c>
      <c r="C60" s="31"/>
      <c r="D60" s="72">
        <v>2.5</v>
      </c>
      <c r="E60" s="73" t="s">
        <v>44</v>
      </c>
      <c r="F60" s="54">
        <v>159.49</v>
      </c>
      <c r="G60" s="41"/>
      <c r="H60" s="35"/>
      <c r="I60" s="36" t="s">
        <v>33</v>
      </c>
      <c r="J60" s="37">
        <f t="shared" si="3"/>
        <v>1</v>
      </c>
      <c r="K60" s="35" t="s">
        <v>34</v>
      </c>
      <c r="L60" s="35" t="s">
        <v>4</v>
      </c>
      <c r="M60" s="38"/>
      <c r="N60" s="46"/>
      <c r="O60" s="46"/>
      <c r="P60" s="47"/>
      <c r="Q60" s="46"/>
      <c r="R60" s="46"/>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9">
        <f t="shared" si="4"/>
        <v>398.73</v>
      </c>
      <c r="BB60" s="48">
        <f t="shared" si="5"/>
        <v>398.73</v>
      </c>
      <c r="BC60" s="53" t="str">
        <f t="shared" si="6"/>
        <v>INR  Three Hundred &amp; Ninety Eight  and Paise Seventy Three Only</v>
      </c>
      <c r="IA60" s="20">
        <v>4.09</v>
      </c>
      <c r="IB60" s="20" t="s">
        <v>58</v>
      </c>
      <c r="ID60" s="20">
        <v>2.5</v>
      </c>
      <c r="IE60" s="21" t="s">
        <v>44</v>
      </c>
      <c r="IF60" s="21"/>
      <c r="IG60" s="21"/>
      <c r="IH60" s="21"/>
      <c r="II60" s="21"/>
    </row>
    <row r="61" spans="1:243" s="20" customFormat="1" ht="220.5">
      <c r="A61" s="55">
        <v>4.1</v>
      </c>
      <c r="B61" s="71" t="s">
        <v>117</v>
      </c>
      <c r="C61" s="31"/>
      <c r="D61" s="72">
        <v>0.5</v>
      </c>
      <c r="E61" s="73" t="s">
        <v>46</v>
      </c>
      <c r="F61" s="54">
        <v>8481.81</v>
      </c>
      <c r="G61" s="41"/>
      <c r="H61" s="35"/>
      <c r="I61" s="36" t="s">
        <v>33</v>
      </c>
      <c r="J61" s="37">
        <f t="shared" si="3"/>
        <v>1</v>
      </c>
      <c r="K61" s="35" t="s">
        <v>34</v>
      </c>
      <c r="L61" s="35" t="s">
        <v>4</v>
      </c>
      <c r="M61" s="38"/>
      <c r="N61" s="46"/>
      <c r="O61" s="46"/>
      <c r="P61" s="47"/>
      <c r="Q61" s="46"/>
      <c r="R61" s="46"/>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9">
        <f t="shared" si="4"/>
        <v>4240.91</v>
      </c>
      <c r="BB61" s="48">
        <f t="shared" si="5"/>
        <v>4240.91</v>
      </c>
      <c r="BC61" s="53" t="str">
        <f t="shared" si="6"/>
        <v>INR  Four Thousand Two Hundred &amp; Forty  and Paise Ninety One Only</v>
      </c>
      <c r="IA61" s="20">
        <v>4.1</v>
      </c>
      <c r="IB61" s="20" t="s">
        <v>117</v>
      </c>
      <c r="ID61" s="20">
        <v>0.5</v>
      </c>
      <c r="IE61" s="21" t="s">
        <v>46</v>
      </c>
      <c r="IF61" s="21"/>
      <c r="IG61" s="21"/>
      <c r="IH61" s="21"/>
      <c r="II61" s="21"/>
    </row>
    <row r="62" spans="1:243" s="20" customFormat="1" ht="189">
      <c r="A62" s="55">
        <v>4.11</v>
      </c>
      <c r="B62" s="71" t="s">
        <v>118</v>
      </c>
      <c r="C62" s="31"/>
      <c r="D62" s="72">
        <v>0.5</v>
      </c>
      <c r="E62" s="73" t="s">
        <v>46</v>
      </c>
      <c r="F62" s="54">
        <v>11908.68</v>
      </c>
      <c r="G62" s="41"/>
      <c r="H62" s="35"/>
      <c r="I62" s="36" t="s">
        <v>33</v>
      </c>
      <c r="J62" s="37">
        <f t="shared" si="3"/>
        <v>1</v>
      </c>
      <c r="K62" s="35" t="s">
        <v>34</v>
      </c>
      <c r="L62" s="35" t="s">
        <v>4</v>
      </c>
      <c r="M62" s="38"/>
      <c r="N62" s="46"/>
      <c r="O62" s="46"/>
      <c r="P62" s="47"/>
      <c r="Q62" s="46"/>
      <c r="R62" s="46"/>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9">
        <f t="shared" si="4"/>
        <v>5954.34</v>
      </c>
      <c r="BB62" s="48">
        <f t="shared" si="5"/>
        <v>5954.34</v>
      </c>
      <c r="BC62" s="53" t="str">
        <f t="shared" si="6"/>
        <v>INR  Five Thousand Nine Hundred &amp; Fifty Four  and Paise Thirty Four Only</v>
      </c>
      <c r="IA62" s="20">
        <v>4.11</v>
      </c>
      <c r="IB62" s="20" t="s">
        <v>118</v>
      </c>
      <c r="ID62" s="20">
        <v>0.5</v>
      </c>
      <c r="IE62" s="21" t="s">
        <v>46</v>
      </c>
      <c r="IF62" s="21"/>
      <c r="IG62" s="21"/>
      <c r="IH62" s="21"/>
      <c r="II62" s="21"/>
    </row>
    <row r="63" spans="1:243" s="20" customFormat="1" ht="63">
      <c r="A63" s="55">
        <v>4.12</v>
      </c>
      <c r="B63" s="71" t="s">
        <v>119</v>
      </c>
      <c r="C63" s="31"/>
      <c r="D63" s="61"/>
      <c r="E63" s="61"/>
      <c r="F63" s="61"/>
      <c r="G63" s="61"/>
      <c r="H63" s="61"/>
      <c r="I63" s="61"/>
      <c r="J63" s="61"/>
      <c r="K63" s="61"/>
      <c r="L63" s="61"/>
      <c r="M63" s="61"/>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IA63" s="20">
        <v>4.12</v>
      </c>
      <c r="IB63" s="20" t="s">
        <v>119</v>
      </c>
      <c r="IE63" s="21"/>
      <c r="IF63" s="21"/>
      <c r="IG63" s="21"/>
      <c r="IH63" s="21"/>
      <c r="II63" s="21"/>
    </row>
    <row r="64" spans="1:243" s="20" customFormat="1" ht="31.5" customHeight="1">
      <c r="A64" s="55">
        <v>4.13</v>
      </c>
      <c r="B64" s="71" t="s">
        <v>52</v>
      </c>
      <c r="C64" s="31"/>
      <c r="D64" s="72">
        <v>115</v>
      </c>
      <c r="E64" s="73" t="s">
        <v>57</v>
      </c>
      <c r="F64" s="54">
        <v>78.61</v>
      </c>
      <c r="G64" s="41"/>
      <c r="H64" s="35"/>
      <c r="I64" s="36" t="s">
        <v>33</v>
      </c>
      <c r="J64" s="37">
        <f t="shared" si="3"/>
        <v>1</v>
      </c>
      <c r="K64" s="35" t="s">
        <v>34</v>
      </c>
      <c r="L64" s="35" t="s">
        <v>4</v>
      </c>
      <c r="M64" s="38"/>
      <c r="N64" s="46"/>
      <c r="O64" s="46"/>
      <c r="P64" s="47"/>
      <c r="Q64" s="46"/>
      <c r="R64" s="46"/>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9">
        <f t="shared" si="4"/>
        <v>9040.15</v>
      </c>
      <c r="BB64" s="48">
        <f t="shared" si="5"/>
        <v>9040.15</v>
      </c>
      <c r="BC64" s="53" t="str">
        <f t="shared" si="6"/>
        <v>INR  Nine Thousand  &amp;Forty  and Paise Fifteen Only</v>
      </c>
      <c r="IA64" s="20">
        <v>4.13</v>
      </c>
      <c r="IB64" s="20" t="s">
        <v>52</v>
      </c>
      <c r="ID64" s="20">
        <v>115</v>
      </c>
      <c r="IE64" s="21" t="s">
        <v>57</v>
      </c>
      <c r="IF64" s="21"/>
      <c r="IG64" s="21"/>
      <c r="IH64" s="21"/>
      <c r="II64" s="21"/>
    </row>
    <row r="65" spans="1:243" s="20" customFormat="1" ht="15.75">
      <c r="A65" s="55">
        <v>5</v>
      </c>
      <c r="B65" s="71" t="s">
        <v>120</v>
      </c>
      <c r="C65" s="31"/>
      <c r="D65" s="61"/>
      <c r="E65" s="61"/>
      <c r="F65" s="61"/>
      <c r="G65" s="61"/>
      <c r="H65" s="61"/>
      <c r="I65" s="61"/>
      <c r="J65" s="61"/>
      <c r="K65" s="61"/>
      <c r="L65" s="61"/>
      <c r="M65" s="61"/>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IA65" s="20">
        <v>5</v>
      </c>
      <c r="IB65" s="20" t="s">
        <v>120</v>
      </c>
      <c r="IE65" s="21"/>
      <c r="IF65" s="21"/>
      <c r="IG65" s="21"/>
      <c r="IH65" s="21"/>
      <c r="II65" s="21"/>
    </row>
    <row r="66" spans="1:243" s="20" customFormat="1" ht="63">
      <c r="A66" s="55">
        <v>5.01</v>
      </c>
      <c r="B66" s="71" t="s">
        <v>121</v>
      </c>
      <c r="C66" s="31"/>
      <c r="D66" s="61"/>
      <c r="E66" s="61"/>
      <c r="F66" s="61"/>
      <c r="G66" s="61"/>
      <c r="H66" s="61"/>
      <c r="I66" s="61"/>
      <c r="J66" s="61"/>
      <c r="K66" s="61"/>
      <c r="L66" s="61"/>
      <c r="M66" s="61"/>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IA66" s="20">
        <v>5.01</v>
      </c>
      <c r="IB66" s="20" t="s">
        <v>121</v>
      </c>
      <c r="IE66" s="21"/>
      <c r="IF66" s="21"/>
      <c r="IG66" s="21"/>
      <c r="IH66" s="21"/>
      <c r="II66" s="21"/>
    </row>
    <row r="67" spans="1:243" s="20" customFormat="1" ht="42.75">
      <c r="A67" s="55">
        <v>5.02</v>
      </c>
      <c r="B67" s="71" t="s">
        <v>59</v>
      </c>
      <c r="C67" s="31"/>
      <c r="D67" s="72">
        <v>6</v>
      </c>
      <c r="E67" s="73" t="s">
        <v>46</v>
      </c>
      <c r="F67" s="54">
        <v>5838.01</v>
      </c>
      <c r="G67" s="41"/>
      <c r="H67" s="35"/>
      <c r="I67" s="36" t="s">
        <v>33</v>
      </c>
      <c r="J67" s="37">
        <f t="shared" si="3"/>
        <v>1</v>
      </c>
      <c r="K67" s="35" t="s">
        <v>34</v>
      </c>
      <c r="L67" s="35" t="s">
        <v>4</v>
      </c>
      <c r="M67" s="38"/>
      <c r="N67" s="46"/>
      <c r="O67" s="46"/>
      <c r="P67" s="47"/>
      <c r="Q67" s="46"/>
      <c r="R67" s="46"/>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9">
        <f t="shared" si="4"/>
        <v>35028.06</v>
      </c>
      <c r="BB67" s="48">
        <f t="shared" si="5"/>
        <v>35028.06</v>
      </c>
      <c r="BC67" s="53" t="str">
        <f t="shared" si="6"/>
        <v>INR  Thirty Five Thousand  &amp;Twenty Eight  and Paise Six Only</v>
      </c>
      <c r="IA67" s="20">
        <v>5.02</v>
      </c>
      <c r="IB67" s="20" t="s">
        <v>59</v>
      </c>
      <c r="ID67" s="20">
        <v>6</v>
      </c>
      <c r="IE67" s="21" t="s">
        <v>46</v>
      </c>
      <c r="IF67" s="21"/>
      <c r="IG67" s="21"/>
      <c r="IH67" s="21"/>
      <c r="II67" s="21"/>
    </row>
    <row r="68" spans="1:243" s="20" customFormat="1" ht="78.75">
      <c r="A68" s="55">
        <v>5.03</v>
      </c>
      <c r="B68" s="71" t="s">
        <v>122</v>
      </c>
      <c r="C68" s="31"/>
      <c r="D68" s="61"/>
      <c r="E68" s="61"/>
      <c r="F68" s="61"/>
      <c r="G68" s="61"/>
      <c r="H68" s="61"/>
      <c r="I68" s="61"/>
      <c r="J68" s="61"/>
      <c r="K68" s="61"/>
      <c r="L68" s="61"/>
      <c r="M68" s="61"/>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IA68" s="20">
        <v>5.03</v>
      </c>
      <c r="IB68" s="20" t="s">
        <v>122</v>
      </c>
      <c r="IE68" s="21"/>
      <c r="IF68" s="21"/>
      <c r="IG68" s="21"/>
      <c r="IH68" s="21"/>
      <c r="II68" s="21"/>
    </row>
    <row r="69" spans="1:243" s="20" customFormat="1" ht="29.25" customHeight="1">
      <c r="A69" s="55">
        <v>5.04</v>
      </c>
      <c r="B69" s="71" t="s">
        <v>59</v>
      </c>
      <c r="C69" s="31"/>
      <c r="D69" s="72">
        <v>1</v>
      </c>
      <c r="E69" s="73" t="s">
        <v>46</v>
      </c>
      <c r="F69" s="54">
        <v>7267.3</v>
      </c>
      <c r="G69" s="41"/>
      <c r="H69" s="35"/>
      <c r="I69" s="36" t="s">
        <v>33</v>
      </c>
      <c r="J69" s="37">
        <f t="shared" si="3"/>
        <v>1</v>
      </c>
      <c r="K69" s="35" t="s">
        <v>34</v>
      </c>
      <c r="L69" s="35" t="s">
        <v>4</v>
      </c>
      <c r="M69" s="38"/>
      <c r="N69" s="46"/>
      <c r="O69" s="46"/>
      <c r="P69" s="47"/>
      <c r="Q69" s="46"/>
      <c r="R69" s="46"/>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9">
        <f t="shared" si="4"/>
        <v>7267.3</v>
      </c>
      <c r="BB69" s="48">
        <f t="shared" si="5"/>
        <v>7267.3</v>
      </c>
      <c r="BC69" s="53" t="str">
        <f t="shared" si="6"/>
        <v>INR  Seven Thousand Two Hundred &amp; Sixty Seven  and Paise Thirty Only</v>
      </c>
      <c r="IA69" s="20">
        <v>5.04</v>
      </c>
      <c r="IB69" s="20" t="s">
        <v>59</v>
      </c>
      <c r="ID69" s="20">
        <v>1</v>
      </c>
      <c r="IE69" s="21" t="s">
        <v>46</v>
      </c>
      <c r="IF69" s="21"/>
      <c r="IG69" s="21"/>
      <c r="IH69" s="21"/>
      <c r="II69" s="21"/>
    </row>
    <row r="70" spans="1:243" s="20" customFormat="1" ht="63">
      <c r="A70" s="55">
        <v>5.05</v>
      </c>
      <c r="B70" s="71" t="s">
        <v>123</v>
      </c>
      <c r="C70" s="31"/>
      <c r="D70" s="61"/>
      <c r="E70" s="61"/>
      <c r="F70" s="61"/>
      <c r="G70" s="61"/>
      <c r="H70" s="61"/>
      <c r="I70" s="61"/>
      <c r="J70" s="61"/>
      <c r="K70" s="61"/>
      <c r="L70" s="61"/>
      <c r="M70" s="61"/>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IA70" s="20">
        <v>5.05</v>
      </c>
      <c r="IB70" s="20" t="s">
        <v>123</v>
      </c>
      <c r="IE70" s="21"/>
      <c r="IF70" s="21"/>
      <c r="IG70" s="21"/>
      <c r="IH70" s="21"/>
      <c r="II70" s="21"/>
    </row>
    <row r="71" spans="1:243" s="20" customFormat="1" ht="42.75">
      <c r="A71" s="55">
        <v>5.06</v>
      </c>
      <c r="B71" s="71" t="s">
        <v>124</v>
      </c>
      <c r="C71" s="31"/>
      <c r="D71" s="72">
        <v>2.5</v>
      </c>
      <c r="E71" s="73" t="s">
        <v>43</v>
      </c>
      <c r="F71" s="54">
        <v>734.63</v>
      </c>
      <c r="G71" s="41"/>
      <c r="H71" s="35"/>
      <c r="I71" s="36" t="s">
        <v>33</v>
      </c>
      <c r="J71" s="37">
        <f t="shared" si="3"/>
        <v>1</v>
      </c>
      <c r="K71" s="35" t="s">
        <v>34</v>
      </c>
      <c r="L71" s="35" t="s">
        <v>4</v>
      </c>
      <c r="M71" s="38"/>
      <c r="N71" s="46"/>
      <c r="O71" s="46"/>
      <c r="P71" s="47"/>
      <c r="Q71" s="46"/>
      <c r="R71" s="46"/>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9">
        <f t="shared" si="4"/>
        <v>1836.58</v>
      </c>
      <c r="BB71" s="48">
        <f t="shared" si="5"/>
        <v>1836.58</v>
      </c>
      <c r="BC71" s="53" t="str">
        <f t="shared" si="6"/>
        <v>INR  One Thousand Eight Hundred &amp; Thirty Six  and Paise Fifty Eight Only</v>
      </c>
      <c r="IA71" s="20">
        <v>5.06</v>
      </c>
      <c r="IB71" s="20" t="s">
        <v>124</v>
      </c>
      <c r="ID71" s="20">
        <v>2.5</v>
      </c>
      <c r="IE71" s="21" t="s">
        <v>43</v>
      </c>
      <c r="IF71" s="21"/>
      <c r="IG71" s="21"/>
      <c r="IH71" s="21"/>
      <c r="II71" s="21"/>
    </row>
    <row r="72" spans="1:243" s="20" customFormat="1" ht="78.75">
      <c r="A72" s="55">
        <v>5.07</v>
      </c>
      <c r="B72" s="71" t="s">
        <v>125</v>
      </c>
      <c r="C72" s="31"/>
      <c r="D72" s="61"/>
      <c r="E72" s="61"/>
      <c r="F72" s="61"/>
      <c r="G72" s="61"/>
      <c r="H72" s="61"/>
      <c r="I72" s="61"/>
      <c r="J72" s="61"/>
      <c r="K72" s="61"/>
      <c r="L72" s="61"/>
      <c r="M72" s="61"/>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IA72" s="20">
        <v>5.07</v>
      </c>
      <c r="IB72" s="20" t="s">
        <v>125</v>
      </c>
      <c r="IE72" s="21"/>
      <c r="IF72" s="21"/>
      <c r="IG72" s="21"/>
      <c r="IH72" s="21"/>
      <c r="II72" s="21"/>
    </row>
    <row r="73" spans="1:243" s="20" customFormat="1" ht="30" customHeight="1">
      <c r="A73" s="55">
        <v>5.08</v>
      </c>
      <c r="B73" s="71" t="s">
        <v>53</v>
      </c>
      <c r="C73" s="31"/>
      <c r="D73" s="72">
        <v>5.5</v>
      </c>
      <c r="E73" s="73" t="s">
        <v>43</v>
      </c>
      <c r="F73" s="54">
        <v>892.63</v>
      </c>
      <c r="G73" s="41"/>
      <c r="H73" s="35"/>
      <c r="I73" s="36" t="s">
        <v>33</v>
      </c>
      <c r="J73" s="37">
        <f t="shared" si="3"/>
        <v>1</v>
      </c>
      <c r="K73" s="35" t="s">
        <v>34</v>
      </c>
      <c r="L73" s="35" t="s">
        <v>4</v>
      </c>
      <c r="M73" s="38"/>
      <c r="N73" s="46"/>
      <c r="O73" s="46"/>
      <c r="P73" s="47"/>
      <c r="Q73" s="46"/>
      <c r="R73" s="46"/>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9">
        <f t="shared" si="4"/>
        <v>4909.47</v>
      </c>
      <c r="BB73" s="48">
        <f t="shared" si="5"/>
        <v>4909.47</v>
      </c>
      <c r="BC73" s="53" t="str">
        <f t="shared" si="6"/>
        <v>INR  Four Thousand Nine Hundred &amp; Nine  and Paise Forty Seven Only</v>
      </c>
      <c r="IA73" s="20">
        <v>5.08</v>
      </c>
      <c r="IB73" s="20" t="s">
        <v>53</v>
      </c>
      <c r="ID73" s="20">
        <v>5.5</v>
      </c>
      <c r="IE73" s="21" t="s">
        <v>43</v>
      </c>
      <c r="IF73" s="21"/>
      <c r="IG73" s="21"/>
      <c r="IH73" s="21"/>
      <c r="II73" s="21"/>
    </row>
    <row r="74" spans="1:243" s="20" customFormat="1" ht="126">
      <c r="A74" s="55">
        <v>5.09</v>
      </c>
      <c r="B74" s="71" t="s">
        <v>126</v>
      </c>
      <c r="C74" s="31"/>
      <c r="D74" s="61"/>
      <c r="E74" s="61"/>
      <c r="F74" s="61"/>
      <c r="G74" s="61"/>
      <c r="H74" s="61"/>
      <c r="I74" s="61"/>
      <c r="J74" s="61"/>
      <c r="K74" s="61"/>
      <c r="L74" s="61"/>
      <c r="M74" s="61"/>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IA74" s="20">
        <v>5.09</v>
      </c>
      <c r="IB74" s="20" t="s">
        <v>126</v>
      </c>
      <c r="IE74" s="21"/>
      <c r="IF74" s="21"/>
      <c r="IG74" s="21"/>
      <c r="IH74" s="21"/>
      <c r="II74" s="21"/>
    </row>
    <row r="75" spans="1:243" s="20" customFormat="1" ht="28.5">
      <c r="A75" s="55">
        <v>5.1</v>
      </c>
      <c r="B75" s="71" t="s">
        <v>127</v>
      </c>
      <c r="C75" s="31"/>
      <c r="D75" s="72">
        <v>5</v>
      </c>
      <c r="E75" s="73" t="s">
        <v>46</v>
      </c>
      <c r="F75" s="54">
        <v>6005.7</v>
      </c>
      <c r="G75" s="41"/>
      <c r="H75" s="35"/>
      <c r="I75" s="36" t="s">
        <v>33</v>
      </c>
      <c r="J75" s="37">
        <f t="shared" si="3"/>
        <v>1</v>
      </c>
      <c r="K75" s="35" t="s">
        <v>34</v>
      </c>
      <c r="L75" s="35" t="s">
        <v>4</v>
      </c>
      <c r="M75" s="38"/>
      <c r="N75" s="46"/>
      <c r="O75" s="46"/>
      <c r="P75" s="47"/>
      <c r="Q75" s="46"/>
      <c r="R75" s="46"/>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9">
        <f t="shared" si="4"/>
        <v>30028.5</v>
      </c>
      <c r="BB75" s="48">
        <f t="shared" si="5"/>
        <v>30028.5</v>
      </c>
      <c r="BC75" s="53" t="str">
        <f t="shared" si="6"/>
        <v>INR  Thirty Thousand  &amp;Twenty Eight  and Paise Fifty Only</v>
      </c>
      <c r="IA75" s="20">
        <v>5.1</v>
      </c>
      <c r="IB75" s="20" t="s">
        <v>127</v>
      </c>
      <c r="ID75" s="20">
        <v>5</v>
      </c>
      <c r="IE75" s="21" t="s">
        <v>46</v>
      </c>
      <c r="IF75" s="21"/>
      <c r="IG75" s="21"/>
      <c r="IH75" s="21"/>
      <c r="II75" s="21"/>
    </row>
    <row r="76" spans="1:243" s="20" customFormat="1" ht="42.75">
      <c r="A76" s="55">
        <v>5.11</v>
      </c>
      <c r="B76" s="71" t="s">
        <v>128</v>
      </c>
      <c r="C76" s="31"/>
      <c r="D76" s="72">
        <v>3</v>
      </c>
      <c r="E76" s="73" t="s">
        <v>46</v>
      </c>
      <c r="F76" s="54">
        <v>7510.7</v>
      </c>
      <c r="G76" s="41"/>
      <c r="H76" s="35"/>
      <c r="I76" s="36" t="s">
        <v>33</v>
      </c>
      <c r="J76" s="37">
        <f t="shared" si="3"/>
        <v>1</v>
      </c>
      <c r="K76" s="35" t="s">
        <v>34</v>
      </c>
      <c r="L76" s="35" t="s">
        <v>4</v>
      </c>
      <c r="M76" s="38"/>
      <c r="N76" s="46"/>
      <c r="O76" s="46"/>
      <c r="P76" s="47"/>
      <c r="Q76" s="46"/>
      <c r="R76" s="46"/>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9">
        <f t="shared" si="4"/>
        <v>22532.1</v>
      </c>
      <c r="BB76" s="48">
        <f t="shared" si="5"/>
        <v>22532.1</v>
      </c>
      <c r="BC76" s="53" t="str">
        <f t="shared" si="6"/>
        <v>INR  Twenty Two Thousand Five Hundred &amp; Thirty Two  and Paise Ten Only</v>
      </c>
      <c r="IA76" s="20">
        <v>5.11</v>
      </c>
      <c r="IB76" s="20" t="s">
        <v>128</v>
      </c>
      <c r="ID76" s="20">
        <v>3</v>
      </c>
      <c r="IE76" s="21" t="s">
        <v>46</v>
      </c>
      <c r="IF76" s="21"/>
      <c r="IG76" s="21"/>
      <c r="IH76" s="21"/>
      <c r="II76" s="21"/>
    </row>
    <row r="77" spans="1:243" s="20" customFormat="1" ht="94.5">
      <c r="A77" s="55">
        <v>5.12</v>
      </c>
      <c r="B77" s="71" t="s">
        <v>129</v>
      </c>
      <c r="C77" s="31"/>
      <c r="D77" s="72">
        <v>5.5</v>
      </c>
      <c r="E77" s="73" t="s">
        <v>44</v>
      </c>
      <c r="F77" s="54">
        <v>48.93</v>
      </c>
      <c r="G77" s="41"/>
      <c r="H77" s="35"/>
      <c r="I77" s="36" t="s">
        <v>33</v>
      </c>
      <c r="J77" s="37">
        <f t="shared" si="3"/>
        <v>1</v>
      </c>
      <c r="K77" s="35" t="s">
        <v>34</v>
      </c>
      <c r="L77" s="35" t="s">
        <v>4</v>
      </c>
      <c r="M77" s="38"/>
      <c r="N77" s="46"/>
      <c r="O77" s="46"/>
      <c r="P77" s="47"/>
      <c r="Q77" s="46"/>
      <c r="R77" s="46"/>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9">
        <f t="shared" si="4"/>
        <v>269.12</v>
      </c>
      <c r="BB77" s="48">
        <f t="shared" si="5"/>
        <v>269.12</v>
      </c>
      <c r="BC77" s="53" t="str">
        <f t="shared" si="6"/>
        <v>INR  Two Hundred &amp; Sixty Nine  and Paise Twelve Only</v>
      </c>
      <c r="IA77" s="20">
        <v>5.12</v>
      </c>
      <c r="IB77" s="20" t="s">
        <v>129</v>
      </c>
      <c r="ID77" s="20">
        <v>5.5</v>
      </c>
      <c r="IE77" s="21" t="s">
        <v>44</v>
      </c>
      <c r="IF77" s="21"/>
      <c r="IG77" s="21"/>
      <c r="IH77" s="21"/>
      <c r="II77" s="21"/>
    </row>
    <row r="78" spans="1:243" s="20" customFormat="1" ht="15.75">
      <c r="A78" s="55">
        <v>6</v>
      </c>
      <c r="B78" s="71" t="s">
        <v>130</v>
      </c>
      <c r="C78" s="31"/>
      <c r="D78" s="61"/>
      <c r="E78" s="61"/>
      <c r="F78" s="61"/>
      <c r="G78" s="61"/>
      <c r="H78" s="61"/>
      <c r="I78" s="61"/>
      <c r="J78" s="61"/>
      <c r="K78" s="61"/>
      <c r="L78" s="61"/>
      <c r="M78" s="61"/>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IA78" s="20">
        <v>6</v>
      </c>
      <c r="IB78" s="20" t="s">
        <v>130</v>
      </c>
      <c r="IE78" s="21"/>
      <c r="IF78" s="21"/>
      <c r="IG78" s="21"/>
      <c r="IH78" s="21"/>
      <c r="II78" s="21"/>
    </row>
    <row r="79" spans="1:243" s="20" customFormat="1" ht="94.5">
      <c r="A79" s="55">
        <v>6.01</v>
      </c>
      <c r="B79" s="71" t="s">
        <v>131</v>
      </c>
      <c r="C79" s="31"/>
      <c r="D79" s="72">
        <v>100</v>
      </c>
      <c r="E79" s="73" t="s">
        <v>57</v>
      </c>
      <c r="F79" s="54">
        <v>81.59</v>
      </c>
      <c r="G79" s="41"/>
      <c r="H79" s="35"/>
      <c r="I79" s="36" t="s">
        <v>33</v>
      </c>
      <c r="J79" s="37">
        <f t="shared" si="3"/>
        <v>1</v>
      </c>
      <c r="K79" s="35" t="s">
        <v>34</v>
      </c>
      <c r="L79" s="35" t="s">
        <v>4</v>
      </c>
      <c r="M79" s="38"/>
      <c r="N79" s="46"/>
      <c r="O79" s="46"/>
      <c r="P79" s="47"/>
      <c r="Q79" s="46"/>
      <c r="R79" s="46"/>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9">
        <f t="shared" si="4"/>
        <v>8159</v>
      </c>
      <c r="BB79" s="48">
        <f t="shared" si="5"/>
        <v>8159</v>
      </c>
      <c r="BC79" s="53" t="str">
        <f t="shared" si="6"/>
        <v>INR  Eight Thousand One Hundred &amp; Fifty Nine  Only</v>
      </c>
      <c r="IA79" s="20">
        <v>6.01</v>
      </c>
      <c r="IB79" s="20" t="s">
        <v>131</v>
      </c>
      <c r="ID79" s="20">
        <v>100</v>
      </c>
      <c r="IE79" s="21" t="s">
        <v>57</v>
      </c>
      <c r="IF79" s="21"/>
      <c r="IG79" s="21"/>
      <c r="IH79" s="21"/>
      <c r="II79" s="21"/>
    </row>
    <row r="80" spans="1:243" s="20" customFormat="1" ht="94.5">
      <c r="A80" s="55">
        <v>6.02</v>
      </c>
      <c r="B80" s="71" t="s">
        <v>132</v>
      </c>
      <c r="C80" s="31"/>
      <c r="D80" s="72">
        <v>100</v>
      </c>
      <c r="E80" s="73" t="s">
        <v>57</v>
      </c>
      <c r="F80" s="54">
        <v>68.57</v>
      </c>
      <c r="G80" s="41"/>
      <c r="H80" s="35"/>
      <c r="I80" s="36" t="s">
        <v>33</v>
      </c>
      <c r="J80" s="37">
        <f t="shared" si="3"/>
        <v>1</v>
      </c>
      <c r="K80" s="35" t="s">
        <v>34</v>
      </c>
      <c r="L80" s="35" t="s">
        <v>4</v>
      </c>
      <c r="M80" s="38"/>
      <c r="N80" s="46"/>
      <c r="O80" s="46"/>
      <c r="P80" s="47"/>
      <c r="Q80" s="46"/>
      <c r="R80" s="46"/>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9">
        <f t="shared" si="4"/>
        <v>6857</v>
      </c>
      <c r="BB80" s="48">
        <f t="shared" si="5"/>
        <v>6857</v>
      </c>
      <c r="BC80" s="53" t="str">
        <f t="shared" si="6"/>
        <v>INR  Six Thousand Eight Hundred &amp; Fifty Seven  Only</v>
      </c>
      <c r="IA80" s="20">
        <v>6.02</v>
      </c>
      <c r="IB80" s="20" t="s">
        <v>132</v>
      </c>
      <c r="ID80" s="20">
        <v>100</v>
      </c>
      <c r="IE80" s="21" t="s">
        <v>57</v>
      </c>
      <c r="IF80" s="21"/>
      <c r="IG80" s="21"/>
      <c r="IH80" s="21"/>
      <c r="II80" s="21"/>
    </row>
    <row r="81" spans="1:243" s="20" customFormat="1" ht="94.5">
      <c r="A81" s="55">
        <v>6.03</v>
      </c>
      <c r="B81" s="71" t="s">
        <v>132</v>
      </c>
      <c r="C81" s="31"/>
      <c r="D81" s="72">
        <v>100</v>
      </c>
      <c r="E81" s="73" t="s">
        <v>57</v>
      </c>
      <c r="F81" s="54">
        <v>68.57</v>
      </c>
      <c r="G81" s="41"/>
      <c r="H81" s="35"/>
      <c r="I81" s="36" t="s">
        <v>33</v>
      </c>
      <c r="J81" s="37">
        <f t="shared" si="3"/>
        <v>1</v>
      </c>
      <c r="K81" s="35" t="s">
        <v>34</v>
      </c>
      <c r="L81" s="35" t="s">
        <v>4</v>
      </c>
      <c r="M81" s="38"/>
      <c r="N81" s="46"/>
      <c r="O81" s="46"/>
      <c r="P81" s="47"/>
      <c r="Q81" s="46"/>
      <c r="R81" s="46"/>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9">
        <f t="shared" si="4"/>
        <v>6857</v>
      </c>
      <c r="BB81" s="48">
        <f t="shared" si="5"/>
        <v>6857</v>
      </c>
      <c r="BC81" s="53" t="str">
        <f t="shared" si="6"/>
        <v>INR  Six Thousand Eight Hundred &amp; Fifty Seven  Only</v>
      </c>
      <c r="IA81" s="20">
        <v>6.03</v>
      </c>
      <c r="IB81" s="20" t="s">
        <v>132</v>
      </c>
      <c r="ID81" s="20">
        <v>100</v>
      </c>
      <c r="IE81" s="21" t="s">
        <v>57</v>
      </c>
      <c r="IF81" s="21"/>
      <c r="IG81" s="21"/>
      <c r="IH81" s="21"/>
      <c r="II81" s="21"/>
    </row>
    <row r="82" spans="1:243" s="20" customFormat="1" ht="94.5">
      <c r="A82" s="55">
        <v>6.04</v>
      </c>
      <c r="B82" s="71" t="s">
        <v>133</v>
      </c>
      <c r="C82" s="31"/>
      <c r="D82" s="61"/>
      <c r="E82" s="61"/>
      <c r="F82" s="61"/>
      <c r="G82" s="61"/>
      <c r="H82" s="61"/>
      <c r="I82" s="61"/>
      <c r="J82" s="61"/>
      <c r="K82" s="61"/>
      <c r="L82" s="61"/>
      <c r="M82" s="61"/>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IA82" s="20">
        <v>6.04</v>
      </c>
      <c r="IB82" s="20" t="s">
        <v>133</v>
      </c>
      <c r="IE82" s="21"/>
      <c r="IF82" s="21"/>
      <c r="IG82" s="21"/>
      <c r="IH82" s="21"/>
      <c r="II82" s="21"/>
    </row>
    <row r="83" spans="1:243" s="20" customFormat="1" ht="47.25">
      <c r="A83" s="55">
        <v>6.05</v>
      </c>
      <c r="B83" s="71" t="s">
        <v>134</v>
      </c>
      <c r="C83" s="31"/>
      <c r="D83" s="72">
        <v>116</v>
      </c>
      <c r="E83" s="73" t="s">
        <v>57</v>
      </c>
      <c r="F83" s="54">
        <v>124.77</v>
      </c>
      <c r="G83" s="41"/>
      <c r="H83" s="35"/>
      <c r="I83" s="36" t="s">
        <v>33</v>
      </c>
      <c r="J83" s="37">
        <f t="shared" si="3"/>
        <v>1</v>
      </c>
      <c r="K83" s="35" t="s">
        <v>34</v>
      </c>
      <c r="L83" s="35" t="s">
        <v>4</v>
      </c>
      <c r="M83" s="38"/>
      <c r="N83" s="46"/>
      <c r="O83" s="46"/>
      <c r="P83" s="47"/>
      <c r="Q83" s="46"/>
      <c r="R83" s="46"/>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9">
        <f t="shared" si="4"/>
        <v>14473.32</v>
      </c>
      <c r="BB83" s="48">
        <f t="shared" si="5"/>
        <v>14473.32</v>
      </c>
      <c r="BC83" s="53" t="str">
        <f t="shared" si="6"/>
        <v>INR  Fourteen Thousand Four Hundred &amp; Seventy Three  and Paise Thirty Two Only</v>
      </c>
      <c r="IA83" s="20">
        <v>6.05</v>
      </c>
      <c r="IB83" s="20" t="s">
        <v>134</v>
      </c>
      <c r="ID83" s="20">
        <v>116</v>
      </c>
      <c r="IE83" s="21" t="s">
        <v>57</v>
      </c>
      <c r="IF83" s="21"/>
      <c r="IG83" s="21"/>
      <c r="IH83" s="21"/>
      <c r="II83" s="21"/>
    </row>
    <row r="84" spans="1:243" s="20" customFormat="1" ht="157.5">
      <c r="A84" s="55">
        <v>6.06</v>
      </c>
      <c r="B84" s="71" t="s">
        <v>135</v>
      </c>
      <c r="C84" s="31"/>
      <c r="D84" s="61"/>
      <c r="E84" s="61"/>
      <c r="F84" s="61"/>
      <c r="G84" s="61"/>
      <c r="H84" s="61"/>
      <c r="I84" s="61"/>
      <c r="J84" s="61"/>
      <c r="K84" s="61"/>
      <c r="L84" s="61"/>
      <c r="M84" s="61"/>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IA84" s="20">
        <v>6.06</v>
      </c>
      <c r="IB84" s="20" t="s">
        <v>135</v>
      </c>
      <c r="IE84" s="21"/>
      <c r="IF84" s="21"/>
      <c r="IG84" s="21"/>
      <c r="IH84" s="21"/>
      <c r="II84" s="21"/>
    </row>
    <row r="85" spans="1:243" s="20" customFormat="1" ht="28.5">
      <c r="A85" s="55">
        <v>6.07</v>
      </c>
      <c r="B85" s="71" t="s">
        <v>136</v>
      </c>
      <c r="C85" s="31"/>
      <c r="D85" s="72">
        <v>10</v>
      </c>
      <c r="E85" s="73" t="s">
        <v>47</v>
      </c>
      <c r="F85" s="54">
        <v>97.94</v>
      </c>
      <c r="G85" s="41"/>
      <c r="H85" s="35"/>
      <c r="I85" s="36" t="s">
        <v>33</v>
      </c>
      <c r="J85" s="37">
        <f t="shared" si="3"/>
        <v>1</v>
      </c>
      <c r="K85" s="35" t="s">
        <v>34</v>
      </c>
      <c r="L85" s="35" t="s">
        <v>4</v>
      </c>
      <c r="M85" s="38"/>
      <c r="N85" s="46"/>
      <c r="O85" s="46"/>
      <c r="P85" s="47"/>
      <c r="Q85" s="46"/>
      <c r="R85" s="46"/>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9">
        <f t="shared" si="4"/>
        <v>979.4</v>
      </c>
      <c r="BB85" s="48">
        <f t="shared" si="5"/>
        <v>979.4</v>
      </c>
      <c r="BC85" s="53" t="str">
        <f t="shared" si="6"/>
        <v>INR  Nine Hundred &amp; Seventy Nine  and Paise Forty Only</v>
      </c>
      <c r="IA85" s="20">
        <v>6.07</v>
      </c>
      <c r="IB85" s="20" t="s">
        <v>136</v>
      </c>
      <c r="ID85" s="20">
        <v>10</v>
      </c>
      <c r="IE85" s="21" t="s">
        <v>47</v>
      </c>
      <c r="IF85" s="21"/>
      <c r="IG85" s="21"/>
      <c r="IH85" s="21"/>
      <c r="II85" s="21"/>
    </row>
    <row r="86" spans="1:243" s="20" customFormat="1" ht="28.5">
      <c r="A86" s="55">
        <v>6.08</v>
      </c>
      <c r="B86" s="71" t="s">
        <v>137</v>
      </c>
      <c r="C86" s="31"/>
      <c r="D86" s="72">
        <v>10</v>
      </c>
      <c r="E86" s="73" t="s">
        <v>47</v>
      </c>
      <c r="F86" s="54">
        <v>102.85</v>
      </c>
      <c r="G86" s="41"/>
      <c r="H86" s="35"/>
      <c r="I86" s="36" t="s">
        <v>33</v>
      </c>
      <c r="J86" s="37">
        <f t="shared" si="3"/>
        <v>1</v>
      </c>
      <c r="K86" s="35" t="s">
        <v>34</v>
      </c>
      <c r="L86" s="35" t="s">
        <v>4</v>
      </c>
      <c r="M86" s="38"/>
      <c r="N86" s="46"/>
      <c r="O86" s="46"/>
      <c r="P86" s="47"/>
      <c r="Q86" s="46"/>
      <c r="R86" s="46"/>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9">
        <f t="shared" si="4"/>
        <v>1028.5</v>
      </c>
      <c r="BB86" s="48">
        <f t="shared" si="5"/>
        <v>1028.5</v>
      </c>
      <c r="BC86" s="53" t="str">
        <f t="shared" si="6"/>
        <v>INR  One Thousand  &amp;Twenty Eight  and Paise Fifty Only</v>
      </c>
      <c r="IA86" s="20">
        <v>6.08</v>
      </c>
      <c r="IB86" s="20" t="s">
        <v>137</v>
      </c>
      <c r="ID86" s="20">
        <v>10</v>
      </c>
      <c r="IE86" s="21" t="s">
        <v>47</v>
      </c>
      <c r="IF86" s="21"/>
      <c r="IG86" s="21"/>
      <c r="IH86" s="21"/>
      <c r="II86" s="21"/>
    </row>
    <row r="87" spans="1:243" s="20" customFormat="1" ht="220.5" customHeight="1">
      <c r="A87" s="55">
        <v>6.09</v>
      </c>
      <c r="B87" s="71" t="s">
        <v>138</v>
      </c>
      <c r="C87" s="31"/>
      <c r="D87" s="72">
        <v>10</v>
      </c>
      <c r="E87" s="73" t="s">
        <v>57</v>
      </c>
      <c r="F87" s="54">
        <v>536.83</v>
      </c>
      <c r="G87" s="41"/>
      <c r="H87" s="35"/>
      <c r="I87" s="36" t="s">
        <v>33</v>
      </c>
      <c r="J87" s="37">
        <f t="shared" si="3"/>
        <v>1</v>
      </c>
      <c r="K87" s="35" t="s">
        <v>34</v>
      </c>
      <c r="L87" s="35" t="s">
        <v>4</v>
      </c>
      <c r="M87" s="38"/>
      <c r="N87" s="46"/>
      <c r="O87" s="46"/>
      <c r="P87" s="47"/>
      <c r="Q87" s="46"/>
      <c r="R87" s="46"/>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9">
        <f t="shared" si="4"/>
        <v>5368.3</v>
      </c>
      <c r="BB87" s="48">
        <f t="shared" si="5"/>
        <v>5368.3</v>
      </c>
      <c r="BC87" s="53" t="str">
        <f t="shared" si="6"/>
        <v>INR  Five Thousand Three Hundred &amp; Sixty Eight  and Paise Thirty Only</v>
      </c>
      <c r="IA87" s="20">
        <v>6.09</v>
      </c>
      <c r="IB87" s="20" t="s">
        <v>138</v>
      </c>
      <c r="ID87" s="20">
        <v>10</v>
      </c>
      <c r="IE87" s="21" t="s">
        <v>57</v>
      </c>
      <c r="IF87" s="21"/>
      <c r="IG87" s="21"/>
      <c r="IH87" s="21"/>
      <c r="II87" s="21"/>
    </row>
    <row r="88" spans="1:243" s="20" customFormat="1" ht="63">
      <c r="A88" s="55">
        <v>6.1</v>
      </c>
      <c r="B88" s="71" t="s">
        <v>139</v>
      </c>
      <c r="C88" s="31"/>
      <c r="D88" s="61"/>
      <c r="E88" s="61"/>
      <c r="F88" s="61"/>
      <c r="G88" s="61"/>
      <c r="H88" s="61"/>
      <c r="I88" s="61"/>
      <c r="J88" s="61"/>
      <c r="K88" s="61"/>
      <c r="L88" s="61"/>
      <c r="M88" s="61"/>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IA88" s="20">
        <v>6.1</v>
      </c>
      <c r="IB88" s="20" t="s">
        <v>139</v>
      </c>
      <c r="IE88" s="21"/>
      <c r="IF88" s="21"/>
      <c r="IG88" s="21"/>
      <c r="IH88" s="21"/>
      <c r="II88" s="21"/>
    </row>
    <row r="89" spans="1:243" s="20" customFormat="1" ht="47.25">
      <c r="A89" s="55">
        <v>6.11</v>
      </c>
      <c r="B89" s="71" t="s">
        <v>140</v>
      </c>
      <c r="C89" s="31"/>
      <c r="D89" s="72">
        <v>10</v>
      </c>
      <c r="E89" s="73" t="s">
        <v>43</v>
      </c>
      <c r="F89" s="54">
        <v>851.86</v>
      </c>
      <c r="G89" s="41"/>
      <c r="H89" s="35"/>
      <c r="I89" s="36" t="s">
        <v>33</v>
      </c>
      <c r="J89" s="37">
        <f aca="true" t="shared" si="7" ref="J88:J151">IF(I89="Less(-)",-1,1)</f>
        <v>1</v>
      </c>
      <c r="K89" s="35" t="s">
        <v>34</v>
      </c>
      <c r="L89" s="35" t="s">
        <v>4</v>
      </c>
      <c r="M89" s="38"/>
      <c r="N89" s="46"/>
      <c r="O89" s="46"/>
      <c r="P89" s="47"/>
      <c r="Q89" s="46"/>
      <c r="R89" s="46"/>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9">
        <f aca="true" t="shared" si="8" ref="BA88:BA151">total_amount_ba($B$2,$D$2,D89,F89,J89,K89,M89)</f>
        <v>8518.6</v>
      </c>
      <c r="BB89" s="48">
        <f aca="true" t="shared" si="9" ref="BB88:BB151">BA89+SUM(N89:AZ89)</f>
        <v>8518.6</v>
      </c>
      <c r="BC89" s="53" t="str">
        <f aca="true" t="shared" si="10" ref="BC88:BC151">SpellNumber(L89,BB89)</f>
        <v>INR  Eight Thousand Five Hundred &amp; Eighteen  and Paise Sixty Only</v>
      </c>
      <c r="IA89" s="20">
        <v>6.11</v>
      </c>
      <c r="IB89" s="20" t="s">
        <v>140</v>
      </c>
      <c r="ID89" s="20">
        <v>10</v>
      </c>
      <c r="IE89" s="21" t="s">
        <v>43</v>
      </c>
      <c r="IF89" s="21"/>
      <c r="IG89" s="21"/>
      <c r="IH89" s="21"/>
      <c r="II89" s="21"/>
    </row>
    <row r="90" spans="1:243" s="20" customFormat="1" ht="204.75">
      <c r="A90" s="55">
        <v>6.12</v>
      </c>
      <c r="B90" s="71" t="s">
        <v>141</v>
      </c>
      <c r="C90" s="31"/>
      <c r="D90" s="72">
        <v>10</v>
      </c>
      <c r="E90" s="73" t="s">
        <v>57</v>
      </c>
      <c r="F90" s="54">
        <v>90.93</v>
      </c>
      <c r="G90" s="41"/>
      <c r="H90" s="35"/>
      <c r="I90" s="36" t="s">
        <v>33</v>
      </c>
      <c r="J90" s="37">
        <f t="shared" si="7"/>
        <v>1</v>
      </c>
      <c r="K90" s="35" t="s">
        <v>34</v>
      </c>
      <c r="L90" s="35" t="s">
        <v>4</v>
      </c>
      <c r="M90" s="38"/>
      <c r="N90" s="46"/>
      <c r="O90" s="46"/>
      <c r="P90" s="47"/>
      <c r="Q90" s="46"/>
      <c r="R90" s="46"/>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9">
        <f t="shared" si="8"/>
        <v>909.3</v>
      </c>
      <c r="BB90" s="48">
        <f t="shared" si="9"/>
        <v>909.3</v>
      </c>
      <c r="BC90" s="53" t="str">
        <f t="shared" si="10"/>
        <v>INR  Nine Hundred &amp; Nine  and Paise Thirty Only</v>
      </c>
      <c r="IA90" s="20">
        <v>6.12</v>
      </c>
      <c r="IB90" s="20" t="s">
        <v>141</v>
      </c>
      <c r="ID90" s="20">
        <v>10</v>
      </c>
      <c r="IE90" s="21" t="s">
        <v>57</v>
      </c>
      <c r="IF90" s="21"/>
      <c r="IG90" s="21"/>
      <c r="IH90" s="21"/>
      <c r="II90" s="21"/>
    </row>
    <row r="91" spans="1:243" s="20" customFormat="1" ht="15.75">
      <c r="A91" s="55">
        <v>7</v>
      </c>
      <c r="B91" s="71" t="s">
        <v>142</v>
      </c>
      <c r="C91" s="31"/>
      <c r="D91" s="61"/>
      <c r="E91" s="61"/>
      <c r="F91" s="61"/>
      <c r="G91" s="61"/>
      <c r="H91" s="61"/>
      <c r="I91" s="61"/>
      <c r="J91" s="61"/>
      <c r="K91" s="61"/>
      <c r="L91" s="61"/>
      <c r="M91" s="61"/>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IA91" s="20">
        <v>7</v>
      </c>
      <c r="IB91" s="20" t="s">
        <v>142</v>
      </c>
      <c r="IE91" s="21"/>
      <c r="IF91" s="21"/>
      <c r="IG91" s="21"/>
      <c r="IH91" s="21"/>
      <c r="II91" s="21"/>
    </row>
    <row r="92" spans="1:243" s="20" customFormat="1" ht="94.5">
      <c r="A92" s="55">
        <v>7.01</v>
      </c>
      <c r="B92" s="71" t="s">
        <v>143</v>
      </c>
      <c r="C92" s="31"/>
      <c r="D92" s="61"/>
      <c r="E92" s="61"/>
      <c r="F92" s="61"/>
      <c r="G92" s="61"/>
      <c r="H92" s="61"/>
      <c r="I92" s="61"/>
      <c r="J92" s="61"/>
      <c r="K92" s="61"/>
      <c r="L92" s="61"/>
      <c r="M92" s="61"/>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IA92" s="20">
        <v>7.01</v>
      </c>
      <c r="IB92" s="20" t="s">
        <v>143</v>
      </c>
      <c r="IE92" s="21"/>
      <c r="IF92" s="21"/>
      <c r="IG92" s="21"/>
      <c r="IH92" s="21"/>
      <c r="II92" s="21"/>
    </row>
    <row r="93" spans="1:243" s="20" customFormat="1" ht="42.75">
      <c r="A93" s="55">
        <v>7.02</v>
      </c>
      <c r="B93" s="71" t="s">
        <v>144</v>
      </c>
      <c r="C93" s="31"/>
      <c r="D93" s="72">
        <v>11</v>
      </c>
      <c r="E93" s="73" t="s">
        <v>43</v>
      </c>
      <c r="F93" s="54">
        <v>787.55</v>
      </c>
      <c r="G93" s="41"/>
      <c r="H93" s="35"/>
      <c r="I93" s="36" t="s">
        <v>33</v>
      </c>
      <c r="J93" s="37">
        <f t="shared" si="7"/>
        <v>1</v>
      </c>
      <c r="K93" s="35" t="s">
        <v>34</v>
      </c>
      <c r="L93" s="35" t="s">
        <v>4</v>
      </c>
      <c r="M93" s="38"/>
      <c r="N93" s="46"/>
      <c r="O93" s="46"/>
      <c r="P93" s="47"/>
      <c r="Q93" s="46"/>
      <c r="R93" s="46"/>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9">
        <f t="shared" si="8"/>
        <v>8663.05</v>
      </c>
      <c r="BB93" s="48">
        <f t="shared" si="9"/>
        <v>8663.05</v>
      </c>
      <c r="BC93" s="53" t="str">
        <f t="shared" si="10"/>
        <v>INR  Eight Thousand Six Hundred &amp; Sixty Three  and Paise Five Only</v>
      </c>
      <c r="IA93" s="20">
        <v>7.02</v>
      </c>
      <c r="IB93" s="20" t="s">
        <v>144</v>
      </c>
      <c r="ID93" s="20">
        <v>11</v>
      </c>
      <c r="IE93" s="21" t="s">
        <v>43</v>
      </c>
      <c r="IF93" s="21"/>
      <c r="IG93" s="21"/>
      <c r="IH93" s="21"/>
      <c r="II93" s="21"/>
    </row>
    <row r="94" spans="1:243" s="20" customFormat="1" ht="48.75" customHeight="1">
      <c r="A94" s="55">
        <v>7.03</v>
      </c>
      <c r="B94" s="71" t="s">
        <v>145</v>
      </c>
      <c r="C94" s="31"/>
      <c r="D94" s="72">
        <v>10</v>
      </c>
      <c r="E94" s="73" t="s">
        <v>46</v>
      </c>
      <c r="F94" s="54">
        <v>6978.21</v>
      </c>
      <c r="G94" s="41"/>
      <c r="H94" s="35"/>
      <c r="I94" s="36" t="s">
        <v>33</v>
      </c>
      <c r="J94" s="37">
        <f t="shared" si="7"/>
        <v>1</v>
      </c>
      <c r="K94" s="35" t="s">
        <v>34</v>
      </c>
      <c r="L94" s="35" t="s">
        <v>4</v>
      </c>
      <c r="M94" s="38"/>
      <c r="N94" s="46"/>
      <c r="O94" s="46"/>
      <c r="P94" s="47"/>
      <c r="Q94" s="46"/>
      <c r="R94" s="46"/>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9">
        <f t="shared" si="8"/>
        <v>69782.1</v>
      </c>
      <c r="BB94" s="48">
        <f t="shared" si="9"/>
        <v>69782.1</v>
      </c>
      <c r="BC94" s="53" t="str">
        <f t="shared" si="10"/>
        <v>INR  Sixty Nine Thousand Seven Hundred &amp; Eighty Two  and Paise Ten Only</v>
      </c>
      <c r="IA94" s="20">
        <v>7.03</v>
      </c>
      <c r="IB94" s="20" t="s">
        <v>145</v>
      </c>
      <c r="ID94" s="20">
        <v>10</v>
      </c>
      <c r="IE94" s="21" t="s">
        <v>46</v>
      </c>
      <c r="IF94" s="21"/>
      <c r="IG94" s="21"/>
      <c r="IH94" s="21"/>
      <c r="II94" s="21"/>
    </row>
    <row r="95" spans="1:243" s="20" customFormat="1" ht="126">
      <c r="A95" s="55">
        <v>7.04</v>
      </c>
      <c r="B95" s="71" t="s">
        <v>146</v>
      </c>
      <c r="C95" s="31"/>
      <c r="D95" s="61"/>
      <c r="E95" s="61"/>
      <c r="F95" s="61"/>
      <c r="G95" s="61"/>
      <c r="H95" s="61"/>
      <c r="I95" s="61"/>
      <c r="J95" s="61"/>
      <c r="K95" s="61"/>
      <c r="L95" s="61"/>
      <c r="M95" s="61"/>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IA95" s="20">
        <v>7.04</v>
      </c>
      <c r="IB95" s="20" t="s">
        <v>146</v>
      </c>
      <c r="IE95" s="21"/>
      <c r="IF95" s="21"/>
      <c r="IG95" s="21"/>
      <c r="IH95" s="21"/>
      <c r="II95" s="21"/>
    </row>
    <row r="96" spans="1:243" s="20" customFormat="1" ht="42.75">
      <c r="A96" s="55">
        <v>7.05</v>
      </c>
      <c r="B96" s="71" t="s">
        <v>147</v>
      </c>
      <c r="C96" s="31"/>
      <c r="D96" s="72">
        <v>11</v>
      </c>
      <c r="E96" s="73" t="s">
        <v>43</v>
      </c>
      <c r="F96" s="54">
        <v>1496.36</v>
      </c>
      <c r="G96" s="41"/>
      <c r="H96" s="35"/>
      <c r="I96" s="36" t="s">
        <v>33</v>
      </c>
      <c r="J96" s="37">
        <f t="shared" si="7"/>
        <v>1</v>
      </c>
      <c r="K96" s="35" t="s">
        <v>34</v>
      </c>
      <c r="L96" s="35" t="s">
        <v>4</v>
      </c>
      <c r="M96" s="38"/>
      <c r="N96" s="46"/>
      <c r="O96" s="46"/>
      <c r="P96" s="47"/>
      <c r="Q96" s="46"/>
      <c r="R96" s="46"/>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9">
        <f t="shared" si="8"/>
        <v>16459.96</v>
      </c>
      <c r="BB96" s="48">
        <f t="shared" si="9"/>
        <v>16459.96</v>
      </c>
      <c r="BC96" s="53" t="str">
        <f t="shared" si="10"/>
        <v>INR  Sixteen Thousand Four Hundred &amp; Fifty Nine  and Paise Ninety Six Only</v>
      </c>
      <c r="IA96" s="20">
        <v>7.05</v>
      </c>
      <c r="IB96" s="20" t="s">
        <v>147</v>
      </c>
      <c r="ID96" s="20">
        <v>11</v>
      </c>
      <c r="IE96" s="21" t="s">
        <v>43</v>
      </c>
      <c r="IF96" s="21"/>
      <c r="IG96" s="21"/>
      <c r="IH96" s="21"/>
      <c r="II96" s="21"/>
    </row>
    <row r="97" spans="1:243" s="20" customFormat="1" ht="15.75">
      <c r="A97" s="55">
        <v>8</v>
      </c>
      <c r="B97" s="71" t="s">
        <v>148</v>
      </c>
      <c r="C97" s="31"/>
      <c r="D97" s="61"/>
      <c r="E97" s="61"/>
      <c r="F97" s="61"/>
      <c r="G97" s="61"/>
      <c r="H97" s="61"/>
      <c r="I97" s="61"/>
      <c r="J97" s="61"/>
      <c r="K97" s="61"/>
      <c r="L97" s="61"/>
      <c r="M97" s="61"/>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IA97" s="20">
        <v>8</v>
      </c>
      <c r="IB97" s="20" t="s">
        <v>148</v>
      </c>
      <c r="IE97" s="21"/>
      <c r="IF97" s="21"/>
      <c r="IG97" s="21"/>
      <c r="IH97" s="21"/>
      <c r="II97" s="21"/>
    </row>
    <row r="98" spans="1:243" s="20" customFormat="1" ht="15.75">
      <c r="A98" s="55">
        <v>8.01</v>
      </c>
      <c r="B98" s="71" t="s">
        <v>149</v>
      </c>
      <c r="C98" s="31"/>
      <c r="D98" s="61"/>
      <c r="E98" s="61"/>
      <c r="F98" s="61"/>
      <c r="G98" s="61"/>
      <c r="H98" s="61"/>
      <c r="I98" s="61"/>
      <c r="J98" s="61"/>
      <c r="K98" s="61"/>
      <c r="L98" s="61"/>
      <c r="M98" s="61"/>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IA98" s="20">
        <v>8.01</v>
      </c>
      <c r="IB98" s="20" t="s">
        <v>149</v>
      </c>
      <c r="IE98" s="21"/>
      <c r="IF98" s="21"/>
      <c r="IG98" s="21"/>
      <c r="IH98" s="21"/>
      <c r="II98" s="21"/>
    </row>
    <row r="99" spans="1:243" s="20" customFormat="1" ht="29.25" customHeight="1">
      <c r="A99" s="55">
        <v>8.02</v>
      </c>
      <c r="B99" s="71" t="s">
        <v>48</v>
      </c>
      <c r="C99" s="31"/>
      <c r="D99" s="72">
        <v>29</v>
      </c>
      <c r="E99" s="73" t="s">
        <v>43</v>
      </c>
      <c r="F99" s="54">
        <v>258.09</v>
      </c>
      <c r="G99" s="41"/>
      <c r="H99" s="35"/>
      <c r="I99" s="36" t="s">
        <v>33</v>
      </c>
      <c r="J99" s="37">
        <f t="shared" si="7"/>
        <v>1</v>
      </c>
      <c r="K99" s="35" t="s">
        <v>34</v>
      </c>
      <c r="L99" s="35" t="s">
        <v>4</v>
      </c>
      <c r="M99" s="38"/>
      <c r="N99" s="46"/>
      <c r="O99" s="46"/>
      <c r="P99" s="47"/>
      <c r="Q99" s="46"/>
      <c r="R99" s="46"/>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9">
        <f t="shared" si="8"/>
        <v>7484.61</v>
      </c>
      <c r="BB99" s="48">
        <f t="shared" si="9"/>
        <v>7484.61</v>
      </c>
      <c r="BC99" s="53" t="str">
        <f t="shared" si="10"/>
        <v>INR  Seven Thousand Four Hundred &amp; Eighty Four  and Paise Sixty One Only</v>
      </c>
      <c r="IA99" s="20">
        <v>8.02</v>
      </c>
      <c r="IB99" s="20" t="s">
        <v>48</v>
      </c>
      <c r="ID99" s="20">
        <v>29</v>
      </c>
      <c r="IE99" s="21" t="s">
        <v>43</v>
      </c>
      <c r="IF99" s="21"/>
      <c r="IG99" s="21"/>
      <c r="IH99" s="21"/>
      <c r="II99" s="21"/>
    </row>
    <row r="100" spans="1:243" s="20" customFormat="1" ht="31.5">
      <c r="A100" s="55">
        <v>8.03</v>
      </c>
      <c r="B100" s="71" t="s">
        <v>150</v>
      </c>
      <c r="C100" s="31"/>
      <c r="D100" s="61"/>
      <c r="E100" s="61"/>
      <c r="F100" s="61"/>
      <c r="G100" s="61"/>
      <c r="H100" s="61"/>
      <c r="I100" s="61"/>
      <c r="J100" s="61"/>
      <c r="K100" s="61"/>
      <c r="L100" s="61"/>
      <c r="M100" s="61"/>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IA100" s="20">
        <v>8.03</v>
      </c>
      <c r="IB100" s="20" t="s">
        <v>150</v>
      </c>
      <c r="IE100" s="21"/>
      <c r="IF100" s="21"/>
      <c r="IG100" s="21"/>
      <c r="IH100" s="21"/>
      <c r="II100" s="21"/>
    </row>
    <row r="101" spans="1:243" s="20" customFormat="1" ht="42.75">
      <c r="A101" s="55">
        <v>8.04</v>
      </c>
      <c r="B101" s="71" t="s">
        <v>48</v>
      </c>
      <c r="C101" s="31"/>
      <c r="D101" s="72">
        <v>11</v>
      </c>
      <c r="E101" s="73" t="s">
        <v>43</v>
      </c>
      <c r="F101" s="54">
        <v>297.33</v>
      </c>
      <c r="G101" s="41"/>
      <c r="H101" s="35"/>
      <c r="I101" s="36" t="s">
        <v>33</v>
      </c>
      <c r="J101" s="37">
        <f t="shared" si="7"/>
        <v>1</v>
      </c>
      <c r="K101" s="35" t="s">
        <v>34</v>
      </c>
      <c r="L101" s="35" t="s">
        <v>4</v>
      </c>
      <c r="M101" s="38"/>
      <c r="N101" s="46"/>
      <c r="O101" s="46"/>
      <c r="P101" s="47"/>
      <c r="Q101" s="46"/>
      <c r="R101" s="46"/>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9">
        <f t="shared" si="8"/>
        <v>3270.63</v>
      </c>
      <c r="BB101" s="48">
        <f t="shared" si="9"/>
        <v>3270.63</v>
      </c>
      <c r="BC101" s="53" t="str">
        <f t="shared" si="10"/>
        <v>INR  Three Thousand Two Hundred &amp; Seventy  and Paise Sixty Three Only</v>
      </c>
      <c r="IA101" s="20">
        <v>8.04</v>
      </c>
      <c r="IB101" s="20" t="s">
        <v>48</v>
      </c>
      <c r="ID101" s="20">
        <v>11</v>
      </c>
      <c r="IE101" s="21" t="s">
        <v>43</v>
      </c>
      <c r="IF101" s="21"/>
      <c r="IG101" s="21"/>
      <c r="IH101" s="21"/>
      <c r="II101" s="21"/>
    </row>
    <row r="102" spans="1:243" s="20" customFormat="1" ht="15.75">
      <c r="A102" s="55">
        <v>8.05</v>
      </c>
      <c r="B102" s="71" t="s">
        <v>151</v>
      </c>
      <c r="C102" s="31"/>
      <c r="D102" s="61"/>
      <c r="E102" s="61"/>
      <c r="F102" s="61"/>
      <c r="G102" s="61"/>
      <c r="H102" s="61"/>
      <c r="I102" s="61"/>
      <c r="J102" s="61"/>
      <c r="K102" s="61"/>
      <c r="L102" s="61"/>
      <c r="M102" s="61"/>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IA102" s="20">
        <v>8.05</v>
      </c>
      <c r="IB102" s="20" t="s">
        <v>151</v>
      </c>
      <c r="IE102" s="21"/>
      <c r="IF102" s="21"/>
      <c r="IG102" s="21"/>
      <c r="IH102" s="21"/>
      <c r="II102" s="21"/>
    </row>
    <row r="103" spans="1:243" s="20" customFormat="1" ht="29.25" customHeight="1">
      <c r="A103" s="55">
        <v>8.06</v>
      </c>
      <c r="B103" s="71" t="s">
        <v>54</v>
      </c>
      <c r="C103" s="31"/>
      <c r="D103" s="72">
        <v>58</v>
      </c>
      <c r="E103" s="73" t="s">
        <v>43</v>
      </c>
      <c r="F103" s="54">
        <v>221.88</v>
      </c>
      <c r="G103" s="41"/>
      <c r="H103" s="35"/>
      <c r="I103" s="36" t="s">
        <v>33</v>
      </c>
      <c r="J103" s="37">
        <f t="shared" si="7"/>
        <v>1</v>
      </c>
      <c r="K103" s="35" t="s">
        <v>34</v>
      </c>
      <c r="L103" s="35" t="s">
        <v>4</v>
      </c>
      <c r="M103" s="38"/>
      <c r="N103" s="46"/>
      <c r="O103" s="46"/>
      <c r="P103" s="47"/>
      <c r="Q103" s="46"/>
      <c r="R103" s="46"/>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9">
        <f t="shared" si="8"/>
        <v>12869.04</v>
      </c>
      <c r="BB103" s="48">
        <f t="shared" si="9"/>
        <v>12869.04</v>
      </c>
      <c r="BC103" s="53" t="str">
        <f t="shared" si="10"/>
        <v>INR  Twelve Thousand Eight Hundred &amp; Sixty Nine  and Paise Four Only</v>
      </c>
      <c r="IA103" s="20">
        <v>8.06</v>
      </c>
      <c r="IB103" s="20" t="s">
        <v>54</v>
      </c>
      <c r="ID103" s="20">
        <v>58</v>
      </c>
      <c r="IE103" s="21" t="s">
        <v>43</v>
      </c>
      <c r="IF103" s="21"/>
      <c r="IG103" s="21"/>
      <c r="IH103" s="21"/>
      <c r="II103" s="21"/>
    </row>
    <row r="104" spans="1:243" s="20" customFormat="1" ht="30" customHeight="1">
      <c r="A104" s="55">
        <v>8.07</v>
      </c>
      <c r="B104" s="71" t="s">
        <v>152</v>
      </c>
      <c r="C104" s="31"/>
      <c r="D104" s="72">
        <v>58</v>
      </c>
      <c r="E104" s="73" t="s">
        <v>43</v>
      </c>
      <c r="F104" s="54">
        <v>59.45</v>
      </c>
      <c r="G104" s="41"/>
      <c r="H104" s="35"/>
      <c r="I104" s="36" t="s">
        <v>33</v>
      </c>
      <c r="J104" s="37">
        <f t="shared" si="7"/>
        <v>1</v>
      </c>
      <c r="K104" s="35" t="s">
        <v>34</v>
      </c>
      <c r="L104" s="35" t="s">
        <v>4</v>
      </c>
      <c r="M104" s="38"/>
      <c r="N104" s="46"/>
      <c r="O104" s="46"/>
      <c r="P104" s="47"/>
      <c r="Q104" s="46"/>
      <c r="R104" s="46"/>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9">
        <f t="shared" si="8"/>
        <v>3448.1</v>
      </c>
      <c r="BB104" s="48">
        <f t="shared" si="9"/>
        <v>3448.1</v>
      </c>
      <c r="BC104" s="53" t="str">
        <f t="shared" si="10"/>
        <v>INR  Three Thousand Four Hundred &amp; Forty Eight  and Paise Ten Only</v>
      </c>
      <c r="IA104" s="20">
        <v>8.07</v>
      </c>
      <c r="IB104" s="20" t="s">
        <v>152</v>
      </c>
      <c r="ID104" s="20">
        <v>58</v>
      </c>
      <c r="IE104" s="21" t="s">
        <v>43</v>
      </c>
      <c r="IF104" s="21"/>
      <c r="IG104" s="21"/>
      <c r="IH104" s="21"/>
      <c r="II104" s="21"/>
    </row>
    <row r="105" spans="1:243" s="20" customFormat="1" ht="47.25">
      <c r="A105" s="55">
        <v>8.08</v>
      </c>
      <c r="B105" s="71" t="s">
        <v>153</v>
      </c>
      <c r="C105" s="31"/>
      <c r="D105" s="61"/>
      <c r="E105" s="61"/>
      <c r="F105" s="61"/>
      <c r="G105" s="61"/>
      <c r="H105" s="61"/>
      <c r="I105" s="61"/>
      <c r="J105" s="61"/>
      <c r="K105" s="61"/>
      <c r="L105" s="61"/>
      <c r="M105" s="61"/>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IA105" s="20">
        <v>8.08</v>
      </c>
      <c r="IB105" s="20" t="s">
        <v>153</v>
      </c>
      <c r="IE105" s="21"/>
      <c r="IF105" s="21"/>
      <c r="IG105" s="21"/>
      <c r="IH105" s="21"/>
      <c r="II105" s="21"/>
    </row>
    <row r="106" spans="1:243" s="20" customFormat="1" ht="28.5" customHeight="1">
      <c r="A106" s="55">
        <v>8.09</v>
      </c>
      <c r="B106" s="71" t="s">
        <v>62</v>
      </c>
      <c r="C106" s="31"/>
      <c r="D106" s="72">
        <v>580</v>
      </c>
      <c r="E106" s="73" t="s">
        <v>43</v>
      </c>
      <c r="F106" s="54">
        <v>187.99</v>
      </c>
      <c r="G106" s="41"/>
      <c r="H106" s="35"/>
      <c r="I106" s="36" t="s">
        <v>33</v>
      </c>
      <c r="J106" s="37">
        <f t="shared" si="7"/>
        <v>1</v>
      </c>
      <c r="K106" s="35" t="s">
        <v>34</v>
      </c>
      <c r="L106" s="35" t="s">
        <v>4</v>
      </c>
      <c r="M106" s="38"/>
      <c r="N106" s="46"/>
      <c r="O106" s="46"/>
      <c r="P106" s="47"/>
      <c r="Q106" s="46"/>
      <c r="R106" s="46"/>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9">
        <f t="shared" si="8"/>
        <v>109034.2</v>
      </c>
      <c r="BB106" s="48">
        <f t="shared" si="9"/>
        <v>109034.2</v>
      </c>
      <c r="BC106" s="53" t="str">
        <f t="shared" si="10"/>
        <v>INR  One Lakh Nine Thousand  &amp;Thirty Four  and Paise Twenty Only</v>
      </c>
      <c r="IA106" s="20">
        <v>8.09</v>
      </c>
      <c r="IB106" s="20" t="s">
        <v>62</v>
      </c>
      <c r="ID106" s="20">
        <v>580</v>
      </c>
      <c r="IE106" s="21" t="s">
        <v>43</v>
      </c>
      <c r="IF106" s="21"/>
      <c r="IG106" s="21"/>
      <c r="IH106" s="21"/>
      <c r="II106" s="21"/>
    </row>
    <row r="107" spans="1:243" s="20" customFormat="1" ht="47.25">
      <c r="A107" s="55">
        <v>8.1</v>
      </c>
      <c r="B107" s="71" t="s">
        <v>154</v>
      </c>
      <c r="C107" s="31"/>
      <c r="D107" s="61"/>
      <c r="E107" s="61"/>
      <c r="F107" s="61"/>
      <c r="G107" s="61"/>
      <c r="H107" s="61"/>
      <c r="I107" s="61"/>
      <c r="J107" s="61"/>
      <c r="K107" s="61"/>
      <c r="L107" s="61"/>
      <c r="M107" s="61"/>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IA107" s="20">
        <v>8.1</v>
      </c>
      <c r="IB107" s="20" t="s">
        <v>154</v>
      </c>
      <c r="IE107" s="21"/>
      <c r="IF107" s="21"/>
      <c r="IG107" s="21"/>
      <c r="IH107" s="21"/>
      <c r="II107" s="21"/>
    </row>
    <row r="108" spans="1:243" s="20" customFormat="1" ht="63">
      <c r="A108" s="55">
        <v>8.11</v>
      </c>
      <c r="B108" s="71" t="s">
        <v>60</v>
      </c>
      <c r="C108" s="31"/>
      <c r="D108" s="72">
        <v>291</v>
      </c>
      <c r="E108" s="73" t="s">
        <v>43</v>
      </c>
      <c r="F108" s="54">
        <v>142.35</v>
      </c>
      <c r="G108" s="41"/>
      <c r="H108" s="35"/>
      <c r="I108" s="36" t="s">
        <v>33</v>
      </c>
      <c r="J108" s="37">
        <f t="shared" si="7"/>
        <v>1</v>
      </c>
      <c r="K108" s="35" t="s">
        <v>34</v>
      </c>
      <c r="L108" s="35" t="s">
        <v>4</v>
      </c>
      <c r="M108" s="38"/>
      <c r="N108" s="46"/>
      <c r="O108" s="46"/>
      <c r="P108" s="47"/>
      <c r="Q108" s="46"/>
      <c r="R108" s="46"/>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9">
        <f t="shared" si="8"/>
        <v>41423.85</v>
      </c>
      <c r="BB108" s="48">
        <f t="shared" si="9"/>
        <v>41423.85</v>
      </c>
      <c r="BC108" s="53" t="str">
        <f t="shared" si="10"/>
        <v>INR  Forty One Thousand Four Hundred &amp; Twenty Three  and Paise Eighty Five Only</v>
      </c>
      <c r="IA108" s="20">
        <v>8.11</v>
      </c>
      <c r="IB108" s="20" t="s">
        <v>60</v>
      </c>
      <c r="ID108" s="20">
        <v>291</v>
      </c>
      <c r="IE108" s="21" t="s">
        <v>43</v>
      </c>
      <c r="IF108" s="21"/>
      <c r="IG108" s="21"/>
      <c r="IH108" s="21"/>
      <c r="II108" s="21"/>
    </row>
    <row r="109" spans="1:243" s="20" customFormat="1" ht="47.25">
      <c r="A109" s="55">
        <v>8.12</v>
      </c>
      <c r="B109" s="71" t="s">
        <v>155</v>
      </c>
      <c r="C109" s="31"/>
      <c r="D109" s="61"/>
      <c r="E109" s="61"/>
      <c r="F109" s="61"/>
      <c r="G109" s="61"/>
      <c r="H109" s="61"/>
      <c r="I109" s="61"/>
      <c r="J109" s="61"/>
      <c r="K109" s="61"/>
      <c r="L109" s="61"/>
      <c r="M109" s="61"/>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IA109" s="20">
        <v>8.12</v>
      </c>
      <c r="IB109" s="20" t="s">
        <v>155</v>
      </c>
      <c r="IE109" s="21"/>
      <c r="IF109" s="21"/>
      <c r="IG109" s="21"/>
      <c r="IH109" s="21"/>
      <c r="II109" s="21"/>
    </row>
    <row r="110" spans="1:243" s="20" customFormat="1" ht="42.75">
      <c r="A110" s="55">
        <v>8.13</v>
      </c>
      <c r="B110" s="71" t="s">
        <v>55</v>
      </c>
      <c r="C110" s="31"/>
      <c r="D110" s="72">
        <v>291</v>
      </c>
      <c r="E110" s="73" t="s">
        <v>43</v>
      </c>
      <c r="F110" s="54">
        <v>115.26</v>
      </c>
      <c r="G110" s="41"/>
      <c r="H110" s="35"/>
      <c r="I110" s="36" t="s">
        <v>33</v>
      </c>
      <c r="J110" s="37">
        <f t="shared" si="7"/>
        <v>1</v>
      </c>
      <c r="K110" s="35" t="s">
        <v>34</v>
      </c>
      <c r="L110" s="35" t="s">
        <v>4</v>
      </c>
      <c r="M110" s="38"/>
      <c r="N110" s="46"/>
      <c r="O110" s="46"/>
      <c r="P110" s="47"/>
      <c r="Q110" s="46"/>
      <c r="R110" s="46"/>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9">
        <f t="shared" si="8"/>
        <v>33540.66</v>
      </c>
      <c r="BB110" s="48">
        <f t="shared" si="9"/>
        <v>33540.66</v>
      </c>
      <c r="BC110" s="53" t="str">
        <f t="shared" si="10"/>
        <v>INR  Thirty Three Thousand Five Hundred &amp; Forty  and Paise Sixty Six Only</v>
      </c>
      <c r="IA110" s="20">
        <v>8.13</v>
      </c>
      <c r="IB110" s="20" t="s">
        <v>55</v>
      </c>
      <c r="ID110" s="20">
        <v>291</v>
      </c>
      <c r="IE110" s="21" t="s">
        <v>43</v>
      </c>
      <c r="IF110" s="21"/>
      <c r="IG110" s="21"/>
      <c r="IH110" s="21"/>
      <c r="II110" s="21"/>
    </row>
    <row r="111" spans="1:243" s="20" customFormat="1" ht="63">
      <c r="A111" s="55">
        <v>8.14</v>
      </c>
      <c r="B111" s="71" t="s">
        <v>156</v>
      </c>
      <c r="C111" s="31"/>
      <c r="D111" s="72">
        <v>291</v>
      </c>
      <c r="E111" s="73" t="s">
        <v>277</v>
      </c>
      <c r="F111" s="54">
        <v>4.43</v>
      </c>
      <c r="G111" s="41"/>
      <c r="H111" s="35"/>
      <c r="I111" s="36" t="s">
        <v>33</v>
      </c>
      <c r="J111" s="37">
        <f t="shared" si="7"/>
        <v>1</v>
      </c>
      <c r="K111" s="35" t="s">
        <v>34</v>
      </c>
      <c r="L111" s="35" t="s">
        <v>4</v>
      </c>
      <c r="M111" s="38"/>
      <c r="N111" s="46"/>
      <c r="O111" s="46"/>
      <c r="P111" s="47"/>
      <c r="Q111" s="46"/>
      <c r="R111" s="46"/>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9">
        <f t="shared" si="8"/>
        <v>1289.13</v>
      </c>
      <c r="BB111" s="48">
        <f t="shared" si="9"/>
        <v>1289.13</v>
      </c>
      <c r="BC111" s="53" t="str">
        <f t="shared" si="10"/>
        <v>INR  One Thousand Two Hundred &amp; Eighty Nine  and Paise Thirteen Only</v>
      </c>
      <c r="IA111" s="20">
        <v>8.14</v>
      </c>
      <c r="IB111" s="20" t="s">
        <v>156</v>
      </c>
      <c r="ID111" s="20">
        <v>291</v>
      </c>
      <c r="IE111" s="21" t="s">
        <v>277</v>
      </c>
      <c r="IF111" s="21"/>
      <c r="IG111" s="21"/>
      <c r="IH111" s="21"/>
      <c r="II111" s="21"/>
    </row>
    <row r="112" spans="1:243" s="20" customFormat="1" ht="94.5">
      <c r="A112" s="55">
        <v>8.15</v>
      </c>
      <c r="B112" s="71" t="s">
        <v>63</v>
      </c>
      <c r="C112" s="31"/>
      <c r="D112" s="72">
        <v>291</v>
      </c>
      <c r="E112" s="73" t="s">
        <v>43</v>
      </c>
      <c r="F112" s="54">
        <v>108.59</v>
      </c>
      <c r="G112" s="41"/>
      <c r="H112" s="35"/>
      <c r="I112" s="36" t="s">
        <v>33</v>
      </c>
      <c r="J112" s="37">
        <f t="shared" si="7"/>
        <v>1</v>
      </c>
      <c r="K112" s="35" t="s">
        <v>34</v>
      </c>
      <c r="L112" s="35" t="s">
        <v>4</v>
      </c>
      <c r="M112" s="38"/>
      <c r="N112" s="46"/>
      <c r="O112" s="46"/>
      <c r="P112" s="47"/>
      <c r="Q112" s="46"/>
      <c r="R112" s="46"/>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9">
        <f t="shared" si="8"/>
        <v>31599.69</v>
      </c>
      <c r="BB112" s="48">
        <f t="shared" si="9"/>
        <v>31599.69</v>
      </c>
      <c r="BC112" s="53" t="str">
        <f t="shared" si="10"/>
        <v>INR  Thirty One Thousand Five Hundred &amp; Ninety Nine  and Paise Sixty Nine Only</v>
      </c>
      <c r="IA112" s="20">
        <v>8.15</v>
      </c>
      <c r="IB112" s="20" t="s">
        <v>63</v>
      </c>
      <c r="ID112" s="20">
        <v>291</v>
      </c>
      <c r="IE112" s="21" t="s">
        <v>43</v>
      </c>
      <c r="IF112" s="21"/>
      <c r="IG112" s="21"/>
      <c r="IH112" s="21"/>
      <c r="II112" s="21"/>
    </row>
    <row r="113" spans="1:243" s="20" customFormat="1" ht="94.5">
      <c r="A113" s="55">
        <v>8.16</v>
      </c>
      <c r="B113" s="71" t="s">
        <v>64</v>
      </c>
      <c r="C113" s="31"/>
      <c r="D113" s="72">
        <v>291</v>
      </c>
      <c r="E113" s="73" t="s">
        <v>43</v>
      </c>
      <c r="F113" s="54">
        <v>18.28</v>
      </c>
      <c r="G113" s="41"/>
      <c r="H113" s="35"/>
      <c r="I113" s="36" t="s">
        <v>33</v>
      </c>
      <c r="J113" s="37">
        <f t="shared" si="7"/>
        <v>1</v>
      </c>
      <c r="K113" s="35" t="s">
        <v>34</v>
      </c>
      <c r="L113" s="35" t="s">
        <v>4</v>
      </c>
      <c r="M113" s="38"/>
      <c r="N113" s="46"/>
      <c r="O113" s="46"/>
      <c r="P113" s="47"/>
      <c r="Q113" s="46"/>
      <c r="R113" s="46"/>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9">
        <f t="shared" si="8"/>
        <v>5319.48</v>
      </c>
      <c r="BB113" s="48">
        <f t="shared" si="9"/>
        <v>5319.48</v>
      </c>
      <c r="BC113" s="53" t="str">
        <f t="shared" si="10"/>
        <v>INR  Five Thousand Three Hundred &amp; Nineteen  and Paise Forty Eight Only</v>
      </c>
      <c r="IA113" s="20">
        <v>8.16</v>
      </c>
      <c r="IB113" s="20" t="s">
        <v>64</v>
      </c>
      <c r="ID113" s="20">
        <v>291</v>
      </c>
      <c r="IE113" s="21" t="s">
        <v>43</v>
      </c>
      <c r="IF113" s="21"/>
      <c r="IG113" s="21"/>
      <c r="IH113" s="21"/>
      <c r="II113" s="21"/>
    </row>
    <row r="114" spans="1:243" s="20" customFormat="1" ht="63">
      <c r="A114" s="55">
        <v>8.17</v>
      </c>
      <c r="B114" s="71" t="s">
        <v>157</v>
      </c>
      <c r="C114" s="31"/>
      <c r="D114" s="61"/>
      <c r="E114" s="61"/>
      <c r="F114" s="61"/>
      <c r="G114" s="61"/>
      <c r="H114" s="61"/>
      <c r="I114" s="61"/>
      <c r="J114" s="61"/>
      <c r="K114" s="61"/>
      <c r="L114" s="61"/>
      <c r="M114" s="61"/>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IA114" s="20">
        <v>8.17</v>
      </c>
      <c r="IB114" s="20" t="s">
        <v>157</v>
      </c>
      <c r="IE114" s="21"/>
      <c r="IF114" s="21"/>
      <c r="IG114" s="21"/>
      <c r="IH114" s="21"/>
      <c r="II114" s="21"/>
    </row>
    <row r="115" spans="1:243" s="20" customFormat="1" ht="31.5" customHeight="1">
      <c r="A115" s="55">
        <v>8.18</v>
      </c>
      <c r="B115" s="71" t="s">
        <v>65</v>
      </c>
      <c r="C115" s="31"/>
      <c r="D115" s="72">
        <v>291</v>
      </c>
      <c r="E115" s="73" t="s">
        <v>43</v>
      </c>
      <c r="F115" s="54">
        <v>75.89</v>
      </c>
      <c r="G115" s="41"/>
      <c r="H115" s="35"/>
      <c r="I115" s="36" t="s">
        <v>33</v>
      </c>
      <c r="J115" s="37">
        <f t="shared" si="7"/>
        <v>1</v>
      </c>
      <c r="K115" s="35" t="s">
        <v>34</v>
      </c>
      <c r="L115" s="35" t="s">
        <v>4</v>
      </c>
      <c r="M115" s="38"/>
      <c r="N115" s="46"/>
      <c r="O115" s="46"/>
      <c r="P115" s="47"/>
      <c r="Q115" s="46"/>
      <c r="R115" s="46"/>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9">
        <f t="shared" si="8"/>
        <v>22083.99</v>
      </c>
      <c r="BB115" s="48">
        <f t="shared" si="9"/>
        <v>22083.99</v>
      </c>
      <c r="BC115" s="53" t="str">
        <f t="shared" si="10"/>
        <v>INR  Twenty Two Thousand  &amp;Eighty Three  and Paise Ninety Nine Only</v>
      </c>
      <c r="IA115" s="20">
        <v>8.18</v>
      </c>
      <c r="IB115" s="20" t="s">
        <v>65</v>
      </c>
      <c r="ID115" s="20">
        <v>291</v>
      </c>
      <c r="IE115" s="21" t="s">
        <v>43</v>
      </c>
      <c r="IF115" s="21"/>
      <c r="IG115" s="21"/>
      <c r="IH115" s="21"/>
      <c r="II115" s="21"/>
    </row>
    <row r="116" spans="1:243" s="20" customFormat="1" ht="47.25">
      <c r="A116" s="55">
        <v>8.19</v>
      </c>
      <c r="B116" s="71" t="s">
        <v>158</v>
      </c>
      <c r="C116" s="31"/>
      <c r="D116" s="61"/>
      <c r="E116" s="61"/>
      <c r="F116" s="61"/>
      <c r="G116" s="61"/>
      <c r="H116" s="61"/>
      <c r="I116" s="61"/>
      <c r="J116" s="61"/>
      <c r="K116" s="61"/>
      <c r="L116" s="61"/>
      <c r="M116" s="61"/>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IA116" s="20">
        <v>8.19</v>
      </c>
      <c r="IB116" s="20" t="s">
        <v>158</v>
      </c>
      <c r="IE116" s="21"/>
      <c r="IF116" s="21"/>
      <c r="IG116" s="21"/>
      <c r="IH116" s="21"/>
      <c r="II116" s="21"/>
    </row>
    <row r="117" spans="1:243" s="20" customFormat="1" ht="31.5" customHeight="1">
      <c r="A117" s="55">
        <v>8.2</v>
      </c>
      <c r="B117" s="71" t="s">
        <v>66</v>
      </c>
      <c r="C117" s="31"/>
      <c r="D117" s="72">
        <v>291</v>
      </c>
      <c r="E117" s="73" t="s">
        <v>43</v>
      </c>
      <c r="F117" s="54">
        <v>95.22</v>
      </c>
      <c r="G117" s="41"/>
      <c r="H117" s="35"/>
      <c r="I117" s="36" t="s">
        <v>33</v>
      </c>
      <c r="J117" s="37">
        <f t="shared" si="7"/>
        <v>1</v>
      </c>
      <c r="K117" s="35" t="s">
        <v>34</v>
      </c>
      <c r="L117" s="35" t="s">
        <v>4</v>
      </c>
      <c r="M117" s="38"/>
      <c r="N117" s="46"/>
      <c r="O117" s="46"/>
      <c r="P117" s="47"/>
      <c r="Q117" s="46"/>
      <c r="R117" s="46"/>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9">
        <f t="shared" si="8"/>
        <v>27709.02</v>
      </c>
      <c r="BB117" s="48">
        <f t="shared" si="9"/>
        <v>27709.02</v>
      </c>
      <c r="BC117" s="53" t="str">
        <f t="shared" si="10"/>
        <v>INR  Twenty Seven Thousand Seven Hundred &amp; Nine  and Paise Two Only</v>
      </c>
      <c r="IA117" s="20">
        <v>8.2</v>
      </c>
      <c r="IB117" s="20" t="s">
        <v>66</v>
      </c>
      <c r="ID117" s="20">
        <v>291</v>
      </c>
      <c r="IE117" s="21" t="s">
        <v>43</v>
      </c>
      <c r="IF117" s="21"/>
      <c r="IG117" s="21"/>
      <c r="IH117" s="21"/>
      <c r="II117" s="21"/>
    </row>
    <row r="118" spans="1:243" s="20" customFormat="1" ht="15.75">
      <c r="A118" s="55">
        <v>9</v>
      </c>
      <c r="B118" s="71" t="s">
        <v>159</v>
      </c>
      <c r="C118" s="31"/>
      <c r="D118" s="61"/>
      <c r="E118" s="61"/>
      <c r="F118" s="61"/>
      <c r="G118" s="61"/>
      <c r="H118" s="61"/>
      <c r="I118" s="61"/>
      <c r="J118" s="61"/>
      <c r="K118" s="61"/>
      <c r="L118" s="61"/>
      <c r="M118" s="61"/>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IA118" s="20">
        <v>9</v>
      </c>
      <c r="IB118" s="20" t="s">
        <v>159</v>
      </c>
      <c r="IE118" s="21"/>
      <c r="IF118" s="21"/>
      <c r="IG118" s="21"/>
      <c r="IH118" s="21"/>
      <c r="II118" s="21"/>
    </row>
    <row r="119" spans="1:243" s="20" customFormat="1" ht="109.5" customHeight="1">
      <c r="A119" s="55">
        <v>9.01</v>
      </c>
      <c r="B119" s="71" t="s">
        <v>160</v>
      </c>
      <c r="C119" s="31"/>
      <c r="D119" s="61"/>
      <c r="E119" s="61"/>
      <c r="F119" s="61"/>
      <c r="G119" s="61"/>
      <c r="H119" s="61"/>
      <c r="I119" s="61"/>
      <c r="J119" s="61"/>
      <c r="K119" s="61"/>
      <c r="L119" s="61"/>
      <c r="M119" s="61"/>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IA119" s="20">
        <v>9.01</v>
      </c>
      <c r="IB119" s="20" t="s">
        <v>160</v>
      </c>
      <c r="IE119" s="21"/>
      <c r="IF119" s="21"/>
      <c r="IG119" s="21"/>
      <c r="IH119" s="21"/>
      <c r="II119" s="21"/>
    </row>
    <row r="120" spans="1:243" s="20" customFormat="1" ht="42.75">
      <c r="A120" s="55">
        <v>9.02</v>
      </c>
      <c r="B120" s="71" t="s">
        <v>67</v>
      </c>
      <c r="C120" s="31"/>
      <c r="D120" s="72">
        <v>58</v>
      </c>
      <c r="E120" s="73" t="s">
        <v>43</v>
      </c>
      <c r="F120" s="54">
        <v>419.11</v>
      </c>
      <c r="G120" s="41"/>
      <c r="H120" s="35"/>
      <c r="I120" s="36" t="s">
        <v>33</v>
      </c>
      <c r="J120" s="37">
        <f t="shared" si="7"/>
        <v>1</v>
      </c>
      <c r="K120" s="35" t="s">
        <v>34</v>
      </c>
      <c r="L120" s="35" t="s">
        <v>4</v>
      </c>
      <c r="M120" s="38"/>
      <c r="N120" s="46"/>
      <c r="O120" s="46"/>
      <c r="P120" s="47"/>
      <c r="Q120" s="46"/>
      <c r="R120" s="46"/>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9">
        <f t="shared" si="8"/>
        <v>24308.38</v>
      </c>
      <c r="BB120" s="48">
        <f t="shared" si="9"/>
        <v>24308.38</v>
      </c>
      <c r="BC120" s="53" t="str">
        <f t="shared" si="10"/>
        <v>INR  Twenty Four Thousand Three Hundred &amp; Eight  and Paise Thirty Eight Only</v>
      </c>
      <c r="IA120" s="20">
        <v>9.02</v>
      </c>
      <c r="IB120" s="20" t="s">
        <v>67</v>
      </c>
      <c r="ID120" s="20">
        <v>58</v>
      </c>
      <c r="IE120" s="21" t="s">
        <v>43</v>
      </c>
      <c r="IF120" s="21"/>
      <c r="IG120" s="21"/>
      <c r="IH120" s="21"/>
      <c r="II120" s="21"/>
    </row>
    <row r="121" spans="1:243" s="20" customFormat="1" ht="15.75">
      <c r="A121" s="55">
        <v>10</v>
      </c>
      <c r="B121" s="71" t="s">
        <v>161</v>
      </c>
      <c r="C121" s="31"/>
      <c r="D121" s="61"/>
      <c r="E121" s="61"/>
      <c r="F121" s="61"/>
      <c r="G121" s="61"/>
      <c r="H121" s="61"/>
      <c r="I121" s="61"/>
      <c r="J121" s="61"/>
      <c r="K121" s="61"/>
      <c r="L121" s="61"/>
      <c r="M121" s="61"/>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IA121" s="20">
        <v>10</v>
      </c>
      <c r="IB121" s="20" t="s">
        <v>161</v>
      </c>
      <c r="IE121" s="21"/>
      <c r="IF121" s="21"/>
      <c r="IG121" s="21"/>
      <c r="IH121" s="21"/>
      <c r="II121" s="21"/>
    </row>
    <row r="122" spans="1:243" s="20" customFormat="1" ht="63">
      <c r="A122" s="55">
        <v>10.01</v>
      </c>
      <c r="B122" s="71" t="s">
        <v>68</v>
      </c>
      <c r="C122" s="31"/>
      <c r="D122" s="72">
        <v>1</v>
      </c>
      <c r="E122" s="73" t="s">
        <v>46</v>
      </c>
      <c r="F122" s="54">
        <v>615.48</v>
      </c>
      <c r="G122" s="41"/>
      <c r="H122" s="35"/>
      <c r="I122" s="36" t="s">
        <v>33</v>
      </c>
      <c r="J122" s="37">
        <f t="shared" si="7"/>
        <v>1</v>
      </c>
      <c r="K122" s="35" t="s">
        <v>34</v>
      </c>
      <c r="L122" s="35" t="s">
        <v>4</v>
      </c>
      <c r="M122" s="38"/>
      <c r="N122" s="46"/>
      <c r="O122" s="46"/>
      <c r="P122" s="47"/>
      <c r="Q122" s="46"/>
      <c r="R122" s="46"/>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9">
        <f t="shared" si="8"/>
        <v>615.48</v>
      </c>
      <c r="BB122" s="48">
        <f t="shared" si="9"/>
        <v>615.48</v>
      </c>
      <c r="BC122" s="53" t="str">
        <f t="shared" si="10"/>
        <v>INR  Six Hundred &amp; Fifteen  and Paise Forty Eight Only</v>
      </c>
      <c r="IA122" s="20">
        <v>10.01</v>
      </c>
      <c r="IB122" s="20" t="s">
        <v>68</v>
      </c>
      <c r="ID122" s="20">
        <v>1</v>
      </c>
      <c r="IE122" s="21" t="s">
        <v>46</v>
      </c>
      <c r="IF122" s="21"/>
      <c r="IG122" s="21"/>
      <c r="IH122" s="21"/>
      <c r="II122" s="21"/>
    </row>
    <row r="123" spans="1:243" s="20" customFormat="1" ht="78.75">
      <c r="A123" s="55">
        <v>10.02</v>
      </c>
      <c r="B123" s="71" t="s">
        <v>162</v>
      </c>
      <c r="C123" s="31"/>
      <c r="D123" s="61"/>
      <c r="E123" s="61"/>
      <c r="F123" s="61"/>
      <c r="G123" s="61"/>
      <c r="H123" s="61"/>
      <c r="I123" s="61"/>
      <c r="J123" s="61"/>
      <c r="K123" s="61"/>
      <c r="L123" s="61"/>
      <c r="M123" s="61"/>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IA123" s="20">
        <v>10.02</v>
      </c>
      <c r="IB123" s="20" t="s">
        <v>162</v>
      </c>
      <c r="IE123" s="21"/>
      <c r="IF123" s="21"/>
      <c r="IG123" s="21"/>
      <c r="IH123" s="21"/>
      <c r="II123" s="21"/>
    </row>
    <row r="124" spans="1:243" s="20" customFormat="1" ht="42.75">
      <c r="A124" s="55">
        <v>10.03</v>
      </c>
      <c r="B124" s="71" t="s">
        <v>56</v>
      </c>
      <c r="C124" s="31"/>
      <c r="D124" s="72">
        <v>1</v>
      </c>
      <c r="E124" s="73" t="s">
        <v>46</v>
      </c>
      <c r="F124" s="54">
        <v>1759.84</v>
      </c>
      <c r="G124" s="41"/>
      <c r="H124" s="35"/>
      <c r="I124" s="36" t="s">
        <v>33</v>
      </c>
      <c r="J124" s="37">
        <f t="shared" si="7"/>
        <v>1</v>
      </c>
      <c r="K124" s="35" t="s">
        <v>34</v>
      </c>
      <c r="L124" s="35" t="s">
        <v>4</v>
      </c>
      <c r="M124" s="38"/>
      <c r="N124" s="46"/>
      <c r="O124" s="46"/>
      <c r="P124" s="47"/>
      <c r="Q124" s="46"/>
      <c r="R124" s="46"/>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9">
        <f t="shared" si="8"/>
        <v>1759.84</v>
      </c>
      <c r="BB124" s="48">
        <f t="shared" si="9"/>
        <v>1759.84</v>
      </c>
      <c r="BC124" s="53" t="str">
        <f t="shared" si="10"/>
        <v>INR  One Thousand Seven Hundred &amp; Fifty Nine  and Paise Eighty Four Only</v>
      </c>
      <c r="IA124" s="20">
        <v>10.03</v>
      </c>
      <c r="IB124" s="20" t="s">
        <v>56</v>
      </c>
      <c r="ID124" s="20">
        <v>1</v>
      </c>
      <c r="IE124" s="21" t="s">
        <v>46</v>
      </c>
      <c r="IF124" s="21"/>
      <c r="IG124" s="21"/>
      <c r="IH124" s="21"/>
      <c r="II124" s="21"/>
    </row>
    <row r="125" spans="1:243" s="20" customFormat="1" ht="31.5">
      <c r="A125" s="55">
        <v>10.04</v>
      </c>
      <c r="B125" s="71" t="s">
        <v>163</v>
      </c>
      <c r="C125" s="31"/>
      <c r="D125" s="72">
        <v>1</v>
      </c>
      <c r="E125" s="73" t="s">
        <v>46</v>
      </c>
      <c r="F125" s="54">
        <v>1086.89</v>
      </c>
      <c r="G125" s="41"/>
      <c r="H125" s="35"/>
      <c r="I125" s="36" t="s">
        <v>33</v>
      </c>
      <c r="J125" s="37">
        <f t="shared" si="7"/>
        <v>1</v>
      </c>
      <c r="K125" s="35" t="s">
        <v>34</v>
      </c>
      <c r="L125" s="35" t="s">
        <v>4</v>
      </c>
      <c r="M125" s="38"/>
      <c r="N125" s="46"/>
      <c r="O125" s="46"/>
      <c r="P125" s="47"/>
      <c r="Q125" s="46"/>
      <c r="R125" s="46"/>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9">
        <f t="shared" si="8"/>
        <v>1086.89</v>
      </c>
      <c r="BB125" s="48">
        <f t="shared" si="9"/>
        <v>1086.89</v>
      </c>
      <c r="BC125" s="53" t="str">
        <f t="shared" si="10"/>
        <v>INR  One Thousand  &amp;Eighty Six  and Paise Eighty Nine Only</v>
      </c>
      <c r="IA125" s="20">
        <v>10.04</v>
      </c>
      <c r="IB125" s="20" t="s">
        <v>163</v>
      </c>
      <c r="ID125" s="20">
        <v>1</v>
      </c>
      <c r="IE125" s="21" t="s">
        <v>46</v>
      </c>
      <c r="IF125" s="21"/>
      <c r="IG125" s="21"/>
      <c r="IH125" s="21"/>
      <c r="II125" s="21"/>
    </row>
    <row r="126" spans="1:243" s="20" customFormat="1" ht="94.5">
      <c r="A126" s="55">
        <v>10.05</v>
      </c>
      <c r="B126" s="71" t="s">
        <v>164</v>
      </c>
      <c r="C126" s="31"/>
      <c r="D126" s="72">
        <v>0.5</v>
      </c>
      <c r="E126" s="73" t="s">
        <v>46</v>
      </c>
      <c r="F126" s="54">
        <v>2567.38</v>
      </c>
      <c r="G126" s="41"/>
      <c r="H126" s="35"/>
      <c r="I126" s="36" t="s">
        <v>33</v>
      </c>
      <c r="J126" s="37">
        <f t="shared" si="7"/>
        <v>1</v>
      </c>
      <c r="K126" s="35" t="s">
        <v>34</v>
      </c>
      <c r="L126" s="35" t="s">
        <v>4</v>
      </c>
      <c r="M126" s="38"/>
      <c r="N126" s="46"/>
      <c r="O126" s="46"/>
      <c r="P126" s="47"/>
      <c r="Q126" s="46"/>
      <c r="R126" s="46"/>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9">
        <f t="shared" si="8"/>
        <v>1283.69</v>
      </c>
      <c r="BB126" s="48">
        <f t="shared" si="9"/>
        <v>1283.69</v>
      </c>
      <c r="BC126" s="53" t="str">
        <f t="shared" si="10"/>
        <v>INR  One Thousand Two Hundred &amp; Eighty Three  and Paise Sixty Nine Only</v>
      </c>
      <c r="IA126" s="20">
        <v>10.05</v>
      </c>
      <c r="IB126" s="20" t="s">
        <v>164</v>
      </c>
      <c r="ID126" s="20">
        <v>0.5</v>
      </c>
      <c r="IE126" s="21" t="s">
        <v>46</v>
      </c>
      <c r="IF126" s="21"/>
      <c r="IG126" s="21"/>
      <c r="IH126" s="21"/>
      <c r="II126" s="21"/>
    </row>
    <row r="127" spans="1:243" s="20" customFormat="1" ht="94.5">
      <c r="A127" s="55">
        <v>10.06</v>
      </c>
      <c r="B127" s="71" t="s">
        <v>165</v>
      </c>
      <c r="C127" s="31"/>
      <c r="D127" s="61"/>
      <c r="E127" s="61"/>
      <c r="F127" s="61"/>
      <c r="G127" s="61"/>
      <c r="H127" s="61"/>
      <c r="I127" s="61"/>
      <c r="J127" s="61"/>
      <c r="K127" s="61"/>
      <c r="L127" s="61"/>
      <c r="M127" s="61"/>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IA127" s="20">
        <v>10.06</v>
      </c>
      <c r="IB127" s="20" t="s">
        <v>165</v>
      </c>
      <c r="IE127" s="21"/>
      <c r="IF127" s="21"/>
      <c r="IG127" s="21"/>
      <c r="IH127" s="21"/>
      <c r="II127" s="21"/>
    </row>
    <row r="128" spans="1:243" s="20" customFormat="1" ht="30" customHeight="1">
      <c r="A128" s="55">
        <v>10.07</v>
      </c>
      <c r="B128" s="71" t="s">
        <v>49</v>
      </c>
      <c r="C128" s="31"/>
      <c r="D128" s="72">
        <v>1</v>
      </c>
      <c r="E128" s="73" t="s">
        <v>46</v>
      </c>
      <c r="F128" s="54">
        <v>1489.22</v>
      </c>
      <c r="G128" s="41"/>
      <c r="H128" s="35"/>
      <c r="I128" s="36" t="s">
        <v>33</v>
      </c>
      <c r="J128" s="37">
        <f t="shared" si="7"/>
        <v>1</v>
      </c>
      <c r="K128" s="35" t="s">
        <v>34</v>
      </c>
      <c r="L128" s="35" t="s">
        <v>4</v>
      </c>
      <c r="M128" s="38"/>
      <c r="N128" s="46"/>
      <c r="O128" s="46"/>
      <c r="P128" s="47"/>
      <c r="Q128" s="46"/>
      <c r="R128" s="46"/>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9">
        <f t="shared" si="8"/>
        <v>1489.22</v>
      </c>
      <c r="BB128" s="48">
        <f t="shared" si="9"/>
        <v>1489.22</v>
      </c>
      <c r="BC128" s="53" t="str">
        <f t="shared" si="10"/>
        <v>INR  One Thousand Four Hundred &amp; Eighty Nine  and Paise Twenty Two Only</v>
      </c>
      <c r="IA128" s="20">
        <v>10.07</v>
      </c>
      <c r="IB128" s="20" t="s">
        <v>49</v>
      </c>
      <c r="ID128" s="20">
        <v>1</v>
      </c>
      <c r="IE128" s="21" t="s">
        <v>46</v>
      </c>
      <c r="IF128" s="21"/>
      <c r="IG128" s="21"/>
      <c r="IH128" s="21"/>
      <c r="II128" s="21"/>
    </row>
    <row r="129" spans="1:243" s="20" customFormat="1" ht="63">
      <c r="A129" s="55">
        <v>10.08</v>
      </c>
      <c r="B129" s="71" t="s">
        <v>166</v>
      </c>
      <c r="C129" s="31"/>
      <c r="D129" s="61"/>
      <c r="E129" s="61"/>
      <c r="F129" s="61"/>
      <c r="G129" s="61"/>
      <c r="H129" s="61"/>
      <c r="I129" s="61"/>
      <c r="J129" s="61"/>
      <c r="K129" s="61"/>
      <c r="L129" s="61"/>
      <c r="M129" s="61"/>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IA129" s="20">
        <v>10.08</v>
      </c>
      <c r="IB129" s="20" t="s">
        <v>166</v>
      </c>
      <c r="IE129" s="21"/>
      <c r="IF129" s="21"/>
      <c r="IG129" s="21"/>
      <c r="IH129" s="21"/>
      <c r="II129" s="21"/>
    </row>
    <row r="130" spans="1:243" s="20" customFormat="1" ht="28.5" customHeight="1">
      <c r="A130" s="55">
        <v>10.09</v>
      </c>
      <c r="B130" s="71" t="s">
        <v>69</v>
      </c>
      <c r="C130" s="31"/>
      <c r="D130" s="72">
        <v>585</v>
      </c>
      <c r="E130" s="73" t="s">
        <v>72</v>
      </c>
      <c r="F130" s="54">
        <v>4841.96</v>
      </c>
      <c r="G130" s="41"/>
      <c r="H130" s="35"/>
      <c r="I130" s="36" t="s">
        <v>33</v>
      </c>
      <c r="J130" s="37">
        <f t="shared" si="7"/>
        <v>1</v>
      </c>
      <c r="K130" s="35" t="s">
        <v>34</v>
      </c>
      <c r="L130" s="35" t="s">
        <v>4</v>
      </c>
      <c r="M130" s="38"/>
      <c r="N130" s="46"/>
      <c r="O130" s="46"/>
      <c r="P130" s="47"/>
      <c r="Q130" s="46"/>
      <c r="R130" s="46"/>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9">
        <f>total_amount_ba($B$2,$D$2,D130,F130,J130,K130,M130)/1000</f>
        <v>2832.55</v>
      </c>
      <c r="BB130" s="48">
        <f t="shared" si="9"/>
        <v>2832.55</v>
      </c>
      <c r="BC130" s="53" t="str">
        <f t="shared" si="10"/>
        <v>INR  Two Thousand Eight Hundred &amp; Thirty Two  and Paise Fifty Five Only</v>
      </c>
      <c r="IA130" s="20">
        <v>10.09</v>
      </c>
      <c r="IB130" s="20" t="s">
        <v>69</v>
      </c>
      <c r="ID130" s="20">
        <v>585</v>
      </c>
      <c r="IE130" s="21" t="s">
        <v>72</v>
      </c>
      <c r="IF130" s="21"/>
      <c r="IG130" s="21"/>
      <c r="IH130" s="21"/>
      <c r="II130" s="21"/>
    </row>
    <row r="131" spans="1:243" s="20" customFormat="1" ht="63">
      <c r="A131" s="55">
        <v>10.1</v>
      </c>
      <c r="B131" s="71" t="s">
        <v>167</v>
      </c>
      <c r="C131" s="31"/>
      <c r="D131" s="61"/>
      <c r="E131" s="61"/>
      <c r="F131" s="61"/>
      <c r="G131" s="61"/>
      <c r="H131" s="61"/>
      <c r="I131" s="61"/>
      <c r="J131" s="61"/>
      <c r="K131" s="61"/>
      <c r="L131" s="61"/>
      <c r="M131" s="61"/>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IA131" s="20">
        <v>10.1</v>
      </c>
      <c r="IB131" s="20" t="s">
        <v>167</v>
      </c>
      <c r="IE131" s="21"/>
      <c r="IF131" s="21"/>
      <c r="IG131" s="21"/>
      <c r="IH131" s="21"/>
      <c r="II131" s="21"/>
    </row>
    <row r="132" spans="1:243" s="20" customFormat="1" ht="42.75">
      <c r="A132" s="55">
        <v>10.11</v>
      </c>
      <c r="B132" s="71" t="s">
        <v>168</v>
      </c>
      <c r="C132" s="31"/>
      <c r="D132" s="72">
        <v>10</v>
      </c>
      <c r="E132" s="73" t="s">
        <v>43</v>
      </c>
      <c r="F132" s="54">
        <v>119.25</v>
      </c>
      <c r="G132" s="41"/>
      <c r="H132" s="35"/>
      <c r="I132" s="36" t="s">
        <v>33</v>
      </c>
      <c r="J132" s="37">
        <f t="shared" si="7"/>
        <v>1</v>
      </c>
      <c r="K132" s="35" t="s">
        <v>34</v>
      </c>
      <c r="L132" s="35" t="s">
        <v>4</v>
      </c>
      <c r="M132" s="38"/>
      <c r="N132" s="46"/>
      <c r="O132" s="46"/>
      <c r="P132" s="47"/>
      <c r="Q132" s="46"/>
      <c r="R132" s="46"/>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9">
        <f t="shared" si="8"/>
        <v>1192.5</v>
      </c>
      <c r="BB132" s="48">
        <f t="shared" si="9"/>
        <v>1192.5</v>
      </c>
      <c r="BC132" s="53" t="str">
        <f t="shared" si="10"/>
        <v>INR  One Thousand One Hundred &amp; Ninety Two  and Paise Fifty Only</v>
      </c>
      <c r="IA132" s="20">
        <v>10.11</v>
      </c>
      <c r="IB132" s="20" t="s">
        <v>168</v>
      </c>
      <c r="ID132" s="20">
        <v>10</v>
      </c>
      <c r="IE132" s="21" t="s">
        <v>43</v>
      </c>
      <c r="IF132" s="21"/>
      <c r="IG132" s="21"/>
      <c r="IH132" s="21"/>
      <c r="II132" s="21"/>
    </row>
    <row r="133" spans="1:243" s="20" customFormat="1" ht="78.75">
      <c r="A133" s="55">
        <v>10.12</v>
      </c>
      <c r="B133" s="71" t="s">
        <v>169</v>
      </c>
      <c r="C133" s="31"/>
      <c r="D133" s="61"/>
      <c r="E133" s="61"/>
      <c r="F133" s="61"/>
      <c r="G133" s="61"/>
      <c r="H133" s="61"/>
      <c r="I133" s="61"/>
      <c r="J133" s="61"/>
      <c r="K133" s="61"/>
      <c r="L133" s="61"/>
      <c r="M133" s="61"/>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IA133" s="20">
        <v>10.12</v>
      </c>
      <c r="IB133" s="20" t="s">
        <v>169</v>
      </c>
      <c r="IE133" s="21"/>
      <c r="IF133" s="21"/>
      <c r="IG133" s="21"/>
      <c r="IH133" s="21"/>
      <c r="II133" s="21"/>
    </row>
    <row r="134" spans="1:243" s="20" customFormat="1" ht="28.5">
      <c r="A134" s="55">
        <v>10.13</v>
      </c>
      <c r="B134" s="71" t="s">
        <v>170</v>
      </c>
      <c r="C134" s="31"/>
      <c r="D134" s="72">
        <v>30</v>
      </c>
      <c r="E134" s="73" t="s">
        <v>47</v>
      </c>
      <c r="F134" s="54">
        <v>169.18</v>
      </c>
      <c r="G134" s="41"/>
      <c r="H134" s="35"/>
      <c r="I134" s="36" t="s">
        <v>33</v>
      </c>
      <c r="J134" s="37">
        <f t="shared" si="7"/>
        <v>1</v>
      </c>
      <c r="K134" s="35" t="s">
        <v>34</v>
      </c>
      <c r="L134" s="35" t="s">
        <v>4</v>
      </c>
      <c r="M134" s="38"/>
      <c r="N134" s="46"/>
      <c r="O134" s="46"/>
      <c r="P134" s="47"/>
      <c r="Q134" s="46"/>
      <c r="R134" s="46"/>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9">
        <f t="shared" si="8"/>
        <v>5075.4</v>
      </c>
      <c r="BB134" s="48">
        <f t="shared" si="9"/>
        <v>5075.4</v>
      </c>
      <c r="BC134" s="53" t="str">
        <f t="shared" si="10"/>
        <v>INR  Five Thousand  &amp;Seventy Five  and Paise Forty Only</v>
      </c>
      <c r="IA134" s="20">
        <v>10.13</v>
      </c>
      <c r="IB134" s="20" t="s">
        <v>170</v>
      </c>
      <c r="ID134" s="20">
        <v>30</v>
      </c>
      <c r="IE134" s="21" t="s">
        <v>47</v>
      </c>
      <c r="IF134" s="21"/>
      <c r="IG134" s="21"/>
      <c r="IH134" s="21"/>
      <c r="II134" s="21"/>
    </row>
    <row r="135" spans="1:243" s="20" customFormat="1" ht="63">
      <c r="A135" s="55">
        <v>10.14</v>
      </c>
      <c r="B135" s="71" t="s">
        <v>171</v>
      </c>
      <c r="C135" s="31"/>
      <c r="D135" s="72">
        <v>585</v>
      </c>
      <c r="E135" s="73" t="s">
        <v>57</v>
      </c>
      <c r="F135" s="54">
        <v>26.61</v>
      </c>
      <c r="G135" s="41"/>
      <c r="H135" s="35"/>
      <c r="I135" s="36" t="s">
        <v>33</v>
      </c>
      <c r="J135" s="37">
        <f t="shared" si="7"/>
        <v>1</v>
      </c>
      <c r="K135" s="35" t="s">
        <v>34</v>
      </c>
      <c r="L135" s="35" t="s">
        <v>4</v>
      </c>
      <c r="M135" s="38"/>
      <c r="N135" s="46"/>
      <c r="O135" s="46"/>
      <c r="P135" s="47"/>
      <c r="Q135" s="46"/>
      <c r="R135" s="46"/>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9">
        <f t="shared" si="8"/>
        <v>15566.85</v>
      </c>
      <c r="BB135" s="48">
        <f t="shared" si="9"/>
        <v>15566.85</v>
      </c>
      <c r="BC135" s="53" t="str">
        <f t="shared" si="10"/>
        <v>INR  Fifteen Thousand Five Hundred &amp; Sixty Six  and Paise Eighty Five Only</v>
      </c>
      <c r="IA135" s="20">
        <v>10.14</v>
      </c>
      <c r="IB135" s="20" t="s">
        <v>171</v>
      </c>
      <c r="ID135" s="20">
        <v>585</v>
      </c>
      <c r="IE135" s="21" t="s">
        <v>57</v>
      </c>
      <c r="IF135" s="21"/>
      <c r="IG135" s="21"/>
      <c r="IH135" s="21"/>
      <c r="II135" s="21"/>
    </row>
    <row r="136" spans="1:243" s="20" customFormat="1" ht="94.5">
      <c r="A136" s="55">
        <v>10.15</v>
      </c>
      <c r="B136" s="71" t="s">
        <v>172</v>
      </c>
      <c r="C136" s="31"/>
      <c r="D136" s="61"/>
      <c r="E136" s="61"/>
      <c r="F136" s="61"/>
      <c r="G136" s="61"/>
      <c r="H136" s="61"/>
      <c r="I136" s="61"/>
      <c r="J136" s="61"/>
      <c r="K136" s="61"/>
      <c r="L136" s="61"/>
      <c r="M136" s="61"/>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IA136" s="20">
        <v>10.15</v>
      </c>
      <c r="IB136" s="20" t="s">
        <v>172</v>
      </c>
      <c r="IE136" s="21"/>
      <c r="IF136" s="21"/>
      <c r="IG136" s="21"/>
      <c r="IH136" s="21"/>
      <c r="II136" s="21"/>
    </row>
    <row r="137" spans="1:243" s="20" customFormat="1" ht="30" customHeight="1">
      <c r="A137" s="55">
        <v>10.16</v>
      </c>
      <c r="B137" s="71" t="s">
        <v>173</v>
      </c>
      <c r="C137" s="31"/>
      <c r="D137" s="72">
        <v>58</v>
      </c>
      <c r="E137" s="73" t="s">
        <v>43</v>
      </c>
      <c r="F137" s="54">
        <v>157.52</v>
      </c>
      <c r="G137" s="41"/>
      <c r="H137" s="35"/>
      <c r="I137" s="36" t="s">
        <v>33</v>
      </c>
      <c r="J137" s="37">
        <f t="shared" si="7"/>
        <v>1</v>
      </c>
      <c r="K137" s="35" t="s">
        <v>34</v>
      </c>
      <c r="L137" s="35" t="s">
        <v>4</v>
      </c>
      <c r="M137" s="38"/>
      <c r="N137" s="46"/>
      <c r="O137" s="46"/>
      <c r="P137" s="47"/>
      <c r="Q137" s="46"/>
      <c r="R137" s="46"/>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9">
        <f t="shared" si="8"/>
        <v>9136.16</v>
      </c>
      <c r="BB137" s="48">
        <f t="shared" si="9"/>
        <v>9136.16</v>
      </c>
      <c r="BC137" s="53" t="str">
        <f t="shared" si="10"/>
        <v>INR  Nine Thousand One Hundred &amp; Thirty Six  and Paise Sixteen Only</v>
      </c>
      <c r="IA137" s="20">
        <v>10.16</v>
      </c>
      <c r="IB137" s="20" t="s">
        <v>173</v>
      </c>
      <c r="ID137" s="20">
        <v>58</v>
      </c>
      <c r="IE137" s="21" t="s">
        <v>43</v>
      </c>
      <c r="IF137" s="21"/>
      <c r="IG137" s="21"/>
      <c r="IH137" s="21"/>
      <c r="II137" s="21"/>
    </row>
    <row r="138" spans="1:243" s="20" customFormat="1" ht="30" customHeight="1">
      <c r="A138" s="55">
        <v>10.17</v>
      </c>
      <c r="B138" s="71" t="s">
        <v>174</v>
      </c>
      <c r="C138" s="31"/>
      <c r="D138" s="72">
        <v>58</v>
      </c>
      <c r="E138" s="73" t="s">
        <v>43</v>
      </c>
      <c r="F138" s="54">
        <v>310.08</v>
      </c>
      <c r="G138" s="41"/>
      <c r="H138" s="35"/>
      <c r="I138" s="36" t="s">
        <v>33</v>
      </c>
      <c r="J138" s="37">
        <f t="shared" si="7"/>
        <v>1</v>
      </c>
      <c r="K138" s="35" t="s">
        <v>34</v>
      </c>
      <c r="L138" s="35" t="s">
        <v>4</v>
      </c>
      <c r="M138" s="38"/>
      <c r="N138" s="46"/>
      <c r="O138" s="46"/>
      <c r="P138" s="47"/>
      <c r="Q138" s="46"/>
      <c r="R138" s="46"/>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9">
        <f t="shared" si="8"/>
        <v>17984.64</v>
      </c>
      <c r="BB138" s="48">
        <f t="shared" si="9"/>
        <v>17984.64</v>
      </c>
      <c r="BC138" s="53" t="str">
        <f t="shared" si="10"/>
        <v>INR  Seventeen Thousand Nine Hundred &amp; Eighty Four  and Paise Sixty Four Only</v>
      </c>
      <c r="IA138" s="20">
        <v>10.17</v>
      </c>
      <c r="IB138" s="20" t="s">
        <v>174</v>
      </c>
      <c r="ID138" s="20">
        <v>58</v>
      </c>
      <c r="IE138" s="21" t="s">
        <v>43</v>
      </c>
      <c r="IF138" s="21"/>
      <c r="IG138" s="21"/>
      <c r="IH138" s="21"/>
      <c r="II138" s="21"/>
    </row>
    <row r="139" spans="1:243" s="20" customFormat="1" ht="80.25" customHeight="1">
      <c r="A139" s="55">
        <v>10.18</v>
      </c>
      <c r="B139" s="71" t="s">
        <v>175</v>
      </c>
      <c r="C139" s="31"/>
      <c r="D139" s="72">
        <v>6</v>
      </c>
      <c r="E139" s="73" t="s">
        <v>47</v>
      </c>
      <c r="F139" s="54">
        <v>694.13</v>
      </c>
      <c r="G139" s="41"/>
      <c r="H139" s="35"/>
      <c r="I139" s="36" t="s">
        <v>33</v>
      </c>
      <c r="J139" s="37">
        <f t="shared" si="7"/>
        <v>1</v>
      </c>
      <c r="K139" s="35" t="s">
        <v>34</v>
      </c>
      <c r="L139" s="35" t="s">
        <v>4</v>
      </c>
      <c r="M139" s="38"/>
      <c r="N139" s="46"/>
      <c r="O139" s="46"/>
      <c r="P139" s="47"/>
      <c r="Q139" s="46"/>
      <c r="R139" s="46"/>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9">
        <f t="shared" si="8"/>
        <v>4164.78</v>
      </c>
      <c r="BB139" s="48">
        <f t="shared" si="9"/>
        <v>4164.78</v>
      </c>
      <c r="BC139" s="53" t="str">
        <f t="shared" si="10"/>
        <v>INR  Four Thousand One Hundred &amp; Sixty Four  and Paise Seventy Eight Only</v>
      </c>
      <c r="IA139" s="20">
        <v>10.18</v>
      </c>
      <c r="IB139" s="20" t="s">
        <v>175</v>
      </c>
      <c r="ID139" s="20">
        <v>6</v>
      </c>
      <c r="IE139" s="21" t="s">
        <v>47</v>
      </c>
      <c r="IF139" s="21"/>
      <c r="IG139" s="21"/>
      <c r="IH139" s="21"/>
      <c r="II139" s="21"/>
    </row>
    <row r="140" spans="1:243" s="20" customFormat="1" ht="78.75">
      <c r="A140" s="55">
        <v>10.19</v>
      </c>
      <c r="B140" s="71" t="s">
        <v>70</v>
      </c>
      <c r="C140" s="31"/>
      <c r="D140" s="72">
        <v>291</v>
      </c>
      <c r="E140" s="73" t="s">
        <v>43</v>
      </c>
      <c r="F140" s="54">
        <v>39.5</v>
      </c>
      <c r="G140" s="41"/>
      <c r="H140" s="35"/>
      <c r="I140" s="36" t="s">
        <v>33</v>
      </c>
      <c r="J140" s="37">
        <f t="shared" si="7"/>
        <v>1</v>
      </c>
      <c r="K140" s="35" t="s">
        <v>34</v>
      </c>
      <c r="L140" s="35" t="s">
        <v>4</v>
      </c>
      <c r="M140" s="38"/>
      <c r="N140" s="46"/>
      <c r="O140" s="46"/>
      <c r="P140" s="47"/>
      <c r="Q140" s="46"/>
      <c r="R140" s="46"/>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9">
        <f t="shared" si="8"/>
        <v>11494.5</v>
      </c>
      <c r="BB140" s="48">
        <f t="shared" si="9"/>
        <v>11494.5</v>
      </c>
      <c r="BC140" s="53" t="str">
        <f t="shared" si="10"/>
        <v>INR  Eleven Thousand Four Hundred &amp; Ninety Four  and Paise Fifty Only</v>
      </c>
      <c r="IA140" s="20">
        <v>10.19</v>
      </c>
      <c r="IB140" s="20" t="s">
        <v>70</v>
      </c>
      <c r="ID140" s="20">
        <v>291</v>
      </c>
      <c r="IE140" s="21" t="s">
        <v>43</v>
      </c>
      <c r="IF140" s="21"/>
      <c r="IG140" s="21"/>
      <c r="IH140" s="21"/>
      <c r="II140" s="21"/>
    </row>
    <row r="141" spans="1:243" s="20" customFormat="1" ht="141.75">
      <c r="A141" s="55">
        <v>10.2</v>
      </c>
      <c r="B141" s="71" t="s">
        <v>71</v>
      </c>
      <c r="C141" s="31"/>
      <c r="D141" s="72">
        <v>29</v>
      </c>
      <c r="E141" s="73" t="s">
        <v>46</v>
      </c>
      <c r="F141" s="54">
        <v>192.33</v>
      </c>
      <c r="G141" s="41"/>
      <c r="H141" s="35"/>
      <c r="I141" s="36" t="s">
        <v>33</v>
      </c>
      <c r="J141" s="37">
        <f t="shared" si="7"/>
        <v>1</v>
      </c>
      <c r="K141" s="35" t="s">
        <v>34</v>
      </c>
      <c r="L141" s="35" t="s">
        <v>4</v>
      </c>
      <c r="M141" s="38"/>
      <c r="N141" s="46"/>
      <c r="O141" s="46"/>
      <c r="P141" s="47"/>
      <c r="Q141" s="46"/>
      <c r="R141" s="46"/>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9">
        <f t="shared" si="8"/>
        <v>5577.57</v>
      </c>
      <c r="BB141" s="48">
        <f t="shared" si="9"/>
        <v>5577.57</v>
      </c>
      <c r="BC141" s="53" t="str">
        <f t="shared" si="10"/>
        <v>INR  Five Thousand Five Hundred &amp; Seventy Seven  and Paise Fifty Seven Only</v>
      </c>
      <c r="IA141" s="20">
        <v>10.2</v>
      </c>
      <c r="IB141" s="20" t="s">
        <v>71</v>
      </c>
      <c r="ID141" s="20">
        <v>29</v>
      </c>
      <c r="IE141" s="21" t="s">
        <v>46</v>
      </c>
      <c r="IF141" s="21"/>
      <c r="IG141" s="21"/>
      <c r="IH141" s="21"/>
      <c r="II141" s="21"/>
    </row>
    <row r="142" spans="1:243" s="20" customFormat="1" ht="15.75">
      <c r="A142" s="55">
        <v>11</v>
      </c>
      <c r="B142" s="71" t="s">
        <v>176</v>
      </c>
      <c r="C142" s="31"/>
      <c r="D142" s="61"/>
      <c r="E142" s="61"/>
      <c r="F142" s="61"/>
      <c r="G142" s="61"/>
      <c r="H142" s="61"/>
      <c r="I142" s="61"/>
      <c r="J142" s="61"/>
      <c r="K142" s="61"/>
      <c r="L142" s="61"/>
      <c r="M142" s="61"/>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IA142" s="20">
        <v>11</v>
      </c>
      <c r="IB142" s="20" t="s">
        <v>176</v>
      </c>
      <c r="IE142" s="21"/>
      <c r="IF142" s="21"/>
      <c r="IG142" s="21"/>
      <c r="IH142" s="21"/>
      <c r="II142" s="21"/>
    </row>
    <row r="143" spans="1:243" s="20" customFormat="1" ht="15.75">
      <c r="A143" s="55">
        <v>11.01</v>
      </c>
      <c r="B143" s="71" t="s">
        <v>177</v>
      </c>
      <c r="C143" s="31"/>
      <c r="D143" s="61"/>
      <c r="E143" s="61"/>
      <c r="F143" s="61"/>
      <c r="G143" s="61"/>
      <c r="H143" s="61"/>
      <c r="I143" s="61"/>
      <c r="J143" s="61"/>
      <c r="K143" s="61"/>
      <c r="L143" s="61"/>
      <c r="M143" s="61"/>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IA143" s="20">
        <v>11.01</v>
      </c>
      <c r="IB143" s="20" t="s">
        <v>177</v>
      </c>
      <c r="IE143" s="21"/>
      <c r="IF143" s="21"/>
      <c r="IG143" s="21"/>
      <c r="IH143" s="21"/>
      <c r="II143" s="21"/>
    </row>
    <row r="144" spans="1:243" s="20" customFormat="1" ht="29.25" customHeight="1">
      <c r="A144" s="55">
        <v>11.02</v>
      </c>
      <c r="B144" s="71" t="s">
        <v>178</v>
      </c>
      <c r="C144" s="31"/>
      <c r="D144" s="72">
        <v>1</v>
      </c>
      <c r="E144" s="73" t="s">
        <v>46</v>
      </c>
      <c r="F144" s="54">
        <v>1635.25</v>
      </c>
      <c r="G144" s="41"/>
      <c r="H144" s="35"/>
      <c r="I144" s="36" t="s">
        <v>33</v>
      </c>
      <c r="J144" s="37">
        <f t="shared" si="7"/>
        <v>1</v>
      </c>
      <c r="K144" s="35" t="s">
        <v>34</v>
      </c>
      <c r="L144" s="35" t="s">
        <v>4</v>
      </c>
      <c r="M144" s="38"/>
      <c r="N144" s="46"/>
      <c r="O144" s="46"/>
      <c r="P144" s="47"/>
      <c r="Q144" s="46"/>
      <c r="R144" s="46"/>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9">
        <f t="shared" si="8"/>
        <v>1635.25</v>
      </c>
      <c r="BB144" s="48">
        <f t="shared" si="9"/>
        <v>1635.25</v>
      </c>
      <c r="BC144" s="53" t="str">
        <f t="shared" si="10"/>
        <v>INR  One Thousand Six Hundred &amp; Thirty Five  and Paise Twenty Five Only</v>
      </c>
      <c r="IA144" s="20">
        <v>11.02</v>
      </c>
      <c r="IB144" s="20" t="s">
        <v>178</v>
      </c>
      <c r="ID144" s="20">
        <v>1</v>
      </c>
      <c r="IE144" s="21" t="s">
        <v>46</v>
      </c>
      <c r="IF144" s="21"/>
      <c r="IG144" s="21"/>
      <c r="IH144" s="21"/>
      <c r="II144" s="21"/>
    </row>
    <row r="145" spans="1:243" s="20" customFormat="1" ht="29.25" customHeight="1">
      <c r="A145" s="55">
        <v>11.03</v>
      </c>
      <c r="B145" s="71" t="s">
        <v>179</v>
      </c>
      <c r="C145" s="31"/>
      <c r="D145" s="72">
        <v>1</v>
      </c>
      <c r="E145" s="73" t="s">
        <v>46</v>
      </c>
      <c r="F145" s="54">
        <v>1811.22</v>
      </c>
      <c r="G145" s="41"/>
      <c r="H145" s="35"/>
      <c r="I145" s="36" t="s">
        <v>33</v>
      </c>
      <c r="J145" s="37">
        <f t="shared" si="7"/>
        <v>1</v>
      </c>
      <c r="K145" s="35" t="s">
        <v>34</v>
      </c>
      <c r="L145" s="35" t="s">
        <v>4</v>
      </c>
      <c r="M145" s="38"/>
      <c r="N145" s="46"/>
      <c r="O145" s="46"/>
      <c r="P145" s="47"/>
      <c r="Q145" s="46"/>
      <c r="R145" s="46"/>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9">
        <f t="shared" si="8"/>
        <v>1811.22</v>
      </c>
      <c r="BB145" s="48">
        <f t="shared" si="9"/>
        <v>1811.22</v>
      </c>
      <c r="BC145" s="53" t="str">
        <f t="shared" si="10"/>
        <v>INR  One Thousand Eight Hundred &amp; Eleven  and Paise Twenty Two Only</v>
      </c>
      <c r="IA145" s="20">
        <v>11.03</v>
      </c>
      <c r="IB145" s="20" t="s">
        <v>179</v>
      </c>
      <c r="ID145" s="20">
        <v>1</v>
      </c>
      <c r="IE145" s="21" t="s">
        <v>46</v>
      </c>
      <c r="IF145" s="21"/>
      <c r="IG145" s="21"/>
      <c r="IH145" s="21"/>
      <c r="II145" s="21"/>
    </row>
    <row r="146" spans="1:243" s="20" customFormat="1" ht="31.5" customHeight="1">
      <c r="A146" s="55">
        <v>11.04</v>
      </c>
      <c r="B146" s="71" t="s">
        <v>180</v>
      </c>
      <c r="C146" s="31"/>
      <c r="D146" s="72">
        <v>1</v>
      </c>
      <c r="E146" s="73" t="s">
        <v>46</v>
      </c>
      <c r="F146" s="54">
        <v>778.87</v>
      </c>
      <c r="G146" s="41"/>
      <c r="H146" s="35"/>
      <c r="I146" s="36" t="s">
        <v>33</v>
      </c>
      <c r="J146" s="37">
        <f t="shared" si="7"/>
        <v>1</v>
      </c>
      <c r="K146" s="35" t="s">
        <v>34</v>
      </c>
      <c r="L146" s="35" t="s">
        <v>4</v>
      </c>
      <c r="M146" s="38"/>
      <c r="N146" s="46"/>
      <c r="O146" s="46"/>
      <c r="P146" s="47"/>
      <c r="Q146" s="46"/>
      <c r="R146" s="46"/>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9">
        <f t="shared" si="8"/>
        <v>778.87</v>
      </c>
      <c r="BB146" s="48">
        <f t="shared" si="9"/>
        <v>778.87</v>
      </c>
      <c r="BC146" s="53" t="str">
        <f t="shared" si="10"/>
        <v>INR  Seven Hundred &amp; Seventy Eight  and Paise Eighty Seven Only</v>
      </c>
      <c r="IA146" s="20">
        <v>11.04</v>
      </c>
      <c r="IB146" s="20" t="s">
        <v>180</v>
      </c>
      <c r="ID146" s="20">
        <v>1</v>
      </c>
      <c r="IE146" s="21" t="s">
        <v>46</v>
      </c>
      <c r="IF146" s="21"/>
      <c r="IG146" s="21"/>
      <c r="IH146" s="21"/>
      <c r="II146" s="21"/>
    </row>
    <row r="147" spans="1:243" s="20" customFormat="1" ht="78.75">
      <c r="A147" s="55">
        <v>11.05</v>
      </c>
      <c r="B147" s="71" t="s">
        <v>181</v>
      </c>
      <c r="C147" s="31"/>
      <c r="D147" s="61"/>
      <c r="E147" s="61"/>
      <c r="F147" s="61"/>
      <c r="G147" s="61"/>
      <c r="H147" s="61"/>
      <c r="I147" s="61"/>
      <c r="J147" s="61"/>
      <c r="K147" s="61"/>
      <c r="L147" s="61"/>
      <c r="M147" s="61"/>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IA147" s="20">
        <v>11.05</v>
      </c>
      <c r="IB147" s="20" t="s">
        <v>181</v>
      </c>
      <c r="IE147" s="21"/>
      <c r="IF147" s="21"/>
      <c r="IG147" s="21"/>
      <c r="IH147" s="21"/>
      <c r="II147" s="21"/>
    </row>
    <row r="148" spans="1:243" s="20" customFormat="1" ht="30" customHeight="1">
      <c r="A148" s="55">
        <v>11.06</v>
      </c>
      <c r="B148" s="71" t="s">
        <v>182</v>
      </c>
      <c r="C148" s="31"/>
      <c r="D148" s="72">
        <v>1</v>
      </c>
      <c r="E148" s="73" t="s">
        <v>46</v>
      </c>
      <c r="F148" s="54">
        <v>3645.64</v>
      </c>
      <c r="G148" s="41"/>
      <c r="H148" s="35"/>
      <c r="I148" s="36" t="s">
        <v>33</v>
      </c>
      <c r="J148" s="37">
        <f t="shared" si="7"/>
        <v>1</v>
      </c>
      <c r="K148" s="35" t="s">
        <v>34</v>
      </c>
      <c r="L148" s="35" t="s">
        <v>4</v>
      </c>
      <c r="M148" s="38"/>
      <c r="N148" s="46"/>
      <c r="O148" s="46"/>
      <c r="P148" s="47"/>
      <c r="Q148" s="46"/>
      <c r="R148" s="46"/>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9">
        <f t="shared" si="8"/>
        <v>3645.64</v>
      </c>
      <c r="BB148" s="48">
        <f t="shared" si="9"/>
        <v>3645.64</v>
      </c>
      <c r="BC148" s="53" t="str">
        <f t="shared" si="10"/>
        <v>INR  Three Thousand Six Hundred &amp; Forty Five  and Paise Sixty Four Only</v>
      </c>
      <c r="IA148" s="20">
        <v>11.06</v>
      </c>
      <c r="IB148" s="20" t="s">
        <v>182</v>
      </c>
      <c r="ID148" s="20">
        <v>1</v>
      </c>
      <c r="IE148" s="21" t="s">
        <v>46</v>
      </c>
      <c r="IF148" s="21"/>
      <c r="IG148" s="21"/>
      <c r="IH148" s="21"/>
      <c r="II148" s="21"/>
    </row>
    <row r="149" spans="1:243" s="20" customFormat="1" ht="42.75">
      <c r="A149" s="55">
        <v>11.07</v>
      </c>
      <c r="B149" s="71" t="s">
        <v>183</v>
      </c>
      <c r="C149" s="31"/>
      <c r="D149" s="72">
        <v>1</v>
      </c>
      <c r="E149" s="73" t="s">
        <v>46</v>
      </c>
      <c r="F149" s="54">
        <v>2272.78</v>
      </c>
      <c r="G149" s="41"/>
      <c r="H149" s="35"/>
      <c r="I149" s="36" t="s">
        <v>33</v>
      </c>
      <c r="J149" s="37">
        <f t="shared" si="7"/>
        <v>1</v>
      </c>
      <c r="K149" s="35" t="s">
        <v>34</v>
      </c>
      <c r="L149" s="35" t="s">
        <v>4</v>
      </c>
      <c r="M149" s="38"/>
      <c r="N149" s="46"/>
      <c r="O149" s="46"/>
      <c r="P149" s="47"/>
      <c r="Q149" s="46"/>
      <c r="R149" s="46"/>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9">
        <f t="shared" si="8"/>
        <v>2272.78</v>
      </c>
      <c r="BB149" s="48">
        <f t="shared" si="9"/>
        <v>2272.78</v>
      </c>
      <c r="BC149" s="53" t="str">
        <f t="shared" si="10"/>
        <v>INR  Two Thousand Two Hundred &amp; Seventy Two  and Paise Seventy Eight Only</v>
      </c>
      <c r="IA149" s="20">
        <v>11.07</v>
      </c>
      <c r="IB149" s="20" t="s">
        <v>183</v>
      </c>
      <c r="ID149" s="20">
        <v>1</v>
      </c>
      <c r="IE149" s="21" t="s">
        <v>46</v>
      </c>
      <c r="IF149" s="21"/>
      <c r="IG149" s="21"/>
      <c r="IH149" s="21"/>
      <c r="II149" s="21"/>
    </row>
    <row r="150" spans="1:243" s="20" customFormat="1" ht="63">
      <c r="A150" s="55">
        <v>11.08</v>
      </c>
      <c r="B150" s="71" t="s">
        <v>184</v>
      </c>
      <c r="C150" s="31"/>
      <c r="D150" s="72">
        <v>1</v>
      </c>
      <c r="E150" s="73" t="s">
        <v>43</v>
      </c>
      <c r="F150" s="54">
        <v>212.93</v>
      </c>
      <c r="G150" s="41"/>
      <c r="H150" s="35"/>
      <c r="I150" s="36" t="s">
        <v>33</v>
      </c>
      <c r="J150" s="37">
        <f t="shared" si="7"/>
        <v>1</v>
      </c>
      <c r="K150" s="35" t="s">
        <v>34</v>
      </c>
      <c r="L150" s="35" t="s">
        <v>4</v>
      </c>
      <c r="M150" s="38"/>
      <c r="N150" s="46"/>
      <c r="O150" s="46"/>
      <c r="P150" s="47"/>
      <c r="Q150" s="46"/>
      <c r="R150" s="46"/>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9">
        <f t="shared" si="8"/>
        <v>212.93</v>
      </c>
      <c r="BB150" s="48">
        <f t="shared" si="9"/>
        <v>212.93</v>
      </c>
      <c r="BC150" s="53" t="str">
        <f t="shared" si="10"/>
        <v>INR  Two Hundred &amp; Twelve  and Paise Ninety Three Only</v>
      </c>
      <c r="IA150" s="20">
        <v>11.08</v>
      </c>
      <c r="IB150" s="20" t="s">
        <v>184</v>
      </c>
      <c r="ID150" s="20">
        <v>1</v>
      </c>
      <c r="IE150" s="21" t="s">
        <v>43</v>
      </c>
      <c r="IF150" s="21"/>
      <c r="IG150" s="21"/>
      <c r="IH150" s="21"/>
      <c r="II150" s="21"/>
    </row>
    <row r="151" spans="1:243" s="20" customFormat="1" ht="283.5">
      <c r="A151" s="55">
        <v>11.09</v>
      </c>
      <c r="B151" s="71" t="s">
        <v>185</v>
      </c>
      <c r="C151" s="31"/>
      <c r="D151" s="61"/>
      <c r="E151" s="61"/>
      <c r="F151" s="61"/>
      <c r="G151" s="61"/>
      <c r="H151" s="61"/>
      <c r="I151" s="61"/>
      <c r="J151" s="61"/>
      <c r="K151" s="61"/>
      <c r="L151" s="61"/>
      <c r="M151" s="61"/>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IA151" s="20">
        <v>11.09</v>
      </c>
      <c r="IB151" s="20" t="s">
        <v>185</v>
      </c>
      <c r="IE151" s="21"/>
      <c r="IF151" s="21"/>
      <c r="IG151" s="21"/>
      <c r="IH151" s="21"/>
      <c r="II151" s="21"/>
    </row>
    <row r="152" spans="1:243" s="20" customFormat="1" ht="28.5">
      <c r="A152" s="55">
        <v>11.1</v>
      </c>
      <c r="B152" s="71" t="s">
        <v>186</v>
      </c>
      <c r="C152" s="31"/>
      <c r="D152" s="72">
        <v>10</v>
      </c>
      <c r="E152" s="73" t="s">
        <v>44</v>
      </c>
      <c r="F152" s="54">
        <v>10.92</v>
      </c>
      <c r="G152" s="41"/>
      <c r="H152" s="35"/>
      <c r="I152" s="36" t="s">
        <v>33</v>
      </c>
      <c r="J152" s="37">
        <f aca="true" t="shared" si="11" ref="J152:J215">IF(I152="Less(-)",-1,1)</f>
        <v>1</v>
      </c>
      <c r="K152" s="35" t="s">
        <v>34</v>
      </c>
      <c r="L152" s="35" t="s">
        <v>4</v>
      </c>
      <c r="M152" s="38"/>
      <c r="N152" s="46"/>
      <c r="O152" s="46"/>
      <c r="P152" s="47"/>
      <c r="Q152" s="46"/>
      <c r="R152" s="46"/>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9">
        <f aca="true" t="shared" si="12" ref="BA152:BA215">total_amount_ba($B$2,$D$2,D152,F152,J152,K152,M152)</f>
        <v>109.2</v>
      </c>
      <c r="BB152" s="48">
        <f aca="true" t="shared" si="13" ref="BB152:BB215">BA152+SUM(N152:AZ152)</f>
        <v>109.2</v>
      </c>
      <c r="BC152" s="53" t="str">
        <f aca="true" t="shared" si="14" ref="BC152:BC215">SpellNumber(L152,BB152)</f>
        <v>INR  One Hundred &amp; Nine  and Paise Twenty Only</v>
      </c>
      <c r="IA152" s="20">
        <v>11.1</v>
      </c>
      <c r="IB152" s="20" t="s">
        <v>186</v>
      </c>
      <c r="ID152" s="20">
        <v>10</v>
      </c>
      <c r="IE152" s="21" t="s">
        <v>44</v>
      </c>
      <c r="IF152" s="21"/>
      <c r="IG152" s="21"/>
      <c r="IH152" s="21"/>
      <c r="II152" s="21"/>
    </row>
    <row r="153" spans="1:243" s="20" customFormat="1" ht="267.75">
      <c r="A153" s="55">
        <v>11.11</v>
      </c>
      <c r="B153" s="71" t="s">
        <v>187</v>
      </c>
      <c r="C153" s="31"/>
      <c r="D153" s="61"/>
      <c r="E153" s="61"/>
      <c r="F153" s="61"/>
      <c r="G153" s="61"/>
      <c r="H153" s="61"/>
      <c r="I153" s="61"/>
      <c r="J153" s="61"/>
      <c r="K153" s="61"/>
      <c r="L153" s="61"/>
      <c r="M153" s="61"/>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IA153" s="20">
        <v>11.11</v>
      </c>
      <c r="IB153" s="20" t="s">
        <v>187</v>
      </c>
      <c r="IE153" s="21"/>
      <c r="IF153" s="21"/>
      <c r="IG153" s="21"/>
      <c r="IH153" s="21"/>
      <c r="II153" s="21"/>
    </row>
    <row r="154" spans="1:243" s="20" customFormat="1" ht="29.25" customHeight="1">
      <c r="A154" s="55">
        <v>11.12</v>
      </c>
      <c r="B154" s="71" t="s">
        <v>186</v>
      </c>
      <c r="C154" s="31"/>
      <c r="D154" s="72">
        <v>585</v>
      </c>
      <c r="E154" s="73" t="s">
        <v>44</v>
      </c>
      <c r="F154" s="54">
        <v>17.19</v>
      </c>
      <c r="G154" s="41"/>
      <c r="H154" s="35"/>
      <c r="I154" s="36" t="s">
        <v>33</v>
      </c>
      <c r="J154" s="37">
        <f t="shared" si="11"/>
        <v>1</v>
      </c>
      <c r="K154" s="35" t="s">
        <v>34</v>
      </c>
      <c r="L154" s="35" t="s">
        <v>4</v>
      </c>
      <c r="M154" s="38"/>
      <c r="N154" s="46"/>
      <c r="O154" s="46"/>
      <c r="P154" s="47"/>
      <c r="Q154" s="46"/>
      <c r="R154" s="46"/>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9">
        <f t="shared" si="12"/>
        <v>10056.15</v>
      </c>
      <c r="BB154" s="48">
        <f t="shared" si="13"/>
        <v>10056.15</v>
      </c>
      <c r="BC154" s="53" t="str">
        <f t="shared" si="14"/>
        <v>INR  Ten Thousand  &amp;Fifty Six  and Paise Fifteen Only</v>
      </c>
      <c r="IA154" s="20">
        <v>11.12</v>
      </c>
      <c r="IB154" s="20" t="s">
        <v>186</v>
      </c>
      <c r="ID154" s="20">
        <v>585</v>
      </c>
      <c r="IE154" s="21" t="s">
        <v>44</v>
      </c>
      <c r="IF154" s="21"/>
      <c r="IG154" s="21"/>
      <c r="IH154" s="21"/>
      <c r="II154" s="21"/>
    </row>
    <row r="155" spans="1:243" s="20" customFormat="1" ht="94.5">
      <c r="A155" s="55">
        <v>11.13</v>
      </c>
      <c r="B155" s="71" t="s">
        <v>188</v>
      </c>
      <c r="C155" s="31"/>
      <c r="D155" s="72">
        <v>30</v>
      </c>
      <c r="E155" s="73" t="s">
        <v>57</v>
      </c>
      <c r="F155" s="54">
        <v>87.64</v>
      </c>
      <c r="G155" s="41"/>
      <c r="H155" s="35"/>
      <c r="I155" s="36" t="s">
        <v>33</v>
      </c>
      <c r="J155" s="37">
        <f t="shared" si="11"/>
        <v>1</v>
      </c>
      <c r="K155" s="35" t="s">
        <v>34</v>
      </c>
      <c r="L155" s="35" t="s">
        <v>4</v>
      </c>
      <c r="M155" s="38"/>
      <c r="N155" s="46"/>
      <c r="O155" s="46"/>
      <c r="P155" s="47"/>
      <c r="Q155" s="46"/>
      <c r="R155" s="46"/>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9">
        <f t="shared" si="12"/>
        <v>2629.2</v>
      </c>
      <c r="BB155" s="48">
        <f t="shared" si="13"/>
        <v>2629.2</v>
      </c>
      <c r="BC155" s="53" t="str">
        <f t="shared" si="14"/>
        <v>INR  Two Thousand Six Hundred &amp; Twenty Nine  and Paise Twenty Only</v>
      </c>
      <c r="IA155" s="20">
        <v>11.13</v>
      </c>
      <c r="IB155" s="20" t="s">
        <v>188</v>
      </c>
      <c r="ID155" s="20">
        <v>30</v>
      </c>
      <c r="IE155" s="21" t="s">
        <v>57</v>
      </c>
      <c r="IF155" s="21"/>
      <c r="IG155" s="21"/>
      <c r="IH155" s="21"/>
      <c r="II155" s="21"/>
    </row>
    <row r="156" spans="1:243" s="20" customFormat="1" ht="126">
      <c r="A156" s="55">
        <v>11.14</v>
      </c>
      <c r="B156" s="71" t="s">
        <v>189</v>
      </c>
      <c r="C156" s="31"/>
      <c r="D156" s="61"/>
      <c r="E156" s="61"/>
      <c r="F156" s="61"/>
      <c r="G156" s="61"/>
      <c r="H156" s="61"/>
      <c r="I156" s="61"/>
      <c r="J156" s="61"/>
      <c r="K156" s="61"/>
      <c r="L156" s="61"/>
      <c r="M156" s="61"/>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IA156" s="20">
        <v>11.14</v>
      </c>
      <c r="IB156" s="20" t="s">
        <v>189</v>
      </c>
      <c r="IE156" s="21"/>
      <c r="IF156" s="21"/>
      <c r="IG156" s="21"/>
      <c r="IH156" s="21"/>
      <c r="II156" s="21"/>
    </row>
    <row r="157" spans="1:243" s="20" customFormat="1" ht="30" customHeight="1">
      <c r="A157" s="55">
        <v>11.15</v>
      </c>
      <c r="B157" s="71" t="s">
        <v>190</v>
      </c>
      <c r="C157" s="31"/>
      <c r="D157" s="72">
        <v>1</v>
      </c>
      <c r="E157" s="73" t="s">
        <v>43</v>
      </c>
      <c r="F157" s="54">
        <v>39.63</v>
      </c>
      <c r="G157" s="41"/>
      <c r="H157" s="35"/>
      <c r="I157" s="36" t="s">
        <v>33</v>
      </c>
      <c r="J157" s="37">
        <f t="shared" si="11"/>
        <v>1</v>
      </c>
      <c r="K157" s="35" t="s">
        <v>34</v>
      </c>
      <c r="L157" s="35" t="s">
        <v>4</v>
      </c>
      <c r="M157" s="38"/>
      <c r="N157" s="46"/>
      <c r="O157" s="46"/>
      <c r="P157" s="47"/>
      <c r="Q157" s="46"/>
      <c r="R157" s="46"/>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9">
        <f t="shared" si="12"/>
        <v>39.63</v>
      </c>
      <c r="BB157" s="48">
        <f t="shared" si="13"/>
        <v>39.63</v>
      </c>
      <c r="BC157" s="53" t="str">
        <f t="shared" si="14"/>
        <v>INR  Thirty Nine and Paise Sixty Three Only</v>
      </c>
      <c r="IA157" s="20">
        <v>11.15</v>
      </c>
      <c r="IB157" s="20" t="s">
        <v>190</v>
      </c>
      <c r="ID157" s="20">
        <v>1</v>
      </c>
      <c r="IE157" s="21" t="s">
        <v>43</v>
      </c>
      <c r="IF157" s="21"/>
      <c r="IG157" s="21"/>
      <c r="IH157" s="21"/>
      <c r="II157" s="21"/>
    </row>
    <row r="158" spans="1:243" s="20" customFormat="1" ht="29.25" customHeight="1">
      <c r="A158" s="55">
        <v>11.16</v>
      </c>
      <c r="B158" s="71" t="s">
        <v>191</v>
      </c>
      <c r="C158" s="31"/>
      <c r="D158" s="72">
        <v>58</v>
      </c>
      <c r="E158" s="73" t="s">
        <v>43</v>
      </c>
      <c r="F158" s="54">
        <v>32.09</v>
      </c>
      <c r="G158" s="41"/>
      <c r="H158" s="35"/>
      <c r="I158" s="36" t="s">
        <v>33</v>
      </c>
      <c r="J158" s="37">
        <f t="shared" si="11"/>
        <v>1</v>
      </c>
      <c r="K158" s="35" t="s">
        <v>34</v>
      </c>
      <c r="L158" s="35" t="s">
        <v>4</v>
      </c>
      <c r="M158" s="38"/>
      <c r="N158" s="46"/>
      <c r="O158" s="46"/>
      <c r="P158" s="47"/>
      <c r="Q158" s="46"/>
      <c r="R158" s="46"/>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9">
        <f t="shared" si="12"/>
        <v>1861.22</v>
      </c>
      <c r="BB158" s="48">
        <f t="shared" si="13"/>
        <v>1861.22</v>
      </c>
      <c r="BC158" s="53" t="str">
        <f t="shared" si="14"/>
        <v>INR  One Thousand Eight Hundred &amp; Sixty One  and Paise Twenty Two Only</v>
      </c>
      <c r="IA158" s="20">
        <v>11.16</v>
      </c>
      <c r="IB158" s="20" t="s">
        <v>191</v>
      </c>
      <c r="ID158" s="20">
        <v>58</v>
      </c>
      <c r="IE158" s="21" t="s">
        <v>43</v>
      </c>
      <c r="IF158" s="21"/>
      <c r="IG158" s="21"/>
      <c r="IH158" s="21"/>
      <c r="II158" s="21"/>
    </row>
    <row r="159" spans="1:243" s="20" customFormat="1" ht="94.5">
      <c r="A159" s="55">
        <v>11.17</v>
      </c>
      <c r="B159" s="71" t="s">
        <v>192</v>
      </c>
      <c r="C159" s="31"/>
      <c r="D159" s="61"/>
      <c r="E159" s="61"/>
      <c r="F159" s="61"/>
      <c r="G159" s="61"/>
      <c r="H159" s="61"/>
      <c r="I159" s="61"/>
      <c r="J159" s="61"/>
      <c r="K159" s="61"/>
      <c r="L159" s="61"/>
      <c r="M159" s="61"/>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IA159" s="20">
        <v>11.17</v>
      </c>
      <c r="IB159" s="20" t="s">
        <v>192</v>
      </c>
      <c r="IE159" s="21"/>
      <c r="IF159" s="21"/>
      <c r="IG159" s="21"/>
      <c r="IH159" s="21"/>
      <c r="II159" s="21"/>
    </row>
    <row r="160" spans="1:243" s="20" customFormat="1" ht="15.75">
      <c r="A160" s="55">
        <v>11.18</v>
      </c>
      <c r="B160" s="71" t="s">
        <v>193</v>
      </c>
      <c r="C160" s="31"/>
      <c r="D160" s="61"/>
      <c r="E160" s="61"/>
      <c r="F160" s="61"/>
      <c r="G160" s="61"/>
      <c r="H160" s="61"/>
      <c r="I160" s="61"/>
      <c r="J160" s="61"/>
      <c r="K160" s="61"/>
      <c r="L160" s="61"/>
      <c r="M160" s="61"/>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IA160" s="20">
        <v>11.18</v>
      </c>
      <c r="IB160" s="20" t="s">
        <v>193</v>
      </c>
      <c r="IE160" s="21"/>
      <c r="IF160" s="21"/>
      <c r="IG160" s="21"/>
      <c r="IH160" s="21"/>
      <c r="II160" s="21"/>
    </row>
    <row r="161" spans="1:243" s="20" customFormat="1" ht="15" customHeight="1">
      <c r="A161" s="55">
        <v>11.19</v>
      </c>
      <c r="B161" s="71" t="s">
        <v>194</v>
      </c>
      <c r="C161" s="31"/>
      <c r="D161" s="72">
        <v>1</v>
      </c>
      <c r="E161" s="73" t="s">
        <v>43</v>
      </c>
      <c r="F161" s="54">
        <v>10.17</v>
      </c>
      <c r="G161" s="41"/>
      <c r="H161" s="35"/>
      <c r="I161" s="36" t="s">
        <v>33</v>
      </c>
      <c r="J161" s="37">
        <f t="shared" si="11"/>
        <v>1</v>
      </c>
      <c r="K161" s="35" t="s">
        <v>34</v>
      </c>
      <c r="L161" s="35" t="s">
        <v>4</v>
      </c>
      <c r="M161" s="38"/>
      <c r="N161" s="46"/>
      <c r="O161" s="46"/>
      <c r="P161" s="47"/>
      <c r="Q161" s="46"/>
      <c r="R161" s="46"/>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9">
        <f t="shared" si="12"/>
        <v>10.17</v>
      </c>
      <c r="BB161" s="48">
        <f t="shared" si="13"/>
        <v>10.17</v>
      </c>
      <c r="BC161" s="53" t="str">
        <f t="shared" si="14"/>
        <v>INR  Ten and Paise Seventeen Only</v>
      </c>
      <c r="IA161" s="20">
        <v>11.19</v>
      </c>
      <c r="IB161" s="20" t="s">
        <v>194</v>
      </c>
      <c r="ID161" s="20">
        <v>1</v>
      </c>
      <c r="IE161" s="21" t="s">
        <v>43</v>
      </c>
      <c r="IF161" s="21"/>
      <c r="IG161" s="21"/>
      <c r="IH161" s="21"/>
      <c r="II161" s="21"/>
    </row>
    <row r="162" spans="1:243" s="20" customFormat="1" ht="18" customHeight="1">
      <c r="A162" s="55">
        <v>11.2</v>
      </c>
      <c r="B162" s="71" t="s">
        <v>195</v>
      </c>
      <c r="C162" s="31"/>
      <c r="D162" s="72">
        <v>1</v>
      </c>
      <c r="E162" s="73" t="s">
        <v>43</v>
      </c>
      <c r="F162" s="54">
        <v>6.93</v>
      </c>
      <c r="G162" s="41"/>
      <c r="H162" s="35"/>
      <c r="I162" s="36" t="s">
        <v>33</v>
      </c>
      <c r="J162" s="37">
        <f t="shared" si="11"/>
        <v>1</v>
      </c>
      <c r="K162" s="35" t="s">
        <v>34</v>
      </c>
      <c r="L162" s="35" t="s">
        <v>4</v>
      </c>
      <c r="M162" s="38"/>
      <c r="N162" s="46"/>
      <c r="O162" s="46"/>
      <c r="P162" s="47"/>
      <c r="Q162" s="46"/>
      <c r="R162" s="46"/>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9">
        <f t="shared" si="12"/>
        <v>6.93</v>
      </c>
      <c r="BB162" s="48">
        <f t="shared" si="13"/>
        <v>6.93</v>
      </c>
      <c r="BC162" s="53" t="str">
        <f t="shared" si="14"/>
        <v>INR  Six and Paise Ninety Three Only</v>
      </c>
      <c r="IA162" s="20">
        <v>11.2</v>
      </c>
      <c r="IB162" s="20" t="s">
        <v>195</v>
      </c>
      <c r="ID162" s="20">
        <v>1</v>
      </c>
      <c r="IE162" s="21" t="s">
        <v>43</v>
      </c>
      <c r="IF162" s="21"/>
      <c r="IG162" s="21"/>
      <c r="IH162" s="21"/>
      <c r="II162" s="21"/>
    </row>
    <row r="163" spans="1:243" s="20" customFormat="1" ht="189">
      <c r="A163" s="55">
        <v>11.21</v>
      </c>
      <c r="B163" s="71" t="s">
        <v>196</v>
      </c>
      <c r="C163" s="31"/>
      <c r="D163" s="61"/>
      <c r="E163" s="61"/>
      <c r="F163" s="61"/>
      <c r="G163" s="61"/>
      <c r="H163" s="61"/>
      <c r="I163" s="61"/>
      <c r="J163" s="61"/>
      <c r="K163" s="61"/>
      <c r="L163" s="61"/>
      <c r="M163" s="61"/>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IA163" s="20">
        <v>11.21</v>
      </c>
      <c r="IB163" s="20" t="s">
        <v>196</v>
      </c>
      <c r="IE163" s="21"/>
      <c r="IF163" s="21"/>
      <c r="IG163" s="21"/>
      <c r="IH163" s="21"/>
      <c r="II163" s="21"/>
    </row>
    <row r="164" spans="1:243" s="20" customFormat="1" ht="63">
      <c r="A164" s="55">
        <v>11.22</v>
      </c>
      <c r="B164" s="71" t="s">
        <v>197</v>
      </c>
      <c r="C164" s="31"/>
      <c r="D164" s="72">
        <v>1</v>
      </c>
      <c r="E164" s="73" t="s">
        <v>43</v>
      </c>
      <c r="F164" s="54">
        <v>165.94</v>
      </c>
      <c r="G164" s="41"/>
      <c r="H164" s="35"/>
      <c r="I164" s="36" t="s">
        <v>33</v>
      </c>
      <c r="J164" s="37">
        <f t="shared" si="11"/>
        <v>1</v>
      </c>
      <c r="K164" s="35" t="s">
        <v>34</v>
      </c>
      <c r="L164" s="35" t="s">
        <v>4</v>
      </c>
      <c r="M164" s="38"/>
      <c r="N164" s="46"/>
      <c r="O164" s="46"/>
      <c r="P164" s="47"/>
      <c r="Q164" s="46"/>
      <c r="R164" s="46"/>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9">
        <f t="shared" si="12"/>
        <v>165.94</v>
      </c>
      <c r="BB164" s="48">
        <f t="shared" si="13"/>
        <v>165.94</v>
      </c>
      <c r="BC164" s="53" t="str">
        <f t="shared" si="14"/>
        <v>INR  One Hundred &amp; Sixty Five  and Paise Ninety Four Only</v>
      </c>
      <c r="IA164" s="20">
        <v>11.22</v>
      </c>
      <c r="IB164" s="20" t="s">
        <v>197</v>
      </c>
      <c r="ID164" s="20">
        <v>1</v>
      </c>
      <c r="IE164" s="21" t="s">
        <v>43</v>
      </c>
      <c r="IF164" s="21"/>
      <c r="IG164" s="21"/>
      <c r="IH164" s="21"/>
      <c r="II164" s="21"/>
    </row>
    <row r="165" spans="1:243" s="20" customFormat="1" ht="31.5" customHeight="1">
      <c r="A165" s="55">
        <v>11.23</v>
      </c>
      <c r="B165" s="71" t="s">
        <v>198</v>
      </c>
      <c r="C165" s="31"/>
      <c r="D165" s="72">
        <v>1</v>
      </c>
      <c r="E165" s="73" t="s">
        <v>43</v>
      </c>
      <c r="F165" s="54">
        <v>185.44</v>
      </c>
      <c r="G165" s="41"/>
      <c r="H165" s="35"/>
      <c r="I165" s="36" t="s">
        <v>33</v>
      </c>
      <c r="J165" s="37">
        <f t="shared" si="11"/>
        <v>1</v>
      </c>
      <c r="K165" s="35" t="s">
        <v>34</v>
      </c>
      <c r="L165" s="35" t="s">
        <v>4</v>
      </c>
      <c r="M165" s="38"/>
      <c r="N165" s="46"/>
      <c r="O165" s="46"/>
      <c r="P165" s="47"/>
      <c r="Q165" s="46"/>
      <c r="R165" s="46"/>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9">
        <f t="shared" si="12"/>
        <v>185.44</v>
      </c>
      <c r="BB165" s="48">
        <f t="shared" si="13"/>
        <v>185.44</v>
      </c>
      <c r="BC165" s="53" t="str">
        <f t="shared" si="14"/>
        <v>INR  One Hundred &amp; Eighty Five  and Paise Forty Four Only</v>
      </c>
      <c r="IA165" s="20">
        <v>11.23</v>
      </c>
      <c r="IB165" s="20" t="s">
        <v>198</v>
      </c>
      <c r="ID165" s="20">
        <v>1</v>
      </c>
      <c r="IE165" s="21" t="s">
        <v>43</v>
      </c>
      <c r="IF165" s="21"/>
      <c r="IG165" s="21"/>
      <c r="IH165" s="21"/>
      <c r="II165" s="21"/>
    </row>
    <row r="166" spans="1:243" s="20" customFormat="1" ht="189">
      <c r="A166" s="55">
        <v>11.24</v>
      </c>
      <c r="B166" s="71" t="s">
        <v>199</v>
      </c>
      <c r="C166" s="31"/>
      <c r="D166" s="61"/>
      <c r="E166" s="61"/>
      <c r="F166" s="61"/>
      <c r="G166" s="61"/>
      <c r="H166" s="61"/>
      <c r="I166" s="61"/>
      <c r="J166" s="61"/>
      <c r="K166" s="61"/>
      <c r="L166" s="61"/>
      <c r="M166" s="61"/>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IA166" s="20">
        <v>11.24</v>
      </c>
      <c r="IB166" s="20" t="s">
        <v>199</v>
      </c>
      <c r="IE166" s="21"/>
      <c r="IF166" s="21"/>
      <c r="IG166" s="21"/>
      <c r="IH166" s="21"/>
      <c r="II166" s="21"/>
    </row>
    <row r="167" spans="1:243" s="20" customFormat="1" ht="63">
      <c r="A167" s="55">
        <v>11.25</v>
      </c>
      <c r="B167" s="71" t="s">
        <v>197</v>
      </c>
      <c r="C167" s="31"/>
      <c r="D167" s="72">
        <v>1</v>
      </c>
      <c r="E167" s="73" t="s">
        <v>43</v>
      </c>
      <c r="F167" s="54">
        <v>199.04</v>
      </c>
      <c r="G167" s="41"/>
      <c r="H167" s="35"/>
      <c r="I167" s="36" t="s">
        <v>33</v>
      </c>
      <c r="J167" s="37">
        <f t="shared" si="11"/>
        <v>1</v>
      </c>
      <c r="K167" s="35" t="s">
        <v>34</v>
      </c>
      <c r="L167" s="35" t="s">
        <v>4</v>
      </c>
      <c r="M167" s="38"/>
      <c r="N167" s="46"/>
      <c r="O167" s="46"/>
      <c r="P167" s="47"/>
      <c r="Q167" s="46"/>
      <c r="R167" s="46"/>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9">
        <f t="shared" si="12"/>
        <v>199.04</v>
      </c>
      <c r="BB167" s="48">
        <f t="shared" si="13"/>
        <v>199.04</v>
      </c>
      <c r="BC167" s="53" t="str">
        <f t="shared" si="14"/>
        <v>INR  One Hundred &amp; Ninety Nine  and Paise Four Only</v>
      </c>
      <c r="IA167" s="20">
        <v>11.25</v>
      </c>
      <c r="IB167" s="20" t="s">
        <v>197</v>
      </c>
      <c r="ID167" s="20">
        <v>1</v>
      </c>
      <c r="IE167" s="21" t="s">
        <v>43</v>
      </c>
      <c r="IF167" s="21"/>
      <c r="IG167" s="21"/>
      <c r="IH167" s="21"/>
      <c r="II167" s="21"/>
    </row>
    <row r="168" spans="1:243" s="20" customFormat="1" ht="31.5" customHeight="1">
      <c r="A168" s="55">
        <v>11.26</v>
      </c>
      <c r="B168" s="71" t="s">
        <v>198</v>
      </c>
      <c r="C168" s="31"/>
      <c r="D168" s="72">
        <v>1</v>
      </c>
      <c r="E168" s="73" t="s">
        <v>43</v>
      </c>
      <c r="F168" s="54">
        <v>223.41</v>
      </c>
      <c r="G168" s="41"/>
      <c r="H168" s="35"/>
      <c r="I168" s="36" t="s">
        <v>33</v>
      </c>
      <c r="J168" s="37">
        <f t="shared" si="11"/>
        <v>1</v>
      </c>
      <c r="K168" s="35" t="s">
        <v>34</v>
      </c>
      <c r="L168" s="35" t="s">
        <v>4</v>
      </c>
      <c r="M168" s="38"/>
      <c r="N168" s="46"/>
      <c r="O168" s="46"/>
      <c r="P168" s="47"/>
      <c r="Q168" s="46"/>
      <c r="R168" s="46"/>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9">
        <f t="shared" si="12"/>
        <v>223.41</v>
      </c>
      <c r="BB168" s="48">
        <f t="shared" si="13"/>
        <v>223.41</v>
      </c>
      <c r="BC168" s="53" t="str">
        <f t="shared" si="14"/>
        <v>INR  Two Hundred &amp; Twenty Three  and Paise Forty One Only</v>
      </c>
      <c r="IA168" s="20">
        <v>11.26</v>
      </c>
      <c r="IB168" s="20" t="s">
        <v>198</v>
      </c>
      <c r="ID168" s="20">
        <v>1</v>
      </c>
      <c r="IE168" s="21" t="s">
        <v>43</v>
      </c>
      <c r="IF168" s="21"/>
      <c r="IG168" s="21"/>
      <c r="IH168" s="21"/>
      <c r="II168" s="21"/>
    </row>
    <row r="169" spans="1:243" s="20" customFormat="1" ht="267.75">
      <c r="A169" s="55">
        <v>11.27</v>
      </c>
      <c r="B169" s="71" t="s">
        <v>200</v>
      </c>
      <c r="C169" s="31"/>
      <c r="D169" s="61"/>
      <c r="E169" s="61"/>
      <c r="F169" s="61"/>
      <c r="G169" s="61"/>
      <c r="H169" s="61"/>
      <c r="I169" s="61"/>
      <c r="J169" s="61"/>
      <c r="K169" s="61"/>
      <c r="L169" s="61"/>
      <c r="M169" s="61"/>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IA169" s="20">
        <v>11.27</v>
      </c>
      <c r="IB169" s="20" t="s">
        <v>200</v>
      </c>
      <c r="IE169" s="21"/>
      <c r="IF169" s="21"/>
      <c r="IG169" s="21"/>
      <c r="IH169" s="21"/>
      <c r="II169" s="21"/>
    </row>
    <row r="170" spans="1:243" s="20" customFormat="1" ht="110.25">
      <c r="A170" s="55">
        <v>11.28</v>
      </c>
      <c r="B170" s="71" t="s">
        <v>201</v>
      </c>
      <c r="C170" s="31"/>
      <c r="D170" s="72">
        <v>1</v>
      </c>
      <c r="E170" s="73" t="s">
        <v>43</v>
      </c>
      <c r="F170" s="54">
        <v>363.17</v>
      </c>
      <c r="G170" s="41"/>
      <c r="H170" s="35"/>
      <c r="I170" s="36" t="s">
        <v>33</v>
      </c>
      <c r="J170" s="37">
        <f t="shared" si="11"/>
        <v>1</v>
      </c>
      <c r="K170" s="35" t="s">
        <v>34</v>
      </c>
      <c r="L170" s="35" t="s">
        <v>4</v>
      </c>
      <c r="M170" s="38"/>
      <c r="N170" s="46"/>
      <c r="O170" s="46"/>
      <c r="P170" s="47"/>
      <c r="Q170" s="46"/>
      <c r="R170" s="46"/>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9">
        <f t="shared" si="12"/>
        <v>363.17</v>
      </c>
      <c r="BB170" s="48">
        <f t="shared" si="13"/>
        <v>363.17</v>
      </c>
      <c r="BC170" s="53" t="str">
        <f t="shared" si="14"/>
        <v>INR  Three Hundred &amp; Sixty Three  and Paise Seventeen Only</v>
      </c>
      <c r="IA170" s="20">
        <v>11.28</v>
      </c>
      <c r="IB170" s="20" t="s">
        <v>201</v>
      </c>
      <c r="ID170" s="20">
        <v>1</v>
      </c>
      <c r="IE170" s="21" t="s">
        <v>43</v>
      </c>
      <c r="IF170" s="21"/>
      <c r="IG170" s="21"/>
      <c r="IH170" s="21"/>
      <c r="II170" s="21"/>
    </row>
    <row r="171" spans="1:243" s="20" customFormat="1" ht="283.5">
      <c r="A171" s="55">
        <v>11.29</v>
      </c>
      <c r="B171" s="71" t="s">
        <v>202</v>
      </c>
      <c r="C171" s="31"/>
      <c r="D171" s="61"/>
      <c r="E171" s="61"/>
      <c r="F171" s="61"/>
      <c r="G171" s="61"/>
      <c r="H171" s="61"/>
      <c r="I171" s="61"/>
      <c r="J171" s="61"/>
      <c r="K171" s="61"/>
      <c r="L171" s="61"/>
      <c r="M171" s="61"/>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IA171" s="20">
        <v>11.29</v>
      </c>
      <c r="IB171" s="20" t="s">
        <v>202</v>
      </c>
      <c r="IE171" s="21"/>
      <c r="IF171" s="21"/>
      <c r="IG171" s="21"/>
      <c r="IH171" s="21"/>
      <c r="II171" s="21"/>
    </row>
    <row r="172" spans="1:243" s="20" customFormat="1" ht="30" customHeight="1">
      <c r="A172" s="55">
        <v>11.3</v>
      </c>
      <c r="B172" s="71" t="s">
        <v>147</v>
      </c>
      <c r="C172" s="31"/>
      <c r="D172" s="72">
        <v>1</v>
      </c>
      <c r="E172" s="73" t="s">
        <v>43</v>
      </c>
      <c r="F172" s="54">
        <v>637.4</v>
      </c>
      <c r="G172" s="41"/>
      <c r="H172" s="35"/>
      <c r="I172" s="36" t="s">
        <v>33</v>
      </c>
      <c r="J172" s="37">
        <f t="shared" si="11"/>
        <v>1</v>
      </c>
      <c r="K172" s="35" t="s">
        <v>34</v>
      </c>
      <c r="L172" s="35" t="s">
        <v>4</v>
      </c>
      <c r="M172" s="38"/>
      <c r="N172" s="46"/>
      <c r="O172" s="46"/>
      <c r="P172" s="47"/>
      <c r="Q172" s="46"/>
      <c r="R172" s="46"/>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9">
        <f t="shared" si="12"/>
        <v>637.4</v>
      </c>
      <c r="BB172" s="48">
        <f t="shared" si="13"/>
        <v>637.4</v>
      </c>
      <c r="BC172" s="53" t="str">
        <f t="shared" si="14"/>
        <v>INR  Six Hundred &amp; Thirty Seven  and Paise Forty Only</v>
      </c>
      <c r="IA172" s="20">
        <v>11.3</v>
      </c>
      <c r="IB172" s="20" t="s">
        <v>147</v>
      </c>
      <c r="ID172" s="20">
        <v>1</v>
      </c>
      <c r="IE172" s="21" t="s">
        <v>43</v>
      </c>
      <c r="IF172" s="21"/>
      <c r="IG172" s="21"/>
      <c r="IH172" s="21"/>
      <c r="II172" s="21"/>
    </row>
    <row r="173" spans="1:243" s="20" customFormat="1" ht="141.75">
      <c r="A173" s="55">
        <v>11.31</v>
      </c>
      <c r="B173" s="71" t="s">
        <v>203</v>
      </c>
      <c r="C173" s="31"/>
      <c r="D173" s="72">
        <v>1</v>
      </c>
      <c r="E173" s="73" t="s">
        <v>43</v>
      </c>
      <c r="F173" s="54">
        <v>70.01</v>
      </c>
      <c r="G173" s="41"/>
      <c r="H173" s="35"/>
      <c r="I173" s="36" t="s">
        <v>33</v>
      </c>
      <c r="J173" s="37">
        <f t="shared" si="11"/>
        <v>1</v>
      </c>
      <c r="K173" s="35" t="s">
        <v>34</v>
      </c>
      <c r="L173" s="35" t="s">
        <v>4</v>
      </c>
      <c r="M173" s="38"/>
      <c r="N173" s="46"/>
      <c r="O173" s="46"/>
      <c r="P173" s="47"/>
      <c r="Q173" s="46"/>
      <c r="R173" s="46"/>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9">
        <f t="shared" si="12"/>
        <v>70.01</v>
      </c>
      <c r="BB173" s="48">
        <f t="shared" si="13"/>
        <v>70.01</v>
      </c>
      <c r="BC173" s="53" t="str">
        <f t="shared" si="14"/>
        <v>INR  Seventy and Paise One Only</v>
      </c>
      <c r="IA173" s="20">
        <v>11.31</v>
      </c>
      <c r="IB173" s="20" t="s">
        <v>203</v>
      </c>
      <c r="ID173" s="20">
        <v>1</v>
      </c>
      <c r="IE173" s="21" t="s">
        <v>43</v>
      </c>
      <c r="IF173" s="21"/>
      <c r="IG173" s="21"/>
      <c r="IH173" s="21"/>
      <c r="II173" s="21"/>
    </row>
    <row r="174" spans="1:243" s="20" customFormat="1" ht="189">
      <c r="A174" s="55">
        <v>11.32</v>
      </c>
      <c r="B174" s="71" t="s">
        <v>204</v>
      </c>
      <c r="C174" s="31"/>
      <c r="D174" s="72">
        <v>1</v>
      </c>
      <c r="E174" s="73" t="s">
        <v>43</v>
      </c>
      <c r="F174" s="54">
        <v>93.03</v>
      </c>
      <c r="G174" s="41"/>
      <c r="H174" s="35"/>
      <c r="I174" s="36" t="s">
        <v>33</v>
      </c>
      <c r="J174" s="37">
        <f t="shared" si="11"/>
        <v>1</v>
      </c>
      <c r="K174" s="35" t="s">
        <v>34</v>
      </c>
      <c r="L174" s="35" t="s">
        <v>4</v>
      </c>
      <c r="M174" s="38"/>
      <c r="N174" s="46"/>
      <c r="O174" s="46"/>
      <c r="P174" s="47"/>
      <c r="Q174" s="46"/>
      <c r="R174" s="46"/>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9">
        <f t="shared" si="12"/>
        <v>93.03</v>
      </c>
      <c r="BB174" s="48">
        <f t="shared" si="13"/>
        <v>93.03</v>
      </c>
      <c r="BC174" s="53" t="str">
        <f t="shared" si="14"/>
        <v>INR  Ninety Three and Paise Three Only</v>
      </c>
      <c r="IA174" s="20">
        <v>11.32</v>
      </c>
      <c r="IB174" s="20" t="s">
        <v>204</v>
      </c>
      <c r="ID174" s="20">
        <v>1</v>
      </c>
      <c r="IE174" s="21" t="s">
        <v>43</v>
      </c>
      <c r="IF174" s="21"/>
      <c r="IG174" s="21"/>
      <c r="IH174" s="21"/>
      <c r="II174" s="21"/>
    </row>
    <row r="175" spans="1:243" s="20" customFormat="1" ht="110.25">
      <c r="A175" s="55">
        <v>11.33</v>
      </c>
      <c r="B175" s="71" t="s">
        <v>205</v>
      </c>
      <c r="C175" s="31"/>
      <c r="D175" s="72">
        <v>1</v>
      </c>
      <c r="E175" s="73" t="s">
        <v>46</v>
      </c>
      <c r="F175" s="54">
        <v>6487.68</v>
      </c>
      <c r="G175" s="41"/>
      <c r="H175" s="35"/>
      <c r="I175" s="36" t="s">
        <v>33</v>
      </c>
      <c r="J175" s="37">
        <f t="shared" si="11"/>
        <v>1</v>
      </c>
      <c r="K175" s="35" t="s">
        <v>34</v>
      </c>
      <c r="L175" s="35" t="s">
        <v>4</v>
      </c>
      <c r="M175" s="38"/>
      <c r="N175" s="46"/>
      <c r="O175" s="46"/>
      <c r="P175" s="47"/>
      <c r="Q175" s="46"/>
      <c r="R175" s="46"/>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9">
        <f t="shared" si="12"/>
        <v>6487.68</v>
      </c>
      <c r="BB175" s="48">
        <f t="shared" si="13"/>
        <v>6487.68</v>
      </c>
      <c r="BC175" s="53" t="str">
        <f t="shared" si="14"/>
        <v>INR  Six Thousand Four Hundred &amp; Eighty Seven  and Paise Sixty Eight Only</v>
      </c>
      <c r="IA175" s="20">
        <v>11.33</v>
      </c>
      <c r="IB175" s="20" t="s">
        <v>205</v>
      </c>
      <c r="ID175" s="20">
        <v>1</v>
      </c>
      <c r="IE175" s="21" t="s">
        <v>46</v>
      </c>
      <c r="IF175" s="21"/>
      <c r="IG175" s="21"/>
      <c r="IH175" s="21"/>
      <c r="II175" s="21"/>
    </row>
    <row r="176" spans="1:243" s="20" customFormat="1" ht="409.5">
      <c r="A176" s="55">
        <v>11.34</v>
      </c>
      <c r="B176" s="71" t="s">
        <v>206</v>
      </c>
      <c r="C176" s="31"/>
      <c r="D176" s="61"/>
      <c r="E176" s="61"/>
      <c r="F176" s="61"/>
      <c r="G176" s="61"/>
      <c r="H176" s="61"/>
      <c r="I176" s="61"/>
      <c r="J176" s="61"/>
      <c r="K176" s="61"/>
      <c r="L176" s="61"/>
      <c r="M176" s="61"/>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IA176" s="20">
        <v>11.34</v>
      </c>
      <c r="IB176" s="20" t="s">
        <v>206</v>
      </c>
      <c r="IE176" s="21"/>
      <c r="IF176" s="21"/>
      <c r="IG176" s="21"/>
      <c r="IH176" s="21"/>
      <c r="II176" s="21"/>
    </row>
    <row r="177" spans="1:243" s="20" customFormat="1" ht="63">
      <c r="A177" s="55">
        <v>11.35</v>
      </c>
      <c r="B177" s="71" t="s">
        <v>207</v>
      </c>
      <c r="C177" s="31"/>
      <c r="D177" s="72">
        <v>1</v>
      </c>
      <c r="E177" s="73" t="s">
        <v>46</v>
      </c>
      <c r="F177" s="54">
        <v>8773.91</v>
      </c>
      <c r="G177" s="41"/>
      <c r="H177" s="35"/>
      <c r="I177" s="36" t="s">
        <v>33</v>
      </c>
      <c r="J177" s="37">
        <f t="shared" si="11"/>
        <v>1</v>
      </c>
      <c r="K177" s="35" t="s">
        <v>34</v>
      </c>
      <c r="L177" s="35" t="s">
        <v>4</v>
      </c>
      <c r="M177" s="38"/>
      <c r="N177" s="46"/>
      <c r="O177" s="46"/>
      <c r="P177" s="47"/>
      <c r="Q177" s="46"/>
      <c r="R177" s="46"/>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9">
        <f t="shared" si="12"/>
        <v>8773.91</v>
      </c>
      <c r="BB177" s="48">
        <f t="shared" si="13"/>
        <v>8773.91</v>
      </c>
      <c r="BC177" s="53" t="str">
        <f t="shared" si="14"/>
        <v>INR  Eight Thousand Seven Hundred &amp; Seventy Three  and Paise Ninety One Only</v>
      </c>
      <c r="IA177" s="20">
        <v>11.35</v>
      </c>
      <c r="IB177" s="20" t="s">
        <v>207</v>
      </c>
      <c r="ID177" s="20">
        <v>1</v>
      </c>
      <c r="IE177" s="21" t="s">
        <v>46</v>
      </c>
      <c r="IF177" s="21"/>
      <c r="IG177" s="21"/>
      <c r="IH177" s="21"/>
      <c r="II177" s="21"/>
    </row>
    <row r="178" spans="1:243" s="20" customFormat="1" ht="156" customHeight="1">
      <c r="A178" s="55">
        <v>11.36</v>
      </c>
      <c r="B178" s="71" t="s">
        <v>208</v>
      </c>
      <c r="C178" s="31"/>
      <c r="D178" s="72">
        <v>291</v>
      </c>
      <c r="E178" s="73" t="s">
        <v>278</v>
      </c>
      <c r="F178" s="54">
        <v>4.12</v>
      </c>
      <c r="G178" s="41"/>
      <c r="H178" s="35"/>
      <c r="I178" s="36" t="s">
        <v>33</v>
      </c>
      <c r="J178" s="37">
        <f t="shared" si="11"/>
        <v>1</v>
      </c>
      <c r="K178" s="35" t="s">
        <v>34</v>
      </c>
      <c r="L178" s="35" t="s">
        <v>4</v>
      </c>
      <c r="M178" s="38"/>
      <c r="N178" s="46"/>
      <c r="O178" s="46"/>
      <c r="P178" s="47"/>
      <c r="Q178" s="46"/>
      <c r="R178" s="46"/>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9">
        <f t="shared" si="12"/>
        <v>1198.92</v>
      </c>
      <c r="BB178" s="48">
        <f t="shared" si="13"/>
        <v>1198.92</v>
      </c>
      <c r="BC178" s="53" t="str">
        <f t="shared" si="14"/>
        <v>INR  One Thousand One Hundred &amp; Ninety Eight  and Paise Ninety Two Only</v>
      </c>
      <c r="IA178" s="20">
        <v>11.36</v>
      </c>
      <c r="IB178" s="20" t="s">
        <v>208</v>
      </c>
      <c r="ID178" s="20">
        <v>291</v>
      </c>
      <c r="IE178" s="74" t="s">
        <v>278</v>
      </c>
      <c r="IF178" s="21"/>
      <c r="IG178" s="21"/>
      <c r="IH178" s="21"/>
      <c r="II178" s="21"/>
    </row>
    <row r="179" spans="1:243" s="20" customFormat="1" ht="94.5">
      <c r="A179" s="55">
        <v>11.37</v>
      </c>
      <c r="B179" s="71" t="s">
        <v>209</v>
      </c>
      <c r="C179" s="31"/>
      <c r="D179" s="61"/>
      <c r="E179" s="61"/>
      <c r="F179" s="61"/>
      <c r="G179" s="61"/>
      <c r="H179" s="61"/>
      <c r="I179" s="61"/>
      <c r="J179" s="61"/>
      <c r="K179" s="61"/>
      <c r="L179" s="61"/>
      <c r="M179" s="61"/>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IA179" s="20">
        <v>11.37</v>
      </c>
      <c r="IB179" s="20" t="s">
        <v>209</v>
      </c>
      <c r="IE179" s="21"/>
      <c r="IF179" s="21"/>
      <c r="IG179" s="21"/>
      <c r="IH179" s="21"/>
      <c r="II179" s="21"/>
    </row>
    <row r="180" spans="1:243" s="20" customFormat="1" ht="126">
      <c r="A180" s="55">
        <v>11.38</v>
      </c>
      <c r="B180" s="71" t="s">
        <v>210</v>
      </c>
      <c r="C180" s="31"/>
      <c r="D180" s="72">
        <v>291</v>
      </c>
      <c r="E180" s="73" t="s">
        <v>278</v>
      </c>
      <c r="F180" s="54">
        <v>6.58</v>
      </c>
      <c r="G180" s="41"/>
      <c r="H180" s="35"/>
      <c r="I180" s="36" t="s">
        <v>33</v>
      </c>
      <c r="J180" s="37">
        <f t="shared" si="11"/>
        <v>1</v>
      </c>
      <c r="K180" s="35" t="s">
        <v>34</v>
      </c>
      <c r="L180" s="35" t="s">
        <v>4</v>
      </c>
      <c r="M180" s="38"/>
      <c r="N180" s="46"/>
      <c r="O180" s="46"/>
      <c r="P180" s="47"/>
      <c r="Q180" s="46"/>
      <c r="R180" s="46"/>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9">
        <f t="shared" si="12"/>
        <v>1914.78</v>
      </c>
      <c r="BB180" s="48">
        <f t="shared" si="13"/>
        <v>1914.78</v>
      </c>
      <c r="BC180" s="53" t="str">
        <f t="shared" si="14"/>
        <v>INR  One Thousand Nine Hundred &amp; Fourteen  and Paise Seventy Eight Only</v>
      </c>
      <c r="IA180" s="20">
        <v>11.38</v>
      </c>
      <c r="IB180" s="20" t="s">
        <v>210</v>
      </c>
      <c r="ID180" s="20">
        <v>291</v>
      </c>
      <c r="IE180" s="74" t="s">
        <v>278</v>
      </c>
      <c r="IF180" s="21"/>
      <c r="IG180" s="21"/>
      <c r="IH180" s="21"/>
      <c r="II180" s="21"/>
    </row>
    <row r="181" spans="1:243" s="20" customFormat="1" ht="93.75" customHeight="1">
      <c r="A181" s="55">
        <v>11.39</v>
      </c>
      <c r="B181" s="71" t="s">
        <v>211</v>
      </c>
      <c r="C181" s="31"/>
      <c r="D181" s="61"/>
      <c r="E181" s="61"/>
      <c r="F181" s="61"/>
      <c r="G181" s="61"/>
      <c r="H181" s="61"/>
      <c r="I181" s="61"/>
      <c r="J181" s="61"/>
      <c r="K181" s="61"/>
      <c r="L181" s="61"/>
      <c r="M181" s="61"/>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IA181" s="20">
        <v>11.39</v>
      </c>
      <c r="IB181" s="20" t="s">
        <v>211</v>
      </c>
      <c r="IE181" s="21"/>
      <c r="IF181" s="21"/>
      <c r="IG181" s="21"/>
      <c r="IH181" s="21"/>
      <c r="II181" s="21"/>
    </row>
    <row r="182" spans="1:243" s="20" customFormat="1" ht="30" customHeight="1">
      <c r="A182" s="55">
        <v>11.4</v>
      </c>
      <c r="B182" s="71" t="s">
        <v>212</v>
      </c>
      <c r="C182" s="31"/>
      <c r="D182" s="72">
        <v>58</v>
      </c>
      <c r="E182" s="73" t="s">
        <v>43</v>
      </c>
      <c r="F182" s="54">
        <v>210.39</v>
      </c>
      <c r="G182" s="41"/>
      <c r="H182" s="35"/>
      <c r="I182" s="36" t="s">
        <v>33</v>
      </c>
      <c r="J182" s="37">
        <f t="shared" si="11"/>
        <v>1</v>
      </c>
      <c r="K182" s="35" t="s">
        <v>34</v>
      </c>
      <c r="L182" s="35" t="s">
        <v>4</v>
      </c>
      <c r="M182" s="38"/>
      <c r="N182" s="46"/>
      <c r="O182" s="46"/>
      <c r="P182" s="47"/>
      <c r="Q182" s="46"/>
      <c r="R182" s="46"/>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9">
        <f t="shared" si="12"/>
        <v>12202.62</v>
      </c>
      <c r="BB182" s="48">
        <f t="shared" si="13"/>
        <v>12202.62</v>
      </c>
      <c r="BC182" s="53" t="str">
        <f t="shared" si="14"/>
        <v>INR  Twelve Thousand Two Hundred &amp; Two  and Paise Sixty Two Only</v>
      </c>
      <c r="IA182" s="20">
        <v>11.4</v>
      </c>
      <c r="IB182" s="20" t="s">
        <v>212</v>
      </c>
      <c r="ID182" s="20">
        <v>58</v>
      </c>
      <c r="IE182" s="21" t="s">
        <v>43</v>
      </c>
      <c r="IF182" s="21"/>
      <c r="IG182" s="21"/>
      <c r="IH182" s="21"/>
      <c r="II182" s="21"/>
    </row>
    <row r="183" spans="1:243" s="20" customFormat="1" ht="42.75">
      <c r="A183" s="55">
        <v>11.41</v>
      </c>
      <c r="B183" s="71" t="s">
        <v>213</v>
      </c>
      <c r="C183" s="31"/>
      <c r="D183" s="72">
        <v>175</v>
      </c>
      <c r="E183" s="73" t="s">
        <v>43</v>
      </c>
      <c r="F183" s="54">
        <v>138.19</v>
      </c>
      <c r="G183" s="41"/>
      <c r="H183" s="35"/>
      <c r="I183" s="36" t="s">
        <v>33</v>
      </c>
      <c r="J183" s="37">
        <f t="shared" si="11"/>
        <v>1</v>
      </c>
      <c r="K183" s="35" t="s">
        <v>34</v>
      </c>
      <c r="L183" s="35" t="s">
        <v>4</v>
      </c>
      <c r="M183" s="38"/>
      <c r="N183" s="46"/>
      <c r="O183" s="46"/>
      <c r="P183" s="47"/>
      <c r="Q183" s="46"/>
      <c r="R183" s="46"/>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9">
        <f t="shared" si="12"/>
        <v>24183.25</v>
      </c>
      <c r="BB183" s="48">
        <f t="shared" si="13"/>
        <v>24183.25</v>
      </c>
      <c r="BC183" s="53" t="str">
        <f t="shared" si="14"/>
        <v>INR  Twenty Four Thousand One Hundred &amp; Eighty Three  and Paise Twenty Five Only</v>
      </c>
      <c r="IA183" s="20">
        <v>11.41</v>
      </c>
      <c r="IB183" s="20" t="s">
        <v>213</v>
      </c>
      <c r="ID183" s="20">
        <v>175</v>
      </c>
      <c r="IE183" s="21" t="s">
        <v>43</v>
      </c>
      <c r="IF183" s="21"/>
      <c r="IG183" s="21"/>
      <c r="IH183" s="21"/>
      <c r="II183" s="21"/>
    </row>
    <row r="184" spans="1:243" s="20" customFormat="1" ht="315">
      <c r="A184" s="55">
        <v>11.42</v>
      </c>
      <c r="B184" s="71" t="s">
        <v>214</v>
      </c>
      <c r="C184" s="31"/>
      <c r="D184" s="72">
        <v>30</v>
      </c>
      <c r="E184" s="73" t="s">
        <v>44</v>
      </c>
      <c r="F184" s="54">
        <v>266.24</v>
      </c>
      <c r="G184" s="41"/>
      <c r="H184" s="35"/>
      <c r="I184" s="36" t="s">
        <v>33</v>
      </c>
      <c r="J184" s="37">
        <f t="shared" si="11"/>
        <v>1</v>
      </c>
      <c r="K184" s="35" t="s">
        <v>34</v>
      </c>
      <c r="L184" s="35" t="s">
        <v>4</v>
      </c>
      <c r="M184" s="38"/>
      <c r="N184" s="46"/>
      <c r="O184" s="46"/>
      <c r="P184" s="47"/>
      <c r="Q184" s="46"/>
      <c r="R184" s="46"/>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9">
        <f t="shared" si="12"/>
        <v>7987.2</v>
      </c>
      <c r="BB184" s="48">
        <f t="shared" si="13"/>
        <v>7987.2</v>
      </c>
      <c r="BC184" s="53" t="str">
        <f t="shared" si="14"/>
        <v>INR  Seven Thousand Nine Hundred &amp; Eighty Seven  and Paise Twenty Only</v>
      </c>
      <c r="IA184" s="20">
        <v>11.42</v>
      </c>
      <c r="IB184" s="20" t="s">
        <v>214</v>
      </c>
      <c r="ID184" s="20">
        <v>30</v>
      </c>
      <c r="IE184" s="21" t="s">
        <v>44</v>
      </c>
      <c r="IF184" s="21"/>
      <c r="IG184" s="21"/>
      <c r="IH184" s="21"/>
      <c r="II184" s="21"/>
    </row>
    <row r="185" spans="1:243" s="20" customFormat="1" ht="236.25">
      <c r="A185" s="55">
        <v>11.43</v>
      </c>
      <c r="B185" s="71" t="s">
        <v>215</v>
      </c>
      <c r="C185" s="31"/>
      <c r="D185" s="61"/>
      <c r="E185" s="61"/>
      <c r="F185" s="61"/>
      <c r="G185" s="61"/>
      <c r="H185" s="61"/>
      <c r="I185" s="61"/>
      <c r="J185" s="61"/>
      <c r="K185" s="61"/>
      <c r="L185" s="61"/>
      <c r="M185" s="61"/>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IA185" s="20">
        <v>11.43</v>
      </c>
      <c r="IB185" s="20" t="s">
        <v>215</v>
      </c>
      <c r="IE185" s="21"/>
      <c r="IF185" s="21"/>
      <c r="IG185" s="21"/>
      <c r="IH185" s="21"/>
      <c r="II185" s="21"/>
    </row>
    <row r="186" spans="1:243" s="20" customFormat="1" ht="78" customHeight="1">
      <c r="A186" s="55">
        <v>11.44</v>
      </c>
      <c r="B186" s="71" t="s">
        <v>216</v>
      </c>
      <c r="C186" s="31"/>
      <c r="D186" s="72">
        <v>1</v>
      </c>
      <c r="E186" s="73" t="s">
        <v>46</v>
      </c>
      <c r="F186" s="54">
        <v>8707.54</v>
      </c>
      <c r="G186" s="41"/>
      <c r="H186" s="35"/>
      <c r="I186" s="36" t="s">
        <v>33</v>
      </c>
      <c r="J186" s="37">
        <f t="shared" si="11"/>
        <v>1</v>
      </c>
      <c r="K186" s="35" t="s">
        <v>34</v>
      </c>
      <c r="L186" s="35" t="s">
        <v>4</v>
      </c>
      <c r="M186" s="38"/>
      <c r="N186" s="46"/>
      <c r="O186" s="46"/>
      <c r="P186" s="47"/>
      <c r="Q186" s="46"/>
      <c r="R186" s="46"/>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9">
        <f t="shared" si="12"/>
        <v>8707.54</v>
      </c>
      <c r="BB186" s="48">
        <f t="shared" si="13"/>
        <v>8707.54</v>
      </c>
      <c r="BC186" s="53" t="str">
        <f t="shared" si="14"/>
        <v>INR  Eight Thousand Seven Hundred &amp; Seven  and Paise Fifty Four Only</v>
      </c>
      <c r="IA186" s="20">
        <v>11.44</v>
      </c>
      <c r="IB186" s="20" t="s">
        <v>216</v>
      </c>
      <c r="ID186" s="20">
        <v>1</v>
      </c>
      <c r="IE186" s="21" t="s">
        <v>46</v>
      </c>
      <c r="IF186" s="21"/>
      <c r="IG186" s="21"/>
      <c r="IH186" s="21"/>
      <c r="II186" s="21"/>
    </row>
    <row r="187" spans="1:243" s="20" customFormat="1" ht="171.75" customHeight="1">
      <c r="A187" s="55">
        <v>11.45</v>
      </c>
      <c r="B187" s="71" t="s">
        <v>217</v>
      </c>
      <c r="C187" s="31"/>
      <c r="D187" s="61"/>
      <c r="E187" s="61"/>
      <c r="F187" s="61"/>
      <c r="G187" s="61"/>
      <c r="H187" s="61"/>
      <c r="I187" s="61"/>
      <c r="J187" s="61"/>
      <c r="K187" s="61"/>
      <c r="L187" s="61"/>
      <c r="M187" s="61"/>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IA187" s="20">
        <v>11.45</v>
      </c>
      <c r="IB187" s="20" t="s">
        <v>217</v>
      </c>
      <c r="IE187" s="21"/>
      <c r="IF187" s="21"/>
      <c r="IG187" s="21"/>
      <c r="IH187" s="21"/>
      <c r="II187" s="21"/>
    </row>
    <row r="188" spans="1:243" s="20" customFormat="1" ht="78.75">
      <c r="A188" s="55">
        <v>11.46</v>
      </c>
      <c r="B188" s="71" t="s">
        <v>218</v>
      </c>
      <c r="C188" s="31"/>
      <c r="D188" s="72">
        <v>1</v>
      </c>
      <c r="E188" s="73" t="s">
        <v>46</v>
      </c>
      <c r="F188" s="54">
        <v>6732.22</v>
      </c>
      <c r="G188" s="41"/>
      <c r="H188" s="35"/>
      <c r="I188" s="36" t="s">
        <v>33</v>
      </c>
      <c r="J188" s="37">
        <f t="shared" si="11"/>
        <v>1</v>
      </c>
      <c r="K188" s="35" t="s">
        <v>34</v>
      </c>
      <c r="L188" s="35" t="s">
        <v>4</v>
      </c>
      <c r="M188" s="38"/>
      <c r="N188" s="46"/>
      <c r="O188" s="46"/>
      <c r="P188" s="47"/>
      <c r="Q188" s="46"/>
      <c r="R188" s="46"/>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9">
        <f t="shared" si="12"/>
        <v>6732.22</v>
      </c>
      <c r="BB188" s="48">
        <f t="shared" si="13"/>
        <v>6732.22</v>
      </c>
      <c r="BC188" s="53" t="str">
        <f t="shared" si="14"/>
        <v>INR  Six Thousand Seven Hundred &amp; Thirty Two  and Paise Twenty Two Only</v>
      </c>
      <c r="IA188" s="20">
        <v>11.46</v>
      </c>
      <c r="IB188" s="20" t="s">
        <v>218</v>
      </c>
      <c r="ID188" s="20">
        <v>1</v>
      </c>
      <c r="IE188" s="21" t="s">
        <v>46</v>
      </c>
      <c r="IF188" s="21"/>
      <c r="IG188" s="21"/>
      <c r="IH188" s="21"/>
      <c r="II188" s="21"/>
    </row>
    <row r="189" spans="1:243" s="20" customFormat="1" ht="409.5">
      <c r="A189" s="55">
        <v>11.47</v>
      </c>
      <c r="B189" s="71" t="s">
        <v>219</v>
      </c>
      <c r="C189" s="31"/>
      <c r="D189" s="61"/>
      <c r="E189" s="61"/>
      <c r="F189" s="61"/>
      <c r="G189" s="61"/>
      <c r="H189" s="61"/>
      <c r="I189" s="61"/>
      <c r="J189" s="61"/>
      <c r="K189" s="61"/>
      <c r="L189" s="61"/>
      <c r="M189" s="61"/>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IA189" s="20">
        <v>11.47</v>
      </c>
      <c r="IB189" s="20" t="s">
        <v>219</v>
      </c>
      <c r="IE189" s="21"/>
      <c r="IF189" s="21"/>
      <c r="IG189" s="21"/>
      <c r="IH189" s="21"/>
      <c r="II189" s="21"/>
    </row>
    <row r="190" spans="1:243" s="20" customFormat="1" ht="47.25">
      <c r="A190" s="55">
        <v>11.48</v>
      </c>
      <c r="B190" s="71" t="s">
        <v>220</v>
      </c>
      <c r="C190" s="31"/>
      <c r="D190" s="72">
        <v>1</v>
      </c>
      <c r="E190" s="73" t="s">
        <v>47</v>
      </c>
      <c r="F190" s="54">
        <v>5038.1</v>
      </c>
      <c r="G190" s="41"/>
      <c r="H190" s="35"/>
      <c r="I190" s="36" t="s">
        <v>33</v>
      </c>
      <c r="J190" s="37">
        <f t="shared" si="11"/>
        <v>1</v>
      </c>
      <c r="K190" s="35" t="s">
        <v>34</v>
      </c>
      <c r="L190" s="35" t="s">
        <v>4</v>
      </c>
      <c r="M190" s="38"/>
      <c r="N190" s="46"/>
      <c r="O190" s="46"/>
      <c r="P190" s="47"/>
      <c r="Q190" s="46"/>
      <c r="R190" s="46"/>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9">
        <f t="shared" si="12"/>
        <v>5038.1</v>
      </c>
      <c r="BB190" s="48">
        <f t="shared" si="13"/>
        <v>5038.1</v>
      </c>
      <c r="BC190" s="53" t="str">
        <f t="shared" si="14"/>
        <v>INR  Five Thousand  &amp;Thirty Eight  and Paise Ten Only</v>
      </c>
      <c r="IA190" s="20">
        <v>11.48</v>
      </c>
      <c r="IB190" s="20" t="s">
        <v>220</v>
      </c>
      <c r="ID190" s="20">
        <v>1</v>
      </c>
      <c r="IE190" s="21" t="s">
        <v>47</v>
      </c>
      <c r="IF190" s="21"/>
      <c r="IG190" s="21"/>
      <c r="IH190" s="21"/>
      <c r="II190" s="21"/>
    </row>
    <row r="191" spans="1:243" s="20" customFormat="1" ht="63">
      <c r="A191" s="55">
        <v>11.49</v>
      </c>
      <c r="B191" s="71" t="s">
        <v>221</v>
      </c>
      <c r="C191" s="31"/>
      <c r="D191" s="72">
        <v>1</v>
      </c>
      <c r="E191" s="73" t="s">
        <v>47</v>
      </c>
      <c r="F191" s="54">
        <v>3690.66</v>
      </c>
      <c r="G191" s="41"/>
      <c r="H191" s="35"/>
      <c r="I191" s="36" t="s">
        <v>33</v>
      </c>
      <c r="J191" s="37">
        <f t="shared" si="11"/>
        <v>1</v>
      </c>
      <c r="K191" s="35" t="s">
        <v>34</v>
      </c>
      <c r="L191" s="35" t="s">
        <v>4</v>
      </c>
      <c r="M191" s="38"/>
      <c r="N191" s="46"/>
      <c r="O191" s="46"/>
      <c r="P191" s="47"/>
      <c r="Q191" s="46"/>
      <c r="R191" s="46"/>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9">
        <f t="shared" si="12"/>
        <v>3690.66</v>
      </c>
      <c r="BB191" s="48">
        <f t="shared" si="13"/>
        <v>3690.66</v>
      </c>
      <c r="BC191" s="53" t="str">
        <f t="shared" si="14"/>
        <v>INR  Three Thousand Six Hundred &amp; Ninety  and Paise Sixty Six Only</v>
      </c>
      <c r="IA191" s="20">
        <v>11.49</v>
      </c>
      <c r="IB191" s="20" t="s">
        <v>221</v>
      </c>
      <c r="ID191" s="20">
        <v>1</v>
      </c>
      <c r="IE191" s="21" t="s">
        <v>47</v>
      </c>
      <c r="IF191" s="21"/>
      <c r="IG191" s="21"/>
      <c r="IH191" s="21"/>
      <c r="II191" s="21"/>
    </row>
    <row r="192" spans="1:243" s="20" customFormat="1" ht="409.5">
      <c r="A192" s="55">
        <v>11.5</v>
      </c>
      <c r="B192" s="71" t="s">
        <v>222</v>
      </c>
      <c r="C192" s="31"/>
      <c r="D192" s="61"/>
      <c r="E192" s="61"/>
      <c r="F192" s="61"/>
      <c r="G192" s="61"/>
      <c r="H192" s="61"/>
      <c r="I192" s="61"/>
      <c r="J192" s="61"/>
      <c r="K192" s="61"/>
      <c r="L192" s="61"/>
      <c r="M192" s="61"/>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IA192" s="20">
        <v>11.5</v>
      </c>
      <c r="IB192" s="20" t="s">
        <v>222</v>
      </c>
      <c r="IE192" s="21"/>
      <c r="IF192" s="21"/>
      <c r="IG192" s="21"/>
      <c r="IH192" s="21"/>
      <c r="II192" s="21"/>
    </row>
    <row r="193" spans="1:243" s="20" customFormat="1" ht="30" customHeight="1">
      <c r="A193" s="55">
        <v>11.51</v>
      </c>
      <c r="B193" s="71" t="s">
        <v>223</v>
      </c>
      <c r="C193" s="31"/>
      <c r="D193" s="72">
        <v>1</v>
      </c>
      <c r="E193" s="73" t="s">
        <v>43</v>
      </c>
      <c r="F193" s="54">
        <v>4918.5</v>
      </c>
      <c r="G193" s="41"/>
      <c r="H193" s="35"/>
      <c r="I193" s="36" t="s">
        <v>33</v>
      </c>
      <c r="J193" s="37">
        <f t="shared" si="11"/>
        <v>1</v>
      </c>
      <c r="K193" s="35" t="s">
        <v>34</v>
      </c>
      <c r="L193" s="35" t="s">
        <v>4</v>
      </c>
      <c r="M193" s="38"/>
      <c r="N193" s="46"/>
      <c r="O193" s="46"/>
      <c r="P193" s="47"/>
      <c r="Q193" s="46"/>
      <c r="R193" s="46"/>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9">
        <f t="shared" si="12"/>
        <v>4918.5</v>
      </c>
      <c r="BB193" s="48">
        <f t="shared" si="13"/>
        <v>4918.5</v>
      </c>
      <c r="BC193" s="53" t="str">
        <f t="shared" si="14"/>
        <v>INR  Four Thousand Nine Hundred &amp; Eighteen  and Paise Fifty Only</v>
      </c>
      <c r="IA193" s="20">
        <v>11.51</v>
      </c>
      <c r="IB193" s="20" t="s">
        <v>223</v>
      </c>
      <c r="ID193" s="20">
        <v>1</v>
      </c>
      <c r="IE193" s="21" t="s">
        <v>43</v>
      </c>
      <c r="IF193" s="21"/>
      <c r="IG193" s="21"/>
      <c r="IH193" s="21"/>
      <c r="II193" s="21"/>
    </row>
    <row r="194" spans="1:243" s="20" customFormat="1" ht="409.5">
      <c r="A194" s="55">
        <v>11.52</v>
      </c>
      <c r="B194" s="71" t="s">
        <v>224</v>
      </c>
      <c r="C194" s="31"/>
      <c r="D194" s="72">
        <v>1</v>
      </c>
      <c r="E194" s="73" t="s">
        <v>47</v>
      </c>
      <c r="F194" s="54">
        <v>5507.76</v>
      </c>
      <c r="G194" s="41"/>
      <c r="H194" s="35"/>
      <c r="I194" s="36" t="s">
        <v>33</v>
      </c>
      <c r="J194" s="37">
        <f t="shared" si="11"/>
        <v>1</v>
      </c>
      <c r="K194" s="35" t="s">
        <v>34</v>
      </c>
      <c r="L194" s="35" t="s">
        <v>4</v>
      </c>
      <c r="M194" s="38"/>
      <c r="N194" s="46"/>
      <c r="O194" s="46"/>
      <c r="P194" s="47"/>
      <c r="Q194" s="46"/>
      <c r="R194" s="46"/>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9">
        <f t="shared" si="12"/>
        <v>5507.76</v>
      </c>
      <c r="BB194" s="48">
        <f t="shared" si="13"/>
        <v>5507.76</v>
      </c>
      <c r="BC194" s="53" t="str">
        <f t="shared" si="14"/>
        <v>INR  Five Thousand Five Hundred &amp; Seven  and Paise Seventy Six Only</v>
      </c>
      <c r="IA194" s="20">
        <v>11.52</v>
      </c>
      <c r="IB194" s="20" t="s">
        <v>224</v>
      </c>
      <c r="ID194" s="20">
        <v>1</v>
      </c>
      <c r="IE194" s="21" t="s">
        <v>47</v>
      </c>
      <c r="IF194" s="21"/>
      <c r="IG194" s="21"/>
      <c r="IH194" s="21"/>
      <c r="II194" s="21"/>
    </row>
    <row r="195" spans="1:243" s="20" customFormat="1" ht="252">
      <c r="A195" s="55">
        <v>11.53</v>
      </c>
      <c r="B195" s="71" t="s">
        <v>225</v>
      </c>
      <c r="C195" s="31"/>
      <c r="D195" s="72">
        <v>175</v>
      </c>
      <c r="E195" s="73" t="s">
        <v>43</v>
      </c>
      <c r="F195" s="54">
        <v>546.95</v>
      </c>
      <c r="G195" s="41"/>
      <c r="H195" s="35"/>
      <c r="I195" s="36" t="s">
        <v>33</v>
      </c>
      <c r="J195" s="37">
        <f t="shared" si="11"/>
        <v>1</v>
      </c>
      <c r="K195" s="35" t="s">
        <v>34</v>
      </c>
      <c r="L195" s="35" t="s">
        <v>4</v>
      </c>
      <c r="M195" s="38"/>
      <c r="N195" s="46"/>
      <c r="O195" s="46"/>
      <c r="P195" s="47"/>
      <c r="Q195" s="46"/>
      <c r="R195" s="46"/>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9">
        <f t="shared" si="12"/>
        <v>95716.25</v>
      </c>
      <c r="BB195" s="48">
        <f t="shared" si="13"/>
        <v>95716.25</v>
      </c>
      <c r="BC195" s="53" t="str">
        <f t="shared" si="14"/>
        <v>INR  Ninety Five Thousand Seven Hundred &amp; Sixteen  and Paise Twenty Five Only</v>
      </c>
      <c r="IA195" s="20">
        <v>11.53</v>
      </c>
      <c r="IB195" s="20" t="s">
        <v>225</v>
      </c>
      <c r="ID195" s="20">
        <v>175</v>
      </c>
      <c r="IE195" s="21" t="s">
        <v>43</v>
      </c>
      <c r="IF195" s="21"/>
      <c r="IG195" s="21"/>
      <c r="IH195" s="21"/>
      <c r="II195" s="21"/>
    </row>
    <row r="196" spans="1:243" s="20" customFormat="1" ht="126">
      <c r="A196" s="55">
        <v>11.54</v>
      </c>
      <c r="B196" s="71" t="s">
        <v>226</v>
      </c>
      <c r="C196" s="31"/>
      <c r="D196" s="72">
        <v>1</v>
      </c>
      <c r="E196" s="73" t="s">
        <v>47</v>
      </c>
      <c r="F196" s="54">
        <v>685.14</v>
      </c>
      <c r="G196" s="41"/>
      <c r="H196" s="35"/>
      <c r="I196" s="36" t="s">
        <v>33</v>
      </c>
      <c r="J196" s="37">
        <f t="shared" si="11"/>
        <v>1</v>
      </c>
      <c r="K196" s="35" t="s">
        <v>34</v>
      </c>
      <c r="L196" s="35" t="s">
        <v>4</v>
      </c>
      <c r="M196" s="38"/>
      <c r="N196" s="46"/>
      <c r="O196" s="46"/>
      <c r="P196" s="47"/>
      <c r="Q196" s="46"/>
      <c r="R196" s="46"/>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9">
        <f t="shared" si="12"/>
        <v>685.14</v>
      </c>
      <c r="BB196" s="48">
        <f t="shared" si="13"/>
        <v>685.14</v>
      </c>
      <c r="BC196" s="53" t="str">
        <f t="shared" si="14"/>
        <v>INR  Six Hundred &amp; Eighty Five  and Paise Fourteen Only</v>
      </c>
      <c r="IA196" s="20">
        <v>11.54</v>
      </c>
      <c r="IB196" s="20" t="s">
        <v>226</v>
      </c>
      <c r="ID196" s="20">
        <v>1</v>
      </c>
      <c r="IE196" s="21" t="s">
        <v>47</v>
      </c>
      <c r="IF196" s="21"/>
      <c r="IG196" s="21"/>
      <c r="IH196" s="21"/>
      <c r="II196" s="21"/>
    </row>
    <row r="197" spans="1:243" s="20" customFormat="1" ht="189">
      <c r="A197" s="55">
        <v>11.55</v>
      </c>
      <c r="B197" s="71" t="s">
        <v>227</v>
      </c>
      <c r="C197" s="31"/>
      <c r="D197" s="72">
        <v>29</v>
      </c>
      <c r="E197" s="73" t="s">
        <v>43</v>
      </c>
      <c r="F197" s="54">
        <v>833.84</v>
      </c>
      <c r="G197" s="41"/>
      <c r="H197" s="35"/>
      <c r="I197" s="36" t="s">
        <v>33</v>
      </c>
      <c r="J197" s="37">
        <f t="shared" si="11"/>
        <v>1</v>
      </c>
      <c r="K197" s="35" t="s">
        <v>34</v>
      </c>
      <c r="L197" s="35" t="s">
        <v>4</v>
      </c>
      <c r="M197" s="38"/>
      <c r="N197" s="46"/>
      <c r="O197" s="46"/>
      <c r="P197" s="47"/>
      <c r="Q197" s="46"/>
      <c r="R197" s="46"/>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9">
        <f t="shared" si="12"/>
        <v>24181.36</v>
      </c>
      <c r="BB197" s="48">
        <f t="shared" si="13"/>
        <v>24181.36</v>
      </c>
      <c r="BC197" s="53" t="str">
        <f t="shared" si="14"/>
        <v>INR  Twenty Four Thousand One Hundred &amp; Eighty One  and Paise Thirty Six Only</v>
      </c>
      <c r="IA197" s="20">
        <v>11.55</v>
      </c>
      <c r="IB197" s="20" t="s">
        <v>227</v>
      </c>
      <c r="ID197" s="20">
        <v>29</v>
      </c>
      <c r="IE197" s="21" t="s">
        <v>43</v>
      </c>
      <c r="IF197" s="21"/>
      <c r="IG197" s="21"/>
      <c r="IH197" s="21"/>
      <c r="II197" s="21"/>
    </row>
    <row r="198" spans="1:243" s="20" customFormat="1" ht="267.75">
      <c r="A198" s="55">
        <v>11.56</v>
      </c>
      <c r="B198" s="71" t="s">
        <v>228</v>
      </c>
      <c r="C198" s="31"/>
      <c r="D198" s="72">
        <v>23</v>
      </c>
      <c r="E198" s="73" t="s">
        <v>46</v>
      </c>
      <c r="F198" s="54">
        <v>7552.43</v>
      </c>
      <c r="G198" s="41"/>
      <c r="H198" s="35"/>
      <c r="I198" s="36" t="s">
        <v>33</v>
      </c>
      <c r="J198" s="37">
        <f t="shared" si="11"/>
        <v>1</v>
      </c>
      <c r="K198" s="35" t="s">
        <v>34</v>
      </c>
      <c r="L198" s="35" t="s">
        <v>4</v>
      </c>
      <c r="M198" s="38"/>
      <c r="N198" s="46"/>
      <c r="O198" s="46"/>
      <c r="P198" s="47"/>
      <c r="Q198" s="46"/>
      <c r="R198" s="46"/>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9">
        <f t="shared" si="12"/>
        <v>173705.89</v>
      </c>
      <c r="BB198" s="48">
        <f t="shared" si="13"/>
        <v>173705.89</v>
      </c>
      <c r="BC198" s="53" t="str">
        <f t="shared" si="14"/>
        <v>INR  One Lakh Seventy Three Thousand Seven Hundred &amp; Five  and Paise Eighty Nine Only</v>
      </c>
      <c r="IA198" s="20">
        <v>11.56</v>
      </c>
      <c r="IB198" s="20" t="s">
        <v>228</v>
      </c>
      <c r="ID198" s="20">
        <v>23</v>
      </c>
      <c r="IE198" s="21" t="s">
        <v>46</v>
      </c>
      <c r="IF198" s="21"/>
      <c r="IG198" s="21"/>
      <c r="IH198" s="21"/>
      <c r="II198" s="21"/>
    </row>
    <row r="199" spans="1:243" s="20" customFormat="1" ht="189">
      <c r="A199" s="55">
        <v>11.57</v>
      </c>
      <c r="B199" s="71" t="s">
        <v>229</v>
      </c>
      <c r="C199" s="31"/>
      <c r="D199" s="72">
        <v>1</v>
      </c>
      <c r="E199" s="73" t="s">
        <v>46</v>
      </c>
      <c r="F199" s="54">
        <v>7257.83</v>
      </c>
      <c r="G199" s="41"/>
      <c r="H199" s="35"/>
      <c r="I199" s="36" t="s">
        <v>33</v>
      </c>
      <c r="J199" s="37">
        <f t="shared" si="11"/>
        <v>1</v>
      </c>
      <c r="K199" s="35" t="s">
        <v>34</v>
      </c>
      <c r="L199" s="35" t="s">
        <v>4</v>
      </c>
      <c r="M199" s="38"/>
      <c r="N199" s="46"/>
      <c r="O199" s="46"/>
      <c r="P199" s="47"/>
      <c r="Q199" s="46"/>
      <c r="R199" s="46"/>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9">
        <f t="shared" si="12"/>
        <v>7257.83</v>
      </c>
      <c r="BB199" s="48">
        <f t="shared" si="13"/>
        <v>7257.83</v>
      </c>
      <c r="BC199" s="53" t="str">
        <f t="shared" si="14"/>
        <v>INR  Seven Thousand Two Hundred &amp; Fifty Seven  and Paise Eighty Three Only</v>
      </c>
      <c r="IA199" s="20">
        <v>11.57</v>
      </c>
      <c r="IB199" s="20" t="s">
        <v>229</v>
      </c>
      <c r="ID199" s="20">
        <v>1</v>
      </c>
      <c r="IE199" s="21" t="s">
        <v>46</v>
      </c>
      <c r="IF199" s="21"/>
      <c r="IG199" s="21"/>
      <c r="IH199" s="21"/>
      <c r="II199" s="21"/>
    </row>
    <row r="200" spans="1:243" s="20" customFormat="1" ht="78.75">
      <c r="A200" s="55">
        <v>11.58</v>
      </c>
      <c r="B200" s="71" t="s">
        <v>230</v>
      </c>
      <c r="C200" s="31"/>
      <c r="D200" s="72">
        <v>58</v>
      </c>
      <c r="E200" s="73" t="s">
        <v>43</v>
      </c>
      <c r="F200" s="54">
        <v>5.13</v>
      </c>
      <c r="G200" s="41"/>
      <c r="H200" s="35"/>
      <c r="I200" s="36" t="s">
        <v>33</v>
      </c>
      <c r="J200" s="37">
        <f t="shared" si="11"/>
        <v>1</v>
      </c>
      <c r="K200" s="35" t="s">
        <v>34</v>
      </c>
      <c r="L200" s="35" t="s">
        <v>4</v>
      </c>
      <c r="M200" s="38"/>
      <c r="N200" s="46"/>
      <c r="O200" s="46"/>
      <c r="P200" s="47"/>
      <c r="Q200" s="46"/>
      <c r="R200" s="46"/>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9">
        <f t="shared" si="12"/>
        <v>297.54</v>
      </c>
      <c r="BB200" s="48">
        <f t="shared" si="13"/>
        <v>297.54</v>
      </c>
      <c r="BC200" s="53" t="str">
        <f t="shared" si="14"/>
        <v>INR  Two Hundred &amp; Ninety Seven  and Paise Fifty Four Only</v>
      </c>
      <c r="IA200" s="20">
        <v>11.58</v>
      </c>
      <c r="IB200" s="20" t="s">
        <v>230</v>
      </c>
      <c r="ID200" s="20">
        <v>58</v>
      </c>
      <c r="IE200" s="21" t="s">
        <v>43</v>
      </c>
      <c r="IF200" s="21"/>
      <c r="IG200" s="21"/>
      <c r="IH200" s="21"/>
      <c r="II200" s="21"/>
    </row>
    <row r="201" spans="1:243" s="20" customFormat="1" ht="409.5">
      <c r="A201" s="55">
        <v>11.59</v>
      </c>
      <c r="B201" s="71" t="s">
        <v>231</v>
      </c>
      <c r="C201" s="31"/>
      <c r="D201" s="72">
        <v>10</v>
      </c>
      <c r="E201" s="73" t="s">
        <v>44</v>
      </c>
      <c r="F201" s="54">
        <v>2479.09</v>
      </c>
      <c r="G201" s="41"/>
      <c r="H201" s="35"/>
      <c r="I201" s="36" t="s">
        <v>33</v>
      </c>
      <c r="J201" s="37">
        <f t="shared" si="11"/>
        <v>1</v>
      </c>
      <c r="K201" s="35" t="s">
        <v>34</v>
      </c>
      <c r="L201" s="35" t="s">
        <v>4</v>
      </c>
      <c r="M201" s="38"/>
      <c r="N201" s="46"/>
      <c r="O201" s="46"/>
      <c r="P201" s="47"/>
      <c r="Q201" s="46"/>
      <c r="R201" s="46"/>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9">
        <f t="shared" si="12"/>
        <v>24790.9</v>
      </c>
      <c r="BB201" s="48">
        <f t="shared" si="13"/>
        <v>24790.9</v>
      </c>
      <c r="BC201" s="53" t="str">
        <f t="shared" si="14"/>
        <v>INR  Twenty Four Thousand Seven Hundred &amp; Ninety  and Paise Ninety Only</v>
      </c>
      <c r="IA201" s="20">
        <v>11.59</v>
      </c>
      <c r="IB201" s="20" t="s">
        <v>231</v>
      </c>
      <c r="ID201" s="20">
        <v>10</v>
      </c>
      <c r="IE201" s="21" t="s">
        <v>44</v>
      </c>
      <c r="IF201" s="21"/>
      <c r="IG201" s="21"/>
      <c r="IH201" s="21"/>
      <c r="II201" s="21"/>
    </row>
    <row r="202" spans="1:243" s="20" customFormat="1" ht="141.75">
      <c r="A202" s="55">
        <v>11.6</v>
      </c>
      <c r="B202" s="71" t="s">
        <v>232</v>
      </c>
      <c r="C202" s="31"/>
      <c r="D202" s="72">
        <v>58</v>
      </c>
      <c r="E202" s="73" t="s">
        <v>44</v>
      </c>
      <c r="F202" s="54">
        <v>28.41</v>
      </c>
      <c r="G202" s="41"/>
      <c r="H202" s="35"/>
      <c r="I202" s="36" t="s">
        <v>33</v>
      </c>
      <c r="J202" s="37">
        <f t="shared" si="11"/>
        <v>1</v>
      </c>
      <c r="K202" s="35" t="s">
        <v>34</v>
      </c>
      <c r="L202" s="35" t="s">
        <v>4</v>
      </c>
      <c r="M202" s="38"/>
      <c r="N202" s="46"/>
      <c r="O202" s="46"/>
      <c r="P202" s="47"/>
      <c r="Q202" s="46"/>
      <c r="R202" s="46"/>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9">
        <f t="shared" si="12"/>
        <v>1647.78</v>
      </c>
      <c r="BB202" s="48">
        <f t="shared" si="13"/>
        <v>1647.78</v>
      </c>
      <c r="BC202" s="53" t="str">
        <f t="shared" si="14"/>
        <v>INR  One Thousand Six Hundred &amp; Forty Seven  and Paise Seventy Eight Only</v>
      </c>
      <c r="IA202" s="20">
        <v>11.6</v>
      </c>
      <c r="IB202" s="20" t="s">
        <v>232</v>
      </c>
      <c r="ID202" s="20">
        <v>58</v>
      </c>
      <c r="IE202" s="21" t="s">
        <v>44</v>
      </c>
      <c r="IF202" s="21"/>
      <c r="IG202" s="21"/>
      <c r="IH202" s="21"/>
      <c r="II202" s="21"/>
    </row>
    <row r="203" spans="1:243" s="20" customFormat="1" ht="157.5">
      <c r="A203" s="55">
        <v>11.61</v>
      </c>
      <c r="B203" s="71" t="s">
        <v>233</v>
      </c>
      <c r="C203" s="31"/>
      <c r="D203" s="72">
        <v>30</v>
      </c>
      <c r="E203" s="73" t="s">
        <v>43</v>
      </c>
      <c r="F203" s="54">
        <v>95.27</v>
      </c>
      <c r="G203" s="41"/>
      <c r="H203" s="35"/>
      <c r="I203" s="36" t="s">
        <v>33</v>
      </c>
      <c r="J203" s="37">
        <f t="shared" si="11"/>
        <v>1</v>
      </c>
      <c r="K203" s="35" t="s">
        <v>34</v>
      </c>
      <c r="L203" s="35" t="s">
        <v>4</v>
      </c>
      <c r="M203" s="38"/>
      <c r="N203" s="46"/>
      <c r="O203" s="46"/>
      <c r="P203" s="47"/>
      <c r="Q203" s="46"/>
      <c r="R203" s="46"/>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9">
        <f t="shared" si="12"/>
        <v>2858.1</v>
      </c>
      <c r="BB203" s="48">
        <f t="shared" si="13"/>
        <v>2858.1</v>
      </c>
      <c r="BC203" s="53" t="str">
        <f t="shared" si="14"/>
        <v>INR  Two Thousand Eight Hundred &amp; Fifty Eight  and Paise Ten Only</v>
      </c>
      <c r="IA203" s="20">
        <v>11.61</v>
      </c>
      <c r="IB203" s="20" t="s">
        <v>233</v>
      </c>
      <c r="ID203" s="20">
        <v>30</v>
      </c>
      <c r="IE203" s="21" t="s">
        <v>43</v>
      </c>
      <c r="IF203" s="21"/>
      <c r="IG203" s="21"/>
      <c r="IH203" s="21"/>
      <c r="II203" s="21"/>
    </row>
    <row r="204" spans="1:243" s="20" customFormat="1" ht="173.25">
      <c r="A204" s="55">
        <v>11.62</v>
      </c>
      <c r="B204" s="71" t="s">
        <v>234</v>
      </c>
      <c r="C204" s="31"/>
      <c r="D204" s="72">
        <v>30</v>
      </c>
      <c r="E204" s="73" t="s">
        <v>43</v>
      </c>
      <c r="F204" s="54">
        <v>317.67</v>
      </c>
      <c r="G204" s="41"/>
      <c r="H204" s="35"/>
      <c r="I204" s="36" t="s">
        <v>33</v>
      </c>
      <c r="J204" s="37">
        <f t="shared" si="11"/>
        <v>1</v>
      </c>
      <c r="K204" s="35" t="s">
        <v>34</v>
      </c>
      <c r="L204" s="35" t="s">
        <v>4</v>
      </c>
      <c r="M204" s="38"/>
      <c r="N204" s="46"/>
      <c r="O204" s="46"/>
      <c r="P204" s="47"/>
      <c r="Q204" s="46"/>
      <c r="R204" s="46"/>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9">
        <f t="shared" si="12"/>
        <v>9530.1</v>
      </c>
      <c r="BB204" s="48">
        <f t="shared" si="13"/>
        <v>9530.1</v>
      </c>
      <c r="BC204" s="53" t="str">
        <f t="shared" si="14"/>
        <v>INR  Nine Thousand Five Hundred &amp; Thirty  and Paise Ten Only</v>
      </c>
      <c r="IA204" s="20">
        <v>11.62</v>
      </c>
      <c r="IB204" s="20" t="s">
        <v>234</v>
      </c>
      <c r="ID204" s="20">
        <v>30</v>
      </c>
      <c r="IE204" s="21" t="s">
        <v>43</v>
      </c>
      <c r="IF204" s="21"/>
      <c r="IG204" s="21"/>
      <c r="IH204" s="21"/>
      <c r="II204" s="21"/>
    </row>
    <row r="205" spans="1:243" s="20" customFormat="1" ht="236.25">
      <c r="A205" s="55">
        <v>11.63</v>
      </c>
      <c r="B205" s="71" t="s">
        <v>235</v>
      </c>
      <c r="C205" s="31"/>
      <c r="D205" s="72">
        <v>30</v>
      </c>
      <c r="E205" s="73" t="s">
        <v>44</v>
      </c>
      <c r="F205" s="54">
        <v>79.66</v>
      </c>
      <c r="G205" s="41"/>
      <c r="H205" s="35"/>
      <c r="I205" s="36" t="s">
        <v>33</v>
      </c>
      <c r="J205" s="37">
        <f t="shared" si="11"/>
        <v>1</v>
      </c>
      <c r="K205" s="35" t="s">
        <v>34</v>
      </c>
      <c r="L205" s="35" t="s">
        <v>4</v>
      </c>
      <c r="M205" s="38"/>
      <c r="N205" s="46"/>
      <c r="O205" s="46"/>
      <c r="P205" s="47"/>
      <c r="Q205" s="46"/>
      <c r="R205" s="46"/>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9">
        <f t="shared" si="12"/>
        <v>2389.8</v>
      </c>
      <c r="BB205" s="48">
        <f t="shared" si="13"/>
        <v>2389.8</v>
      </c>
      <c r="BC205" s="53" t="str">
        <f t="shared" si="14"/>
        <v>INR  Two Thousand Three Hundred &amp; Eighty Nine  and Paise Eighty Only</v>
      </c>
      <c r="IA205" s="20">
        <v>11.63</v>
      </c>
      <c r="IB205" s="20" t="s">
        <v>235</v>
      </c>
      <c r="ID205" s="20">
        <v>30</v>
      </c>
      <c r="IE205" s="21" t="s">
        <v>44</v>
      </c>
      <c r="IF205" s="21"/>
      <c r="IG205" s="21"/>
      <c r="IH205" s="21"/>
      <c r="II205" s="21"/>
    </row>
    <row r="206" spans="1:243" s="20" customFormat="1" ht="217.5" customHeight="1">
      <c r="A206" s="55">
        <v>11.64</v>
      </c>
      <c r="B206" s="71" t="s">
        <v>236</v>
      </c>
      <c r="C206" s="31"/>
      <c r="D206" s="61"/>
      <c r="E206" s="61"/>
      <c r="F206" s="61"/>
      <c r="G206" s="61"/>
      <c r="H206" s="61"/>
      <c r="I206" s="61"/>
      <c r="J206" s="61"/>
      <c r="K206" s="61"/>
      <c r="L206" s="61"/>
      <c r="M206" s="61"/>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IA206" s="20">
        <v>11.64</v>
      </c>
      <c r="IB206" s="20" t="s">
        <v>236</v>
      </c>
      <c r="IE206" s="21"/>
      <c r="IF206" s="21"/>
      <c r="IG206" s="21"/>
      <c r="IH206" s="21"/>
      <c r="II206" s="21"/>
    </row>
    <row r="207" spans="1:243" s="20" customFormat="1" ht="32.25" customHeight="1">
      <c r="A207" s="55">
        <v>11.65</v>
      </c>
      <c r="B207" s="71" t="s">
        <v>237</v>
      </c>
      <c r="C207" s="31"/>
      <c r="D207" s="72">
        <v>5</v>
      </c>
      <c r="E207" s="73" t="s">
        <v>43</v>
      </c>
      <c r="F207" s="54">
        <v>817.49</v>
      </c>
      <c r="G207" s="41"/>
      <c r="H207" s="35"/>
      <c r="I207" s="36" t="s">
        <v>33</v>
      </c>
      <c r="J207" s="37">
        <f t="shared" si="11"/>
        <v>1</v>
      </c>
      <c r="K207" s="35" t="s">
        <v>34</v>
      </c>
      <c r="L207" s="35" t="s">
        <v>4</v>
      </c>
      <c r="M207" s="38"/>
      <c r="N207" s="46"/>
      <c r="O207" s="46"/>
      <c r="P207" s="47"/>
      <c r="Q207" s="46"/>
      <c r="R207" s="46"/>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9">
        <f t="shared" si="12"/>
        <v>4087.45</v>
      </c>
      <c r="BB207" s="48">
        <f t="shared" si="13"/>
        <v>4087.45</v>
      </c>
      <c r="BC207" s="53" t="str">
        <f t="shared" si="14"/>
        <v>INR  Four Thousand  &amp;Eighty Seven  and Paise Forty Five Only</v>
      </c>
      <c r="IA207" s="20">
        <v>11.65</v>
      </c>
      <c r="IB207" s="20" t="s">
        <v>237</v>
      </c>
      <c r="ID207" s="20">
        <v>5</v>
      </c>
      <c r="IE207" s="21" t="s">
        <v>43</v>
      </c>
      <c r="IF207" s="21"/>
      <c r="IG207" s="21"/>
      <c r="IH207" s="21"/>
      <c r="II207" s="21"/>
    </row>
    <row r="208" spans="1:243" s="20" customFormat="1" ht="47.25">
      <c r="A208" s="55">
        <v>11.66</v>
      </c>
      <c r="B208" s="71" t="s">
        <v>238</v>
      </c>
      <c r="C208" s="31"/>
      <c r="D208" s="72">
        <v>10</v>
      </c>
      <c r="E208" s="73" t="s">
        <v>43</v>
      </c>
      <c r="F208" s="54">
        <v>886.63</v>
      </c>
      <c r="G208" s="41"/>
      <c r="H208" s="35"/>
      <c r="I208" s="36" t="s">
        <v>33</v>
      </c>
      <c r="J208" s="37">
        <f t="shared" si="11"/>
        <v>1</v>
      </c>
      <c r="K208" s="35" t="s">
        <v>34</v>
      </c>
      <c r="L208" s="35" t="s">
        <v>4</v>
      </c>
      <c r="M208" s="38"/>
      <c r="N208" s="46"/>
      <c r="O208" s="46"/>
      <c r="P208" s="47"/>
      <c r="Q208" s="46"/>
      <c r="R208" s="46"/>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9">
        <f t="shared" si="12"/>
        <v>8866.3</v>
      </c>
      <c r="BB208" s="48">
        <f t="shared" si="13"/>
        <v>8866.3</v>
      </c>
      <c r="BC208" s="53" t="str">
        <f t="shared" si="14"/>
        <v>INR  Eight Thousand Eight Hundred &amp; Sixty Six  and Paise Thirty Only</v>
      </c>
      <c r="IA208" s="20">
        <v>11.66</v>
      </c>
      <c r="IB208" s="20" t="s">
        <v>238</v>
      </c>
      <c r="ID208" s="20">
        <v>10</v>
      </c>
      <c r="IE208" s="21" t="s">
        <v>43</v>
      </c>
      <c r="IF208" s="21"/>
      <c r="IG208" s="21"/>
      <c r="IH208" s="21"/>
      <c r="II208" s="21"/>
    </row>
    <row r="209" spans="1:243" s="20" customFormat="1" ht="202.5" customHeight="1">
      <c r="A209" s="55">
        <v>11.67</v>
      </c>
      <c r="B209" s="71" t="s">
        <v>239</v>
      </c>
      <c r="C209" s="31"/>
      <c r="D209" s="72">
        <v>1</v>
      </c>
      <c r="E209" s="73" t="s">
        <v>279</v>
      </c>
      <c r="F209" s="54">
        <v>6847.08</v>
      </c>
      <c r="G209" s="41"/>
      <c r="H209" s="35"/>
      <c r="I209" s="36" t="s">
        <v>33</v>
      </c>
      <c r="J209" s="37">
        <f t="shared" si="11"/>
        <v>1</v>
      </c>
      <c r="K209" s="35" t="s">
        <v>34</v>
      </c>
      <c r="L209" s="35" t="s">
        <v>4</v>
      </c>
      <c r="M209" s="38"/>
      <c r="N209" s="46"/>
      <c r="O209" s="46"/>
      <c r="P209" s="47"/>
      <c r="Q209" s="46"/>
      <c r="R209" s="46"/>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9">
        <f t="shared" si="12"/>
        <v>6847.08</v>
      </c>
      <c r="BB209" s="48">
        <f t="shared" si="13"/>
        <v>6847.08</v>
      </c>
      <c r="BC209" s="53" t="str">
        <f t="shared" si="14"/>
        <v>INR  Six Thousand Eight Hundred &amp; Forty Seven  and Paise Eight Only</v>
      </c>
      <c r="IA209" s="20">
        <v>11.67</v>
      </c>
      <c r="IB209" s="20" t="s">
        <v>239</v>
      </c>
      <c r="ID209" s="20">
        <v>1</v>
      </c>
      <c r="IE209" s="21" t="s">
        <v>279</v>
      </c>
      <c r="IF209" s="21"/>
      <c r="IG209" s="21"/>
      <c r="IH209" s="21"/>
      <c r="II209" s="21"/>
    </row>
    <row r="210" spans="1:243" s="20" customFormat="1" ht="111.75" customHeight="1">
      <c r="A210" s="55">
        <v>11.68</v>
      </c>
      <c r="B210" s="71" t="s">
        <v>240</v>
      </c>
      <c r="C210" s="31"/>
      <c r="D210" s="72">
        <v>10</v>
      </c>
      <c r="E210" s="73" t="s">
        <v>279</v>
      </c>
      <c r="F210" s="54">
        <v>95.65</v>
      </c>
      <c r="G210" s="41"/>
      <c r="H210" s="35"/>
      <c r="I210" s="36" t="s">
        <v>33</v>
      </c>
      <c r="J210" s="37">
        <f t="shared" si="11"/>
        <v>1</v>
      </c>
      <c r="K210" s="35" t="s">
        <v>34</v>
      </c>
      <c r="L210" s="35" t="s">
        <v>4</v>
      </c>
      <c r="M210" s="38"/>
      <c r="N210" s="46"/>
      <c r="O210" s="46"/>
      <c r="P210" s="47"/>
      <c r="Q210" s="46"/>
      <c r="R210" s="46"/>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9">
        <f t="shared" si="12"/>
        <v>956.5</v>
      </c>
      <c r="BB210" s="48">
        <f t="shared" si="13"/>
        <v>956.5</v>
      </c>
      <c r="BC210" s="53" t="str">
        <f t="shared" si="14"/>
        <v>INR  Nine Hundred &amp; Fifty Six  and Paise Fifty Only</v>
      </c>
      <c r="IA210" s="20">
        <v>11.68</v>
      </c>
      <c r="IB210" s="20" t="s">
        <v>240</v>
      </c>
      <c r="ID210" s="20">
        <v>10</v>
      </c>
      <c r="IE210" s="21" t="s">
        <v>279</v>
      </c>
      <c r="IF210" s="21"/>
      <c r="IG210" s="21"/>
      <c r="IH210" s="21"/>
      <c r="II210" s="21"/>
    </row>
    <row r="211" spans="1:243" s="20" customFormat="1" ht="49.5" customHeight="1">
      <c r="A211" s="55">
        <v>11.69</v>
      </c>
      <c r="B211" s="71" t="s">
        <v>241</v>
      </c>
      <c r="C211" s="31"/>
      <c r="D211" s="72">
        <v>25</v>
      </c>
      <c r="E211" s="73" t="s">
        <v>280</v>
      </c>
      <c r="F211" s="54">
        <v>2652.35</v>
      </c>
      <c r="G211" s="41"/>
      <c r="H211" s="35"/>
      <c r="I211" s="36" t="s">
        <v>33</v>
      </c>
      <c r="J211" s="37">
        <f t="shared" si="11"/>
        <v>1</v>
      </c>
      <c r="K211" s="35" t="s">
        <v>34</v>
      </c>
      <c r="L211" s="35" t="s">
        <v>4</v>
      </c>
      <c r="M211" s="38"/>
      <c r="N211" s="46"/>
      <c r="O211" s="46"/>
      <c r="P211" s="47"/>
      <c r="Q211" s="46"/>
      <c r="R211" s="46"/>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9">
        <f t="shared" si="12"/>
        <v>66308.75</v>
      </c>
      <c r="BB211" s="48">
        <f t="shared" si="13"/>
        <v>66308.75</v>
      </c>
      <c r="BC211" s="53" t="str">
        <f t="shared" si="14"/>
        <v>INR  Sixty Six Thousand Three Hundred &amp; Eight  and Paise Seventy Five Only</v>
      </c>
      <c r="IA211" s="20">
        <v>11.69</v>
      </c>
      <c r="IB211" s="75" t="s">
        <v>241</v>
      </c>
      <c r="ID211" s="20">
        <v>25</v>
      </c>
      <c r="IE211" s="21" t="s">
        <v>280</v>
      </c>
      <c r="IF211" s="21"/>
      <c r="IG211" s="21"/>
      <c r="IH211" s="21"/>
      <c r="II211" s="21"/>
    </row>
    <row r="212" spans="1:243" s="20" customFormat="1" ht="59.25" customHeight="1">
      <c r="A212" s="55">
        <v>11.7</v>
      </c>
      <c r="B212" s="71" t="s">
        <v>242</v>
      </c>
      <c r="C212" s="31"/>
      <c r="D212" s="72">
        <v>50</v>
      </c>
      <c r="E212" s="73" t="s">
        <v>46</v>
      </c>
      <c r="F212" s="54">
        <v>57.53</v>
      </c>
      <c r="G212" s="41"/>
      <c r="H212" s="35"/>
      <c r="I212" s="36" t="s">
        <v>33</v>
      </c>
      <c r="J212" s="37">
        <f t="shared" si="11"/>
        <v>1</v>
      </c>
      <c r="K212" s="35" t="s">
        <v>34</v>
      </c>
      <c r="L212" s="35" t="s">
        <v>4</v>
      </c>
      <c r="M212" s="38"/>
      <c r="N212" s="46"/>
      <c r="O212" s="46"/>
      <c r="P212" s="47"/>
      <c r="Q212" s="46"/>
      <c r="R212" s="46"/>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9">
        <f t="shared" si="12"/>
        <v>2876.5</v>
      </c>
      <c r="BB212" s="48">
        <f t="shared" si="13"/>
        <v>2876.5</v>
      </c>
      <c r="BC212" s="53" t="str">
        <f t="shared" si="14"/>
        <v>INR  Two Thousand Eight Hundred &amp; Seventy Six  and Paise Fifty Only</v>
      </c>
      <c r="IA212" s="20">
        <v>11.7</v>
      </c>
      <c r="IB212" s="75" t="s">
        <v>242</v>
      </c>
      <c r="ID212" s="20">
        <v>50</v>
      </c>
      <c r="IE212" s="21" t="s">
        <v>46</v>
      </c>
      <c r="IF212" s="21"/>
      <c r="IG212" s="21"/>
      <c r="IH212" s="21"/>
      <c r="II212" s="21"/>
    </row>
    <row r="213" spans="1:243" s="20" customFormat="1" ht="15.75">
      <c r="A213" s="55">
        <v>12</v>
      </c>
      <c r="B213" s="71" t="s">
        <v>243</v>
      </c>
      <c r="C213" s="31"/>
      <c r="D213" s="61"/>
      <c r="E213" s="61"/>
      <c r="F213" s="61"/>
      <c r="G213" s="61"/>
      <c r="H213" s="61"/>
      <c r="I213" s="61"/>
      <c r="J213" s="61"/>
      <c r="K213" s="61"/>
      <c r="L213" s="61"/>
      <c r="M213" s="61"/>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IA213" s="20">
        <v>12</v>
      </c>
      <c r="IB213" s="20" t="s">
        <v>243</v>
      </c>
      <c r="IE213" s="21"/>
      <c r="IF213" s="21"/>
      <c r="IG213" s="21"/>
      <c r="IH213" s="21"/>
      <c r="II213" s="21"/>
    </row>
    <row r="214" spans="1:243" s="20" customFormat="1" ht="94.5">
      <c r="A214" s="55">
        <v>12.01</v>
      </c>
      <c r="B214" s="71" t="s">
        <v>244</v>
      </c>
      <c r="C214" s="31"/>
      <c r="D214" s="61"/>
      <c r="E214" s="61"/>
      <c r="F214" s="61"/>
      <c r="G214" s="61"/>
      <c r="H214" s="61"/>
      <c r="I214" s="61"/>
      <c r="J214" s="61"/>
      <c r="K214" s="61"/>
      <c r="L214" s="61"/>
      <c r="M214" s="61"/>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IA214" s="20">
        <v>12.01</v>
      </c>
      <c r="IB214" s="20" t="s">
        <v>244</v>
      </c>
      <c r="IE214" s="21"/>
      <c r="IF214" s="21"/>
      <c r="IG214" s="21"/>
      <c r="IH214" s="21"/>
      <c r="II214" s="21"/>
    </row>
    <row r="215" spans="1:243" s="20" customFormat="1" ht="42.75">
      <c r="A215" s="55">
        <v>12.02</v>
      </c>
      <c r="B215" s="71" t="s">
        <v>245</v>
      </c>
      <c r="C215" s="31"/>
      <c r="D215" s="72">
        <v>5</v>
      </c>
      <c r="E215" s="73" t="s">
        <v>44</v>
      </c>
      <c r="F215" s="54">
        <v>432.35</v>
      </c>
      <c r="G215" s="41"/>
      <c r="H215" s="35"/>
      <c r="I215" s="36" t="s">
        <v>33</v>
      </c>
      <c r="J215" s="37">
        <f t="shared" si="11"/>
        <v>1</v>
      </c>
      <c r="K215" s="35" t="s">
        <v>34</v>
      </c>
      <c r="L215" s="35" t="s">
        <v>4</v>
      </c>
      <c r="M215" s="38"/>
      <c r="N215" s="46"/>
      <c r="O215" s="46"/>
      <c r="P215" s="47"/>
      <c r="Q215" s="46"/>
      <c r="R215" s="46"/>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9">
        <f t="shared" si="12"/>
        <v>2161.75</v>
      </c>
      <c r="BB215" s="48">
        <f t="shared" si="13"/>
        <v>2161.75</v>
      </c>
      <c r="BC215" s="53" t="str">
        <f t="shared" si="14"/>
        <v>INR  Two Thousand One Hundred &amp; Sixty One  and Paise Seventy Five Only</v>
      </c>
      <c r="IA215" s="20">
        <v>12.02</v>
      </c>
      <c r="IB215" s="20" t="s">
        <v>245</v>
      </c>
      <c r="ID215" s="20">
        <v>5</v>
      </c>
      <c r="IE215" s="21" t="s">
        <v>44</v>
      </c>
      <c r="IF215" s="21"/>
      <c r="IG215" s="21"/>
      <c r="IH215" s="21"/>
      <c r="II215" s="21"/>
    </row>
    <row r="216" spans="1:243" s="20" customFormat="1" ht="42.75">
      <c r="A216" s="55">
        <v>12.03</v>
      </c>
      <c r="B216" s="71" t="s">
        <v>246</v>
      </c>
      <c r="C216" s="31"/>
      <c r="D216" s="72">
        <v>5</v>
      </c>
      <c r="E216" s="73" t="s">
        <v>44</v>
      </c>
      <c r="F216" s="54">
        <v>711.22</v>
      </c>
      <c r="G216" s="41"/>
      <c r="H216" s="35"/>
      <c r="I216" s="36" t="s">
        <v>33</v>
      </c>
      <c r="J216" s="37">
        <f aca="true" t="shared" si="15" ref="J216:J222">IF(I216="Less(-)",-1,1)</f>
        <v>1</v>
      </c>
      <c r="K216" s="35" t="s">
        <v>34</v>
      </c>
      <c r="L216" s="35" t="s">
        <v>4</v>
      </c>
      <c r="M216" s="38"/>
      <c r="N216" s="46"/>
      <c r="O216" s="46"/>
      <c r="P216" s="47"/>
      <c r="Q216" s="46"/>
      <c r="R216" s="46"/>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9">
        <f aca="true" t="shared" si="16" ref="BA216:BA222">total_amount_ba($B$2,$D$2,D216,F216,J216,K216,M216)</f>
        <v>3556.1</v>
      </c>
      <c r="BB216" s="48">
        <f aca="true" t="shared" si="17" ref="BB216:BB222">BA216+SUM(N216:AZ216)</f>
        <v>3556.1</v>
      </c>
      <c r="BC216" s="53" t="str">
        <f aca="true" t="shared" si="18" ref="BC216:BC222">SpellNumber(L216,BB216)</f>
        <v>INR  Three Thousand Five Hundred &amp; Fifty Six  and Paise Ten Only</v>
      </c>
      <c r="IA216" s="20">
        <v>12.03</v>
      </c>
      <c r="IB216" s="20" t="s">
        <v>246</v>
      </c>
      <c r="ID216" s="20">
        <v>5</v>
      </c>
      <c r="IE216" s="21" t="s">
        <v>44</v>
      </c>
      <c r="IF216" s="21"/>
      <c r="IG216" s="21"/>
      <c r="IH216" s="21"/>
      <c r="II216" s="21"/>
    </row>
    <row r="217" spans="1:243" s="20" customFormat="1" ht="42.75">
      <c r="A217" s="55">
        <v>12.04</v>
      </c>
      <c r="B217" s="71" t="s">
        <v>247</v>
      </c>
      <c r="C217" s="31"/>
      <c r="D217" s="72">
        <v>5</v>
      </c>
      <c r="E217" s="73" t="s">
        <v>44</v>
      </c>
      <c r="F217" s="54">
        <v>790.93</v>
      </c>
      <c r="G217" s="41"/>
      <c r="H217" s="35"/>
      <c r="I217" s="36" t="s">
        <v>33</v>
      </c>
      <c r="J217" s="37">
        <f t="shared" si="15"/>
        <v>1</v>
      </c>
      <c r="K217" s="35" t="s">
        <v>34</v>
      </c>
      <c r="L217" s="35" t="s">
        <v>4</v>
      </c>
      <c r="M217" s="38"/>
      <c r="N217" s="46"/>
      <c r="O217" s="46"/>
      <c r="P217" s="47"/>
      <c r="Q217" s="46"/>
      <c r="R217" s="46"/>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9">
        <f t="shared" si="16"/>
        <v>3954.65</v>
      </c>
      <c r="BB217" s="48">
        <f t="shared" si="17"/>
        <v>3954.65</v>
      </c>
      <c r="BC217" s="53" t="str">
        <f t="shared" si="18"/>
        <v>INR  Three Thousand Nine Hundred &amp; Fifty Four  and Paise Sixty Five Only</v>
      </c>
      <c r="IA217" s="20">
        <v>12.04</v>
      </c>
      <c r="IB217" s="20" t="s">
        <v>247</v>
      </c>
      <c r="ID217" s="20">
        <v>5</v>
      </c>
      <c r="IE217" s="21" t="s">
        <v>44</v>
      </c>
      <c r="IF217" s="21"/>
      <c r="IG217" s="21"/>
      <c r="IH217" s="21"/>
      <c r="II217" s="21"/>
    </row>
    <row r="218" spans="1:243" s="20" customFormat="1" ht="42.75">
      <c r="A218" s="55">
        <v>12.05</v>
      </c>
      <c r="B218" s="71" t="s">
        <v>248</v>
      </c>
      <c r="C218" s="31"/>
      <c r="D218" s="72">
        <v>5</v>
      </c>
      <c r="E218" s="73" t="s">
        <v>44</v>
      </c>
      <c r="F218" s="54">
        <v>1299.04</v>
      </c>
      <c r="G218" s="41"/>
      <c r="H218" s="35"/>
      <c r="I218" s="36" t="s">
        <v>33</v>
      </c>
      <c r="J218" s="37">
        <f t="shared" si="15"/>
        <v>1</v>
      </c>
      <c r="K218" s="35" t="s">
        <v>34</v>
      </c>
      <c r="L218" s="35" t="s">
        <v>4</v>
      </c>
      <c r="M218" s="38"/>
      <c r="N218" s="46"/>
      <c r="O218" s="46"/>
      <c r="P218" s="47"/>
      <c r="Q218" s="46"/>
      <c r="R218" s="46"/>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9">
        <f t="shared" si="16"/>
        <v>6495.2</v>
      </c>
      <c r="BB218" s="48">
        <f t="shared" si="17"/>
        <v>6495.2</v>
      </c>
      <c r="BC218" s="53" t="str">
        <f t="shared" si="18"/>
        <v>INR  Six Thousand Four Hundred &amp; Ninety Five  and Paise Twenty Only</v>
      </c>
      <c r="IA218" s="20">
        <v>12.05</v>
      </c>
      <c r="IB218" s="20" t="s">
        <v>248</v>
      </c>
      <c r="ID218" s="20">
        <v>5</v>
      </c>
      <c r="IE218" s="21" t="s">
        <v>44</v>
      </c>
      <c r="IF218" s="21"/>
      <c r="IG218" s="21"/>
      <c r="IH218" s="21"/>
      <c r="II218" s="21"/>
    </row>
    <row r="219" spans="1:243" s="20" customFormat="1" ht="299.25">
      <c r="A219" s="55">
        <v>12.06</v>
      </c>
      <c r="B219" s="71" t="s">
        <v>249</v>
      </c>
      <c r="C219" s="31"/>
      <c r="D219" s="61"/>
      <c r="E219" s="61"/>
      <c r="F219" s="61"/>
      <c r="G219" s="61"/>
      <c r="H219" s="61"/>
      <c r="I219" s="61"/>
      <c r="J219" s="61"/>
      <c r="K219" s="61"/>
      <c r="L219" s="61"/>
      <c r="M219" s="61"/>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IA219" s="20">
        <v>12.06</v>
      </c>
      <c r="IB219" s="20" t="s">
        <v>249</v>
      </c>
      <c r="IE219" s="21"/>
      <c r="IF219" s="21"/>
      <c r="IG219" s="21"/>
      <c r="IH219" s="21"/>
      <c r="II219" s="21"/>
    </row>
    <row r="220" spans="1:243" s="20" customFormat="1" ht="110.25">
      <c r="A220" s="55">
        <v>12.07</v>
      </c>
      <c r="B220" s="71" t="s">
        <v>250</v>
      </c>
      <c r="C220" s="31"/>
      <c r="D220" s="61"/>
      <c r="E220" s="61"/>
      <c r="F220" s="61"/>
      <c r="G220" s="61"/>
      <c r="H220" s="61"/>
      <c r="I220" s="61"/>
      <c r="J220" s="61"/>
      <c r="K220" s="61"/>
      <c r="L220" s="61"/>
      <c r="M220" s="61"/>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IA220" s="20">
        <v>12.07</v>
      </c>
      <c r="IB220" s="20" t="s">
        <v>250</v>
      </c>
      <c r="IE220" s="21"/>
      <c r="IF220" s="21"/>
      <c r="IG220" s="21"/>
      <c r="IH220" s="21"/>
      <c r="II220" s="21"/>
    </row>
    <row r="221" spans="1:243" s="20" customFormat="1" ht="33" customHeight="1">
      <c r="A221" s="55">
        <v>12.08</v>
      </c>
      <c r="B221" s="71" t="s">
        <v>251</v>
      </c>
      <c r="C221" s="31"/>
      <c r="D221" s="72">
        <v>1</v>
      </c>
      <c r="E221" s="73" t="s">
        <v>47</v>
      </c>
      <c r="F221" s="54">
        <v>10247.35</v>
      </c>
      <c r="G221" s="41"/>
      <c r="H221" s="35"/>
      <c r="I221" s="36" t="s">
        <v>33</v>
      </c>
      <c r="J221" s="37">
        <f t="shared" si="15"/>
        <v>1</v>
      </c>
      <c r="K221" s="35" t="s">
        <v>34</v>
      </c>
      <c r="L221" s="35" t="s">
        <v>4</v>
      </c>
      <c r="M221" s="38"/>
      <c r="N221" s="46"/>
      <c r="O221" s="46"/>
      <c r="P221" s="47"/>
      <c r="Q221" s="46"/>
      <c r="R221" s="46"/>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9">
        <f t="shared" si="16"/>
        <v>10247.35</v>
      </c>
      <c r="BB221" s="48">
        <f t="shared" si="17"/>
        <v>10247.35</v>
      </c>
      <c r="BC221" s="53" t="str">
        <f t="shared" si="18"/>
        <v>INR  Ten Thousand Two Hundred &amp; Forty Seven  and Paise Thirty Five Only</v>
      </c>
      <c r="IA221" s="20">
        <v>12.08</v>
      </c>
      <c r="IB221" s="20" t="s">
        <v>251</v>
      </c>
      <c r="ID221" s="20">
        <v>1</v>
      </c>
      <c r="IE221" s="21" t="s">
        <v>47</v>
      </c>
      <c r="IF221" s="21"/>
      <c r="IG221" s="21"/>
      <c r="IH221" s="21"/>
      <c r="II221" s="21"/>
    </row>
    <row r="222" spans="1:243" s="20" customFormat="1" ht="110.25">
      <c r="A222" s="55">
        <v>12.09</v>
      </c>
      <c r="B222" s="71" t="s">
        <v>252</v>
      </c>
      <c r="C222" s="31"/>
      <c r="D222" s="61"/>
      <c r="E222" s="61"/>
      <c r="F222" s="61"/>
      <c r="G222" s="61"/>
      <c r="H222" s="61"/>
      <c r="I222" s="61"/>
      <c r="J222" s="61"/>
      <c r="K222" s="61"/>
      <c r="L222" s="61"/>
      <c r="M222" s="61"/>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IA222" s="20">
        <v>12.09</v>
      </c>
      <c r="IB222" s="20" t="s">
        <v>252</v>
      </c>
      <c r="IE222" s="21"/>
      <c r="IF222" s="21"/>
      <c r="IG222" s="21"/>
      <c r="IH222" s="21"/>
      <c r="II222" s="21"/>
    </row>
    <row r="223" spans="1:243" s="20" customFormat="1" ht="47.25">
      <c r="A223" s="55">
        <v>12.1</v>
      </c>
      <c r="B223" s="71" t="s">
        <v>251</v>
      </c>
      <c r="C223" s="31"/>
      <c r="D223" s="72">
        <v>1</v>
      </c>
      <c r="E223" s="73" t="s">
        <v>47</v>
      </c>
      <c r="F223" s="54">
        <v>21399.3</v>
      </c>
      <c r="G223" s="41"/>
      <c r="H223" s="35"/>
      <c r="I223" s="36" t="s">
        <v>33</v>
      </c>
      <c r="J223" s="37">
        <f>IF(I223="Less(-)",-1,1)</f>
        <v>1</v>
      </c>
      <c r="K223" s="35" t="s">
        <v>34</v>
      </c>
      <c r="L223" s="35" t="s">
        <v>4</v>
      </c>
      <c r="M223" s="38"/>
      <c r="N223" s="46"/>
      <c r="O223" s="46"/>
      <c r="P223" s="47"/>
      <c r="Q223" s="46"/>
      <c r="R223" s="46"/>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9">
        <f>total_amount_ba($B$2,$D$2,D223,F223,J223,K223,M223)</f>
        <v>21399.3</v>
      </c>
      <c r="BB223" s="48">
        <f>BA223+SUM(N223:AZ223)</f>
        <v>21399.3</v>
      </c>
      <c r="BC223" s="53" t="str">
        <f>SpellNumber(L223,BB223)</f>
        <v>INR  Twenty One Thousand Three Hundred &amp; Ninety Nine  and Paise Thirty Only</v>
      </c>
      <c r="IA223" s="20">
        <v>12.1</v>
      </c>
      <c r="IB223" s="20" t="s">
        <v>251</v>
      </c>
      <c r="ID223" s="20">
        <v>1</v>
      </c>
      <c r="IE223" s="21" t="s">
        <v>47</v>
      </c>
      <c r="IF223" s="21"/>
      <c r="IG223" s="21"/>
      <c r="IH223" s="21"/>
      <c r="II223" s="21"/>
    </row>
    <row r="224" spans="1:243" s="20" customFormat="1" ht="204" customHeight="1">
      <c r="A224" s="55">
        <v>12.11</v>
      </c>
      <c r="B224" s="71" t="s">
        <v>253</v>
      </c>
      <c r="C224" s="31"/>
      <c r="D224" s="61"/>
      <c r="E224" s="61"/>
      <c r="F224" s="61"/>
      <c r="G224" s="61"/>
      <c r="H224" s="61"/>
      <c r="I224" s="61"/>
      <c r="J224" s="61"/>
      <c r="K224" s="61"/>
      <c r="L224" s="61"/>
      <c r="M224" s="61"/>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IA224" s="20">
        <v>12.11</v>
      </c>
      <c r="IB224" s="20" t="s">
        <v>253</v>
      </c>
      <c r="IE224" s="21"/>
      <c r="IF224" s="21"/>
      <c r="IG224" s="21"/>
      <c r="IH224" s="21"/>
      <c r="II224" s="21"/>
    </row>
    <row r="225" spans="1:243" s="20" customFormat="1" ht="204.75">
      <c r="A225" s="55">
        <v>12.12</v>
      </c>
      <c r="B225" s="71" t="s">
        <v>254</v>
      </c>
      <c r="C225" s="31"/>
      <c r="D225" s="61"/>
      <c r="E225" s="61"/>
      <c r="F225" s="61"/>
      <c r="G225" s="61"/>
      <c r="H225" s="61"/>
      <c r="I225" s="61"/>
      <c r="J225" s="61"/>
      <c r="K225" s="61"/>
      <c r="L225" s="61"/>
      <c r="M225" s="61"/>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IA225" s="20">
        <v>12.12</v>
      </c>
      <c r="IB225" s="20" t="s">
        <v>254</v>
      </c>
      <c r="IE225" s="21"/>
      <c r="IF225" s="21"/>
      <c r="IG225" s="21"/>
      <c r="IH225" s="21"/>
      <c r="II225" s="21"/>
    </row>
    <row r="226" spans="1:243" s="20" customFormat="1" ht="33" customHeight="1">
      <c r="A226" s="55">
        <v>12.13</v>
      </c>
      <c r="B226" s="71" t="s">
        <v>251</v>
      </c>
      <c r="C226" s="31"/>
      <c r="D226" s="72">
        <v>1</v>
      </c>
      <c r="E226" s="73" t="s">
        <v>47</v>
      </c>
      <c r="F226" s="54">
        <v>10422.14</v>
      </c>
      <c r="G226" s="41"/>
      <c r="H226" s="35"/>
      <c r="I226" s="36" t="s">
        <v>33</v>
      </c>
      <c r="J226" s="37">
        <f aca="true" t="shared" si="19" ref="J224:J249">IF(I226="Less(-)",-1,1)</f>
        <v>1</v>
      </c>
      <c r="K226" s="35" t="s">
        <v>34</v>
      </c>
      <c r="L226" s="35" t="s">
        <v>4</v>
      </c>
      <c r="M226" s="38"/>
      <c r="N226" s="46"/>
      <c r="O226" s="46"/>
      <c r="P226" s="47"/>
      <c r="Q226" s="46"/>
      <c r="R226" s="46"/>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9">
        <f aca="true" t="shared" si="20" ref="BA224:BA249">total_amount_ba($B$2,$D$2,D226,F226,J226,K226,M226)</f>
        <v>10422.14</v>
      </c>
      <c r="BB226" s="48">
        <f aca="true" t="shared" si="21" ref="BB224:BB249">BA226+SUM(N226:AZ226)</f>
        <v>10422.14</v>
      </c>
      <c r="BC226" s="53" t="str">
        <f aca="true" t="shared" si="22" ref="BC224:BC249">SpellNumber(L226,BB226)</f>
        <v>INR  Ten Thousand Four Hundred &amp; Twenty Two  and Paise Fourteen Only</v>
      </c>
      <c r="IA226" s="20">
        <v>12.13</v>
      </c>
      <c r="IB226" s="20" t="s">
        <v>251</v>
      </c>
      <c r="ID226" s="20">
        <v>1</v>
      </c>
      <c r="IE226" s="21" t="s">
        <v>47</v>
      </c>
      <c r="IF226" s="21"/>
      <c r="IG226" s="21"/>
      <c r="IH226" s="21"/>
      <c r="II226" s="21"/>
    </row>
    <row r="227" spans="1:243" s="20" customFormat="1" ht="63" customHeight="1">
      <c r="A227" s="55">
        <v>12.14</v>
      </c>
      <c r="B227" s="71" t="s">
        <v>255</v>
      </c>
      <c r="C227" s="31"/>
      <c r="D227" s="61"/>
      <c r="E227" s="61"/>
      <c r="F227" s="61"/>
      <c r="G227" s="61"/>
      <c r="H227" s="61"/>
      <c r="I227" s="61"/>
      <c r="J227" s="61"/>
      <c r="K227" s="61"/>
      <c r="L227" s="61"/>
      <c r="M227" s="61"/>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IA227" s="20">
        <v>12.14</v>
      </c>
      <c r="IB227" s="20" t="s">
        <v>255</v>
      </c>
      <c r="IE227" s="21"/>
      <c r="IF227" s="21"/>
      <c r="IG227" s="21"/>
      <c r="IH227" s="21"/>
      <c r="II227" s="21"/>
    </row>
    <row r="228" spans="1:243" s="20" customFormat="1" ht="32.25" customHeight="1">
      <c r="A228" s="55">
        <v>12.15</v>
      </c>
      <c r="B228" s="71" t="s">
        <v>256</v>
      </c>
      <c r="C228" s="31"/>
      <c r="D228" s="72">
        <v>1</v>
      </c>
      <c r="E228" s="73" t="s">
        <v>47</v>
      </c>
      <c r="F228" s="54">
        <v>2388.12</v>
      </c>
      <c r="G228" s="41"/>
      <c r="H228" s="35"/>
      <c r="I228" s="36" t="s">
        <v>33</v>
      </c>
      <c r="J228" s="37">
        <f t="shared" si="19"/>
        <v>1</v>
      </c>
      <c r="K228" s="35" t="s">
        <v>34</v>
      </c>
      <c r="L228" s="35" t="s">
        <v>4</v>
      </c>
      <c r="M228" s="38"/>
      <c r="N228" s="46"/>
      <c r="O228" s="46"/>
      <c r="P228" s="47"/>
      <c r="Q228" s="46"/>
      <c r="R228" s="46"/>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9">
        <f t="shared" si="20"/>
        <v>2388.12</v>
      </c>
      <c r="BB228" s="48">
        <f t="shared" si="21"/>
        <v>2388.12</v>
      </c>
      <c r="BC228" s="53" t="str">
        <f t="shared" si="22"/>
        <v>INR  Two Thousand Three Hundred &amp; Eighty Eight  and Paise Twelve Only</v>
      </c>
      <c r="IA228" s="20">
        <v>12.15</v>
      </c>
      <c r="IB228" s="20" t="s">
        <v>256</v>
      </c>
      <c r="ID228" s="20">
        <v>1</v>
      </c>
      <c r="IE228" s="21" t="s">
        <v>47</v>
      </c>
      <c r="IF228" s="21"/>
      <c r="IG228" s="21"/>
      <c r="IH228" s="21"/>
      <c r="II228" s="21"/>
    </row>
    <row r="229" spans="1:243" s="20" customFormat="1" ht="47.25">
      <c r="A229" s="55">
        <v>12.16</v>
      </c>
      <c r="B229" s="71" t="s">
        <v>257</v>
      </c>
      <c r="C229" s="31"/>
      <c r="D229" s="72">
        <v>2</v>
      </c>
      <c r="E229" s="73" t="s">
        <v>47</v>
      </c>
      <c r="F229" s="54">
        <v>3761.81</v>
      </c>
      <c r="G229" s="41"/>
      <c r="H229" s="35"/>
      <c r="I229" s="36" t="s">
        <v>33</v>
      </c>
      <c r="J229" s="37">
        <f t="shared" si="19"/>
        <v>1</v>
      </c>
      <c r="K229" s="35" t="s">
        <v>34</v>
      </c>
      <c r="L229" s="35" t="s">
        <v>4</v>
      </c>
      <c r="M229" s="38"/>
      <c r="N229" s="46"/>
      <c r="O229" s="46"/>
      <c r="P229" s="47"/>
      <c r="Q229" s="46"/>
      <c r="R229" s="46"/>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9">
        <f t="shared" si="20"/>
        <v>7523.62</v>
      </c>
      <c r="BB229" s="48">
        <f t="shared" si="21"/>
        <v>7523.62</v>
      </c>
      <c r="BC229" s="53" t="str">
        <f t="shared" si="22"/>
        <v>INR  Seven Thousand Five Hundred &amp; Twenty Three  and Paise Sixty Two Only</v>
      </c>
      <c r="IA229" s="20">
        <v>12.16</v>
      </c>
      <c r="IB229" s="20" t="s">
        <v>257</v>
      </c>
      <c r="ID229" s="20">
        <v>2</v>
      </c>
      <c r="IE229" s="21" t="s">
        <v>47</v>
      </c>
      <c r="IF229" s="21"/>
      <c r="IG229" s="21"/>
      <c r="IH229" s="21"/>
      <c r="II229" s="21"/>
    </row>
    <row r="230" spans="1:243" s="20" customFormat="1" ht="63" customHeight="1">
      <c r="A230" s="55">
        <v>12.17</v>
      </c>
      <c r="B230" s="71" t="s">
        <v>258</v>
      </c>
      <c r="C230" s="31"/>
      <c r="D230" s="61"/>
      <c r="E230" s="61"/>
      <c r="F230" s="61"/>
      <c r="G230" s="61"/>
      <c r="H230" s="61"/>
      <c r="I230" s="61"/>
      <c r="J230" s="61"/>
      <c r="K230" s="61"/>
      <c r="L230" s="61"/>
      <c r="M230" s="61"/>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IA230" s="20">
        <v>12.17</v>
      </c>
      <c r="IB230" s="20" t="s">
        <v>258</v>
      </c>
      <c r="IE230" s="21"/>
      <c r="IF230" s="21"/>
      <c r="IG230" s="21"/>
      <c r="IH230" s="21"/>
      <c r="II230" s="21"/>
    </row>
    <row r="231" spans="1:243" s="20" customFormat="1" ht="47.25">
      <c r="A231" s="55">
        <v>12.18</v>
      </c>
      <c r="B231" s="71" t="s">
        <v>251</v>
      </c>
      <c r="C231" s="31"/>
      <c r="D231" s="72">
        <v>2</v>
      </c>
      <c r="E231" s="73" t="s">
        <v>47</v>
      </c>
      <c r="F231" s="54">
        <v>5487.24</v>
      </c>
      <c r="G231" s="41"/>
      <c r="H231" s="35"/>
      <c r="I231" s="36" t="s">
        <v>33</v>
      </c>
      <c r="J231" s="37">
        <f t="shared" si="19"/>
        <v>1</v>
      </c>
      <c r="K231" s="35" t="s">
        <v>34</v>
      </c>
      <c r="L231" s="35" t="s">
        <v>4</v>
      </c>
      <c r="M231" s="38"/>
      <c r="N231" s="46"/>
      <c r="O231" s="46"/>
      <c r="P231" s="47"/>
      <c r="Q231" s="46"/>
      <c r="R231" s="46"/>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9">
        <f t="shared" si="20"/>
        <v>10974.48</v>
      </c>
      <c r="BB231" s="48">
        <f t="shared" si="21"/>
        <v>10974.48</v>
      </c>
      <c r="BC231" s="53" t="str">
        <f t="shared" si="22"/>
        <v>INR  Ten Thousand Nine Hundred &amp; Seventy Four  and Paise Forty Eight Only</v>
      </c>
      <c r="IA231" s="20">
        <v>12.18</v>
      </c>
      <c r="IB231" s="20" t="s">
        <v>251</v>
      </c>
      <c r="ID231" s="20">
        <v>2</v>
      </c>
      <c r="IE231" s="21" t="s">
        <v>47</v>
      </c>
      <c r="IF231" s="21"/>
      <c r="IG231" s="21"/>
      <c r="IH231" s="21"/>
      <c r="II231" s="21"/>
    </row>
    <row r="232" spans="1:243" s="20" customFormat="1" ht="78.75" customHeight="1">
      <c r="A232" s="55">
        <v>12.19</v>
      </c>
      <c r="B232" s="71" t="s">
        <v>259</v>
      </c>
      <c r="C232" s="31"/>
      <c r="D232" s="61"/>
      <c r="E232" s="61"/>
      <c r="F232" s="61"/>
      <c r="G232" s="61"/>
      <c r="H232" s="61"/>
      <c r="I232" s="61"/>
      <c r="J232" s="61"/>
      <c r="K232" s="61"/>
      <c r="L232" s="61"/>
      <c r="M232" s="61"/>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IA232" s="20">
        <v>12.19</v>
      </c>
      <c r="IB232" s="20" t="s">
        <v>259</v>
      </c>
      <c r="IE232" s="21"/>
      <c r="IF232" s="21"/>
      <c r="IG232" s="21"/>
      <c r="IH232" s="21"/>
      <c r="II232" s="21"/>
    </row>
    <row r="233" spans="1:243" s="20" customFormat="1" ht="47.25">
      <c r="A233" s="55">
        <v>12.2</v>
      </c>
      <c r="B233" s="71" t="s">
        <v>251</v>
      </c>
      <c r="C233" s="31"/>
      <c r="D233" s="72">
        <v>2</v>
      </c>
      <c r="E233" s="73" t="s">
        <v>47</v>
      </c>
      <c r="F233" s="54">
        <v>9291.49</v>
      </c>
      <c r="G233" s="41"/>
      <c r="H233" s="35"/>
      <c r="I233" s="36" t="s">
        <v>33</v>
      </c>
      <c r="J233" s="37">
        <f t="shared" si="19"/>
        <v>1</v>
      </c>
      <c r="K233" s="35" t="s">
        <v>34</v>
      </c>
      <c r="L233" s="35" t="s">
        <v>4</v>
      </c>
      <c r="M233" s="38"/>
      <c r="N233" s="46"/>
      <c r="O233" s="46"/>
      <c r="P233" s="47"/>
      <c r="Q233" s="46"/>
      <c r="R233" s="46"/>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9">
        <f t="shared" si="20"/>
        <v>18582.98</v>
      </c>
      <c r="BB233" s="48">
        <f t="shared" si="21"/>
        <v>18582.98</v>
      </c>
      <c r="BC233" s="53" t="str">
        <f t="shared" si="22"/>
        <v>INR  Eighteen Thousand Five Hundred &amp; Eighty Two  and Paise Ninety Eight Only</v>
      </c>
      <c r="IA233" s="20">
        <v>12.2</v>
      </c>
      <c r="IB233" s="20" t="s">
        <v>251</v>
      </c>
      <c r="ID233" s="20">
        <v>2</v>
      </c>
      <c r="IE233" s="21" t="s">
        <v>47</v>
      </c>
      <c r="IF233" s="21"/>
      <c r="IG233" s="21"/>
      <c r="IH233" s="21"/>
      <c r="II233" s="21"/>
    </row>
    <row r="234" spans="1:243" s="20" customFormat="1" ht="15.75">
      <c r="A234" s="55">
        <v>13</v>
      </c>
      <c r="B234" s="71" t="s">
        <v>260</v>
      </c>
      <c r="C234" s="31"/>
      <c r="D234" s="61"/>
      <c r="E234" s="61"/>
      <c r="F234" s="61"/>
      <c r="G234" s="61"/>
      <c r="H234" s="61"/>
      <c r="I234" s="61"/>
      <c r="J234" s="61"/>
      <c r="K234" s="61"/>
      <c r="L234" s="61"/>
      <c r="M234" s="61"/>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IA234" s="20">
        <v>13</v>
      </c>
      <c r="IB234" s="20" t="s">
        <v>260</v>
      </c>
      <c r="IE234" s="21"/>
      <c r="IF234" s="21"/>
      <c r="IG234" s="21"/>
      <c r="IH234" s="21"/>
      <c r="II234" s="21"/>
    </row>
    <row r="235" spans="1:243" s="20" customFormat="1" ht="97.5" customHeight="1">
      <c r="A235" s="55">
        <v>13.01</v>
      </c>
      <c r="B235" s="71" t="s">
        <v>261</v>
      </c>
      <c r="C235" s="31"/>
      <c r="D235" s="72">
        <v>10</v>
      </c>
      <c r="E235" s="73" t="s">
        <v>279</v>
      </c>
      <c r="F235" s="54">
        <v>4985.93</v>
      </c>
      <c r="G235" s="41"/>
      <c r="H235" s="35"/>
      <c r="I235" s="36" t="s">
        <v>33</v>
      </c>
      <c r="J235" s="37">
        <f t="shared" si="19"/>
        <v>1</v>
      </c>
      <c r="K235" s="35" t="s">
        <v>34</v>
      </c>
      <c r="L235" s="35" t="s">
        <v>4</v>
      </c>
      <c r="M235" s="38"/>
      <c r="N235" s="46"/>
      <c r="O235" s="46"/>
      <c r="P235" s="47"/>
      <c r="Q235" s="46"/>
      <c r="R235" s="46"/>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9">
        <f t="shared" si="20"/>
        <v>49859.3</v>
      </c>
      <c r="BB235" s="48">
        <f t="shared" si="21"/>
        <v>49859.3</v>
      </c>
      <c r="BC235" s="53" t="str">
        <f t="shared" si="22"/>
        <v>INR  Forty Nine Thousand Eight Hundred &amp; Fifty Nine  and Paise Thirty Only</v>
      </c>
      <c r="IA235" s="20">
        <v>13.01</v>
      </c>
      <c r="IB235" s="75" t="s">
        <v>261</v>
      </c>
      <c r="ID235" s="20">
        <v>10</v>
      </c>
      <c r="IE235" s="21" t="s">
        <v>279</v>
      </c>
      <c r="IF235" s="21"/>
      <c r="IG235" s="21"/>
      <c r="IH235" s="21"/>
      <c r="II235" s="21"/>
    </row>
    <row r="236" spans="1:243" s="20" customFormat="1" ht="78.75" customHeight="1">
      <c r="A236" s="55">
        <v>13.02</v>
      </c>
      <c r="B236" s="71" t="s">
        <v>262</v>
      </c>
      <c r="C236" s="31"/>
      <c r="D236" s="72">
        <v>10</v>
      </c>
      <c r="E236" s="73" t="s">
        <v>279</v>
      </c>
      <c r="F236" s="54">
        <v>3087.99</v>
      </c>
      <c r="G236" s="41"/>
      <c r="H236" s="35"/>
      <c r="I236" s="36" t="s">
        <v>33</v>
      </c>
      <c r="J236" s="37">
        <f t="shared" si="19"/>
        <v>1</v>
      </c>
      <c r="K236" s="35" t="s">
        <v>34</v>
      </c>
      <c r="L236" s="35" t="s">
        <v>4</v>
      </c>
      <c r="M236" s="38"/>
      <c r="N236" s="46"/>
      <c r="O236" s="46"/>
      <c r="P236" s="47"/>
      <c r="Q236" s="46"/>
      <c r="R236" s="46"/>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9">
        <f t="shared" si="20"/>
        <v>30879.9</v>
      </c>
      <c r="BB236" s="48">
        <f t="shared" si="21"/>
        <v>30879.9</v>
      </c>
      <c r="BC236" s="53" t="str">
        <f t="shared" si="22"/>
        <v>INR  Thirty Thousand Eight Hundred &amp; Seventy Nine  and Paise Ninety Only</v>
      </c>
      <c r="IA236" s="20">
        <v>13.02</v>
      </c>
      <c r="IB236" s="75" t="s">
        <v>262</v>
      </c>
      <c r="ID236" s="20">
        <v>10</v>
      </c>
      <c r="IE236" s="21" t="s">
        <v>279</v>
      </c>
      <c r="IF236" s="21"/>
      <c r="IG236" s="21"/>
      <c r="IH236" s="21"/>
      <c r="II236" s="21"/>
    </row>
    <row r="237" spans="1:243" s="20" customFormat="1" ht="126" customHeight="1">
      <c r="A237" s="55">
        <v>13.03</v>
      </c>
      <c r="B237" s="71" t="s">
        <v>263</v>
      </c>
      <c r="C237" s="31"/>
      <c r="D237" s="72">
        <v>10</v>
      </c>
      <c r="E237" s="73" t="s">
        <v>279</v>
      </c>
      <c r="F237" s="54">
        <v>3983.6</v>
      </c>
      <c r="G237" s="41"/>
      <c r="H237" s="35"/>
      <c r="I237" s="36" t="s">
        <v>33</v>
      </c>
      <c r="J237" s="37">
        <f t="shared" si="19"/>
        <v>1</v>
      </c>
      <c r="K237" s="35" t="s">
        <v>34</v>
      </c>
      <c r="L237" s="35" t="s">
        <v>4</v>
      </c>
      <c r="M237" s="38"/>
      <c r="N237" s="46"/>
      <c r="O237" s="46"/>
      <c r="P237" s="47"/>
      <c r="Q237" s="46"/>
      <c r="R237" s="46"/>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9">
        <f t="shared" si="20"/>
        <v>39836</v>
      </c>
      <c r="BB237" s="48">
        <f t="shared" si="21"/>
        <v>39836</v>
      </c>
      <c r="BC237" s="53" t="str">
        <f t="shared" si="22"/>
        <v>INR  Thirty Nine Thousand Eight Hundred &amp; Thirty Six  Only</v>
      </c>
      <c r="IA237" s="20">
        <v>13.03</v>
      </c>
      <c r="IB237" s="75" t="s">
        <v>263</v>
      </c>
      <c r="ID237" s="20">
        <v>10</v>
      </c>
      <c r="IE237" s="21" t="s">
        <v>279</v>
      </c>
      <c r="IF237" s="21"/>
      <c r="IG237" s="21"/>
      <c r="IH237" s="21"/>
      <c r="II237" s="21"/>
    </row>
    <row r="238" spans="1:243" s="20" customFormat="1" ht="96" customHeight="1">
      <c r="A238" s="55">
        <v>13.04</v>
      </c>
      <c r="B238" s="71" t="s">
        <v>264</v>
      </c>
      <c r="C238" s="31"/>
      <c r="D238" s="72">
        <v>10</v>
      </c>
      <c r="E238" s="73" t="s">
        <v>281</v>
      </c>
      <c r="F238" s="54">
        <v>481.5</v>
      </c>
      <c r="G238" s="41"/>
      <c r="H238" s="35"/>
      <c r="I238" s="36" t="s">
        <v>33</v>
      </c>
      <c r="J238" s="37">
        <f t="shared" si="19"/>
        <v>1</v>
      </c>
      <c r="K238" s="35" t="s">
        <v>34</v>
      </c>
      <c r="L238" s="35" t="s">
        <v>4</v>
      </c>
      <c r="M238" s="38"/>
      <c r="N238" s="46"/>
      <c r="O238" s="46"/>
      <c r="P238" s="47"/>
      <c r="Q238" s="46"/>
      <c r="R238" s="46"/>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9">
        <f t="shared" si="20"/>
        <v>4815</v>
      </c>
      <c r="BB238" s="48">
        <f t="shared" si="21"/>
        <v>4815</v>
      </c>
      <c r="BC238" s="53" t="str">
        <f t="shared" si="22"/>
        <v>INR  Four Thousand Eight Hundred &amp; Fifteen  Only</v>
      </c>
      <c r="IA238" s="20">
        <v>13.04</v>
      </c>
      <c r="IB238" s="75" t="s">
        <v>264</v>
      </c>
      <c r="ID238" s="20">
        <v>10</v>
      </c>
      <c r="IE238" s="21" t="s">
        <v>281</v>
      </c>
      <c r="IF238" s="21"/>
      <c r="IG238" s="21"/>
      <c r="IH238" s="21"/>
      <c r="II238" s="21"/>
    </row>
    <row r="239" spans="1:243" s="20" customFormat="1" ht="78" customHeight="1">
      <c r="A239" s="55">
        <v>13.05</v>
      </c>
      <c r="B239" s="71" t="s">
        <v>265</v>
      </c>
      <c r="C239" s="31"/>
      <c r="D239" s="72">
        <v>10</v>
      </c>
      <c r="E239" s="73" t="s">
        <v>281</v>
      </c>
      <c r="F239" s="54">
        <v>576.68</v>
      </c>
      <c r="G239" s="41"/>
      <c r="H239" s="35"/>
      <c r="I239" s="36" t="s">
        <v>33</v>
      </c>
      <c r="J239" s="37">
        <f t="shared" si="19"/>
        <v>1</v>
      </c>
      <c r="K239" s="35" t="s">
        <v>34</v>
      </c>
      <c r="L239" s="35" t="s">
        <v>4</v>
      </c>
      <c r="M239" s="38"/>
      <c r="N239" s="46"/>
      <c r="O239" s="46"/>
      <c r="P239" s="47"/>
      <c r="Q239" s="46"/>
      <c r="R239" s="46"/>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9">
        <f t="shared" si="20"/>
        <v>5766.8</v>
      </c>
      <c r="BB239" s="48">
        <f t="shared" si="21"/>
        <v>5766.8</v>
      </c>
      <c r="BC239" s="53" t="str">
        <f t="shared" si="22"/>
        <v>INR  Five Thousand Seven Hundred &amp; Sixty Six  and Paise Eighty Only</v>
      </c>
      <c r="IA239" s="20">
        <v>13.05</v>
      </c>
      <c r="IB239" s="75" t="s">
        <v>265</v>
      </c>
      <c r="ID239" s="20">
        <v>10</v>
      </c>
      <c r="IE239" s="21" t="s">
        <v>281</v>
      </c>
      <c r="IF239" s="21"/>
      <c r="IG239" s="21"/>
      <c r="IH239" s="21"/>
      <c r="II239" s="21"/>
    </row>
    <row r="240" spans="1:243" s="20" customFormat="1" ht="47.25">
      <c r="A240" s="55">
        <v>13.06</v>
      </c>
      <c r="B240" s="71" t="s">
        <v>266</v>
      </c>
      <c r="C240" s="31"/>
      <c r="D240" s="72">
        <v>10</v>
      </c>
      <c r="E240" s="73" t="s">
        <v>282</v>
      </c>
      <c r="F240" s="54">
        <v>21.92</v>
      </c>
      <c r="G240" s="41"/>
      <c r="H240" s="35"/>
      <c r="I240" s="36" t="s">
        <v>33</v>
      </c>
      <c r="J240" s="37">
        <f t="shared" si="19"/>
        <v>1</v>
      </c>
      <c r="K240" s="35" t="s">
        <v>34</v>
      </c>
      <c r="L240" s="35" t="s">
        <v>4</v>
      </c>
      <c r="M240" s="38"/>
      <c r="N240" s="46"/>
      <c r="O240" s="46"/>
      <c r="P240" s="47"/>
      <c r="Q240" s="46"/>
      <c r="R240" s="46"/>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9">
        <f t="shared" si="20"/>
        <v>219.2</v>
      </c>
      <c r="BB240" s="48">
        <f t="shared" si="21"/>
        <v>219.2</v>
      </c>
      <c r="BC240" s="53" t="str">
        <f t="shared" si="22"/>
        <v>INR  Two Hundred &amp; Nineteen  and Paise Twenty Only</v>
      </c>
      <c r="IA240" s="20">
        <v>13.06</v>
      </c>
      <c r="IB240" s="20" t="s">
        <v>266</v>
      </c>
      <c r="ID240" s="20">
        <v>10</v>
      </c>
      <c r="IE240" s="21" t="s">
        <v>282</v>
      </c>
      <c r="IF240" s="21"/>
      <c r="IG240" s="21"/>
      <c r="IH240" s="21"/>
      <c r="II240" s="21"/>
    </row>
    <row r="241" spans="1:243" s="20" customFormat="1" ht="47.25">
      <c r="A241" s="55">
        <v>13.07</v>
      </c>
      <c r="B241" s="71" t="s">
        <v>267</v>
      </c>
      <c r="C241" s="31"/>
      <c r="D241" s="72">
        <v>10</v>
      </c>
      <c r="E241" s="73" t="s">
        <v>282</v>
      </c>
      <c r="F241" s="54">
        <v>15.78</v>
      </c>
      <c r="G241" s="41"/>
      <c r="H241" s="35"/>
      <c r="I241" s="36" t="s">
        <v>33</v>
      </c>
      <c r="J241" s="37">
        <f t="shared" si="19"/>
        <v>1</v>
      </c>
      <c r="K241" s="35" t="s">
        <v>34</v>
      </c>
      <c r="L241" s="35" t="s">
        <v>4</v>
      </c>
      <c r="M241" s="38"/>
      <c r="N241" s="46"/>
      <c r="O241" s="46"/>
      <c r="P241" s="47"/>
      <c r="Q241" s="46"/>
      <c r="R241" s="46"/>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9">
        <f t="shared" si="20"/>
        <v>157.8</v>
      </c>
      <c r="BB241" s="48">
        <f t="shared" si="21"/>
        <v>157.8</v>
      </c>
      <c r="BC241" s="53" t="str">
        <f t="shared" si="22"/>
        <v>INR  One Hundred &amp; Fifty Seven  and Paise Eighty Only</v>
      </c>
      <c r="IA241" s="20">
        <v>13.07</v>
      </c>
      <c r="IB241" s="20" t="s">
        <v>267</v>
      </c>
      <c r="ID241" s="20">
        <v>10</v>
      </c>
      <c r="IE241" s="21" t="s">
        <v>282</v>
      </c>
      <c r="IF241" s="21"/>
      <c r="IG241" s="21"/>
      <c r="IH241" s="21"/>
      <c r="II241" s="21"/>
    </row>
    <row r="242" spans="1:243" s="20" customFormat="1" ht="142.5" customHeight="1">
      <c r="A242" s="55">
        <v>13.08</v>
      </c>
      <c r="B242" s="71" t="s">
        <v>268</v>
      </c>
      <c r="C242" s="31"/>
      <c r="D242" s="72">
        <v>30</v>
      </c>
      <c r="E242" s="73" t="s">
        <v>281</v>
      </c>
      <c r="F242" s="54">
        <v>1529.36</v>
      </c>
      <c r="G242" s="41"/>
      <c r="H242" s="35"/>
      <c r="I242" s="36" t="s">
        <v>33</v>
      </c>
      <c r="J242" s="37">
        <f t="shared" si="19"/>
        <v>1</v>
      </c>
      <c r="K242" s="35" t="s">
        <v>34</v>
      </c>
      <c r="L242" s="35" t="s">
        <v>4</v>
      </c>
      <c r="M242" s="38"/>
      <c r="N242" s="46"/>
      <c r="O242" s="46"/>
      <c r="P242" s="47"/>
      <c r="Q242" s="46"/>
      <c r="R242" s="46"/>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9">
        <f t="shared" si="20"/>
        <v>45880.8</v>
      </c>
      <c r="BB242" s="48">
        <f t="shared" si="21"/>
        <v>45880.8</v>
      </c>
      <c r="BC242" s="53" t="str">
        <f t="shared" si="22"/>
        <v>INR  Forty Five Thousand Eight Hundred &amp; Eighty  and Paise Eighty Only</v>
      </c>
      <c r="IA242" s="20">
        <v>13.08</v>
      </c>
      <c r="IB242" s="75" t="s">
        <v>268</v>
      </c>
      <c r="ID242" s="20">
        <v>30</v>
      </c>
      <c r="IE242" s="21" t="s">
        <v>281</v>
      </c>
      <c r="IF242" s="21"/>
      <c r="IG242" s="21"/>
      <c r="IH242" s="21"/>
      <c r="II242" s="21"/>
    </row>
    <row r="243" spans="1:243" s="20" customFormat="1" ht="153" customHeight="1">
      <c r="A243" s="55">
        <v>13.09</v>
      </c>
      <c r="B243" s="71" t="s">
        <v>269</v>
      </c>
      <c r="C243" s="31"/>
      <c r="D243" s="72">
        <v>10</v>
      </c>
      <c r="E243" s="73" t="s">
        <v>281</v>
      </c>
      <c r="F243" s="54">
        <v>278.03</v>
      </c>
      <c r="G243" s="41"/>
      <c r="H243" s="35"/>
      <c r="I243" s="36" t="s">
        <v>33</v>
      </c>
      <c r="J243" s="37">
        <f t="shared" si="19"/>
        <v>1</v>
      </c>
      <c r="K243" s="35" t="s">
        <v>34</v>
      </c>
      <c r="L243" s="35" t="s">
        <v>4</v>
      </c>
      <c r="M243" s="38"/>
      <c r="N243" s="46"/>
      <c r="O243" s="46"/>
      <c r="P243" s="47"/>
      <c r="Q243" s="46"/>
      <c r="R243" s="46"/>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9">
        <f t="shared" si="20"/>
        <v>2780.3</v>
      </c>
      <c r="BB243" s="48">
        <f t="shared" si="21"/>
        <v>2780.3</v>
      </c>
      <c r="BC243" s="53" t="str">
        <f t="shared" si="22"/>
        <v>INR  Two Thousand Seven Hundred &amp; Eighty  and Paise Thirty Only</v>
      </c>
      <c r="IA243" s="20">
        <v>13.09</v>
      </c>
      <c r="IB243" s="75" t="s">
        <v>269</v>
      </c>
      <c r="ID243" s="20">
        <v>10</v>
      </c>
      <c r="IE243" s="21" t="s">
        <v>281</v>
      </c>
      <c r="IF243" s="21"/>
      <c r="IG243" s="21"/>
      <c r="IH243" s="21"/>
      <c r="II243" s="21"/>
    </row>
    <row r="244" spans="1:243" s="20" customFormat="1" ht="47.25" customHeight="1">
      <c r="A244" s="55">
        <v>13.1</v>
      </c>
      <c r="B244" s="71" t="s">
        <v>270</v>
      </c>
      <c r="C244" s="31"/>
      <c r="D244" s="72">
        <v>10</v>
      </c>
      <c r="E244" s="73" t="s">
        <v>283</v>
      </c>
      <c r="F244" s="54">
        <v>69.45</v>
      </c>
      <c r="G244" s="41"/>
      <c r="H244" s="35"/>
      <c r="I244" s="36" t="s">
        <v>33</v>
      </c>
      <c r="J244" s="37">
        <f t="shared" si="19"/>
        <v>1</v>
      </c>
      <c r="K244" s="35" t="s">
        <v>34</v>
      </c>
      <c r="L244" s="35" t="s">
        <v>4</v>
      </c>
      <c r="M244" s="38"/>
      <c r="N244" s="46"/>
      <c r="O244" s="46"/>
      <c r="P244" s="47"/>
      <c r="Q244" s="46"/>
      <c r="R244" s="46"/>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9">
        <f t="shared" si="20"/>
        <v>694.5</v>
      </c>
      <c r="BB244" s="48">
        <f t="shared" si="21"/>
        <v>694.5</v>
      </c>
      <c r="BC244" s="53" t="str">
        <f t="shared" si="22"/>
        <v>INR  Six Hundred &amp; Ninety Four  and Paise Fifty Only</v>
      </c>
      <c r="IA244" s="20">
        <v>13.1</v>
      </c>
      <c r="IB244" s="75" t="s">
        <v>270</v>
      </c>
      <c r="ID244" s="20">
        <v>10</v>
      </c>
      <c r="IE244" s="21" t="s">
        <v>283</v>
      </c>
      <c r="IF244" s="21"/>
      <c r="IG244" s="21"/>
      <c r="IH244" s="21"/>
      <c r="II244" s="21"/>
    </row>
    <row r="245" spans="1:243" s="20" customFormat="1" ht="42.75">
      <c r="A245" s="55">
        <v>13.11</v>
      </c>
      <c r="B245" s="71" t="s">
        <v>271</v>
      </c>
      <c r="C245" s="31"/>
      <c r="D245" s="72">
        <v>10</v>
      </c>
      <c r="E245" s="73" t="s">
        <v>281</v>
      </c>
      <c r="F245" s="54">
        <v>323.67</v>
      </c>
      <c r="G245" s="41"/>
      <c r="H245" s="35"/>
      <c r="I245" s="36" t="s">
        <v>33</v>
      </c>
      <c r="J245" s="37">
        <f t="shared" si="19"/>
        <v>1</v>
      </c>
      <c r="K245" s="35" t="s">
        <v>34</v>
      </c>
      <c r="L245" s="35" t="s">
        <v>4</v>
      </c>
      <c r="M245" s="38"/>
      <c r="N245" s="46"/>
      <c r="O245" s="46"/>
      <c r="P245" s="47"/>
      <c r="Q245" s="46"/>
      <c r="R245" s="46"/>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9">
        <f t="shared" si="20"/>
        <v>3236.7</v>
      </c>
      <c r="BB245" s="48">
        <f t="shared" si="21"/>
        <v>3236.7</v>
      </c>
      <c r="BC245" s="53" t="str">
        <f t="shared" si="22"/>
        <v>INR  Three Thousand Two Hundred &amp; Thirty Six  and Paise Seventy Only</v>
      </c>
      <c r="IA245" s="20">
        <v>13.11</v>
      </c>
      <c r="IB245" s="20" t="s">
        <v>271</v>
      </c>
      <c r="ID245" s="20">
        <v>10</v>
      </c>
      <c r="IE245" s="21" t="s">
        <v>281</v>
      </c>
      <c r="IF245" s="21"/>
      <c r="IG245" s="21"/>
      <c r="IH245" s="21"/>
      <c r="II245" s="21"/>
    </row>
    <row r="246" spans="1:243" s="20" customFormat="1" ht="97.5" customHeight="1">
      <c r="A246" s="55">
        <v>13.12</v>
      </c>
      <c r="B246" s="71" t="s">
        <v>272</v>
      </c>
      <c r="C246" s="31"/>
      <c r="D246" s="72">
        <v>10</v>
      </c>
      <c r="E246" s="73" t="s">
        <v>279</v>
      </c>
      <c r="F246" s="54">
        <v>3814.6</v>
      </c>
      <c r="G246" s="41"/>
      <c r="H246" s="35"/>
      <c r="I246" s="36" t="s">
        <v>33</v>
      </c>
      <c r="J246" s="37">
        <f t="shared" si="19"/>
        <v>1</v>
      </c>
      <c r="K246" s="35" t="s">
        <v>34</v>
      </c>
      <c r="L246" s="35" t="s">
        <v>4</v>
      </c>
      <c r="M246" s="38"/>
      <c r="N246" s="46"/>
      <c r="O246" s="46"/>
      <c r="P246" s="47"/>
      <c r="Q246" s="46"/>
      <c r="R246" s="46"/>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9">
        <f t="shared" si="20"/>
        <v>38146</v>
      </c>
      <c r="BB246" s="48">
        <f t="shared" si="21"/>
        <v>38146</v>
      </c>
      <c r="BC246" s="53" t="str">
        <f t="shared" si="22"/>
        <v>INR  Thirty Eight Thousand One Hundred &amp; Forty Six  Only</v>
      </c>
      <c r="IA246" s="20">
        <v>13.12</v>
      </c>
      <c r="IB246" s="75" t="s">
        <v>272</v>
      </c>
      <c r="ID246" s="20">
        <v>10</v>
      </c>
      <c r="IE246" s="21" t="s">
        <v>279</v>
      </c>
      <c r="IF246" s="21"/>
      <c r="IG246" s="21"/>
      <c r="IH246" s="21"/>
      <c r="II246" s="21"/>
    </row>
    <row r="247" spans="1:243" s="20" customFormat="1" ht="141.75">
      <c r="A247" s="55">
        <v>13.13</v>
      </c>
      <c r="B247" s="71" t="s">
        <v>273</v>
      </c>
      <c r="C247" s="31"/>
      <c r="D247" s="72">
        <v>30</v>
      </c>
      <c r="E247" s="73" t="s">
        <v>281</v>
      </c>
      <c r="F247" s="54">
        <v>71.59</v>
      </c>
      <c r="G247" s="41"/>
      <c r="H247" s="35"/>
      <c r="I247" s="36" t="s">
        <v>33</v>
      </c>
      <c r="J247" s="37">
        <f t="shared" si="19"/>
        <v>1</v>
      </c>
      <c r="K247" s="35" t="s">
        <v>34</v>
      </c>
      <c r="L247" s="35" t="s">
        <v>4</v>
      </c>
      <c r="M247" s="38"/>
      <c r="N247" s="46"/>
      <c r="O247" s="46"/>
      <c r="P247" s="47"/>
      <c r="Q247" s="46"/>
      <c r="R247" s="46"/>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9">
        <f t="shared" si="20"/>
        <v>2147.7</v>
      </c>
      <c r="BB247" s="48">
        <f t="shared" si="21"/>
        <v>2147.7</v>
      </c>
      <c r="BC247" s="53" t="str">
        <f t="shared" si="22"/>
        <v>INR  Two Thousand One Hundred &amp; Forty Seven  and Paise Seventy Only</v>
      </c>
      <c r="IA247" s="20">
        <v>13.13</v>
      </c>
      <c r="IB247" s="20" t="s">
        <v>273</v>
      </c>
      <c r="ID247" s="20">
        <v>30</v>
      </c>
      <c r="IE247" s="21" t="s">
        <v>281</v>
      </c>
      <c r="IF247" s="21"/>
      <c r="IG247" s="21"/>
      <c r="IH247" s="21"/>
      <c r="II247" s="21"/>
    </row>
    <row r="248" spans="1:243" s="20" customFormat="1" ht="82.5" customHeight="1">
      <c r="A248" s="55">
        <v>13.14</v>
      </c>
      <c r="B248" s="71" t="s">
        <v>274</v>
      </c>
      <c r="C248" s="31"/>
      <c r="D248" s="72">
        <v>5</v>
      </c>
      <c r="E248" s="73" t="s">
        <v>43</v>
      </c>
      <c r="F248" s="54">
        <v>6452.14</v>
      </c>
      <c r="G248" s="41"/>
      <c r="H248" s="35"/>
      <c r="I248" s="36" t="s">
        <v>33</v>
      </c>
      <c r="J248" s="37">
        <f t="shared" si="19"/>
        <v>1</v>
      </c>
      <c r="K248" s="35" t="s">
        <v>34</v>
      </c>
      <c r="L248" s="35" t="s">
        <v>4</v>
      </c>
      <c r="M248" s="38"/>
      <c r="N248" s="46"/>
      <c r="O248" s="46"/>
      <c r="P248" s="47"/>
      <c r="Q248" s="46"/>
      <c r="R248" s="46"/>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9">
        <f t="shared" si="20"/>
        <v>32260.7</v>
      </c>
      <c r="BB248" s="48">
        <f t="shared" si="21"/>
        <v>32260.7</v>
      </c>
      <c r="BC248" s="53" t="str">
        <f t="shared" si="22"/>
        <v>INR  Thirty Two Thousand Two Hundred &amp; Sixty  and Paise Seventy Only</v>
      </c>
      <c r="IA248" s="20">
        <v>13.14</v>
      </c>
      <c r="IB248" s="75" t="s">
        <v>274</v>
      </c>
      <c r="ID248" s="20">
        <v>5</v>
      </c>
      <c r="IE248" s="21" t="s">
        <v>43</v>
      </c>
      <c r="IF248" s="21"/>
      <c r="IG248" s="21"/>
      <c r="IH248" s="21"/>
      <c r="II248" s="21"/>
    </row>
    <row r="249" spans="1:243" s="20" customFormat="1" ht="47.25">
      <c r="A249" s="55">
        <v>13.15</v>
      </c>
      <c r="B249" s="71" t="s">
        <v>275</v>
      </c>
      <c r="C249" s="31"/>
      <c r="D249" s="72">
        <v>1000</v>
      </c>
      <c r="E249" s="73" t="s">
        <v>284</v>
      </c>
      <c r="F249" s="54">
        <v>24.88</v>
      </c>
      <c r="G249" s="41"/>
      <c r="H249" s="35"/>
      <c r="I249" s="36" t="s">
        <v>33</v>
      </c>
      <c r="J249" s="37">
        <f t="shared" si="19"/>
        <v>1</v>
      </c>
      <c r="K249" s="35" t="s">
        <v>34</v>
      </c>
      <c r="L249" s="35" t="s">
        <v>4</v>
      </c>
      <c r="M249" s="38"/>
      <c r="N249" s="46"/>
      <c r="O249" s="46"/>
      <c r="P249" s="47"/>
      <c r="Q249" s="46"/>
      <c r="R249" s="46"/>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9">
        <f t="shared" si="20"/>
        <v>24880</v>
      </c>
      <c r="BB249" s="48">
        <f t="shared" si="21"/>
        <v>24880</v>
      </c>
      <c r="BC249" s="53" t="str">
        <f t="shared" si="22"/>
        <v>INR  Twenty Four Thousand Eight Hundred &amp; Eighty  Only</v>
      </c>
      <c r="IA249" s="20">
        <v>13.15</v>
      </c>
      <c r="IB249" s="20" t="s">
        <v>275</v>
      </c>
      <c r="ID249" s="20">
        <v>1000</v>
      </c>
      <c r="IE249" s="21" t="s">
        <v>284</v>
      </c>
      <c r="IF249" s="21"/>
      <c r="IG249" s="21"/>
      <c r="IH249" s="21"/>
      <c r="II249" s="21"/>
    </row>
    <row r="250" spans="1:55" ht="57">
      <c r="A250" s="80" t="s">
        <v>35</v>
      </c>
      <c r="B250" s="42"/>
      <c r="C250" s="43"/>
      <c r="D250" s="69"/>
      <c r="E250" s="69"/>
      <c r="F250" s="69"/>
      <c r="G250" s="32"/>
      <c r="H250" s="44"/>
      <c r="I250" s="44"/>
      <c r="J250" s="44"/>
      <c r="K250" s="44"/>
      <c r="L250" s="45"/>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52">
        <f>SUM(BA13:BA249)</f>
        <v>1822788.95</v>
      </c>
      <c r="BB250" s="52">
        <f>SUM(BB13:BB249)</f>
        <v>1822788.95</v>
      </c>
      <c r="BC250" s="70" t="str">
        <f>SpellNumber($E$2,BB250)</f>
        <v>INR  Eighteen Lakh Twenty Two Thousand Seven Hundred &amp; Eighty Eight  and Paise Ninety Five Only</v>
      </c>
    </row>
    <row r="251" spans="1:55" ht="46.5" customHeight="1">
      <c r="A251" s="81" t="s">
        <v>36</v>
      </c>
      <c r="B251" s="23"/>
      <c r="C251" s="24"/>
      <c r="D251" s="66"/>
      <c r="E251" s="67" t="s">
        <v>45</v>
      </c>
      <c r="F251" s="68"/>
      <c r="G251" s="25"/>
      <c r="H251" s="26"/>
      <c r="I251" s="26"/>
      <c r="J251" s="26"/>
      <c r="K251" s="27"/>
      <c r="L251" s="28"/>
      <c r="M251" s="29"/>
      <c r="N251" s="30"/>
      <c r="O251" s="20"/>
      <c r="P251" s="20"/>
      <c r="Q251" s="20"/>
      <c r="R251" s="20"/>
      <c r="S251" s="2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50">
        <f>IF(ISBLANK(F251),0,IF(E251="Excess (+)",ROUND(BA250+(BA250*F251),2),IF(E251="Less (-)",ROUND(BA250+(BA250*F251*(-1)),2),IF(E251="At Par",BA250,0))))</f>
        <v>0</v>
      </c>
      <c r="BB251" s="51">
        <f>ROUND(BA251,0)</f>
        <v>0</v>
      </c>
      <c r="BC251" s="34" t="str">
        <f>SpellNumber($E$2,BB251)</f>
        <v>INR Zero Only</v>
      </c>
    </row>
    <row r="252" spans="1:55" ht="45.75" customHeight="1">
      <c r="A252" s="82" t="s">
        <v>37</v>
      </c>
      <c r="B252" s="22"/>
      <c r="C252" s="56" t="str">
        <f>SpellNumber($E$2,BB251)</f>
        <v>INR Zero Only</v>
      </c>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row>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5" ht="15"/>
    <row r="1206" ht="15"/>
    <row r="1207"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sheetData>
  <sheetProtection password="8F23" sheet="1"/>
  <mergeCells count="88">
    <mergeCell ref="D230:BC230"/>
    <mergeCell ref="D232:BC232"/>
    <mergeCell ref="D234:BC234"/>
    <mergeCell ref="D189:BC189"/>
    <mergeCell ref="D219:BC219"/>
    <mergeCell ref="D220:BC220"/>
    <mergeCell ref="D224:BC224"/>
    <mergeCell ref="D222:BC222"/>
    <mergeCell ref="D225:BC225"/>
    <mergeCell ref="D227:BC227"/>
    <mergeCell ref="D181:BC181"/>
    <mergeCell ref="D185:BC185"/>
    <mergeCell ref="D187:BC187"/>
    <mergeCell ref="D192:BC192"/>
    <mergeCell ref="D206:BC206"/>
    <mergeCell ref="D214:BC214"/>
    <mergeCell ref="D213:BC213"/>
    <mergeCell ref="D163:BC163"/>
    <mergeCell ref="D166:BC166"/>
    <mergeCell ref="D169:BC169"/>
    <mergeCell ref="D171:BC171"/>
    <mergeCell ref="D176:BC176"/>
    <mergeCell ref="D179:BC179"/>
    <mergeCell ref="D147:BC147"/>
    <mergeCell ref="D151:BC151"/>
    <mergeCell ref="D153:BC153"/>
    <mergeCell ref="D156:BC156"/>
    <mergeCell ref="D159:BC159"/>
    <mergeCell ref="D160:BC160"/>
    <mergeCell ref="D129:BC129"/>
    <mergeCell ref="D131:BC131"/>
    <mergeCell ref="D133:BC133"/>
    <mergeCell ref="D136:BC136"/>
    <mergeCell ref="D142:BC142"/>
    <mergeCell ref="D143:BC143"/>
    <mergeCell ref="D116:BC116"/>
    <mergeCell ref="D119:BC119"/>
    <mergeCell ref="D118:BC118"/>
    <mergeCell ref="D121:BC121"/>
    <mergeCell ref="D123:BC123"/>
    <mergeCell ref="D127:BC127"/>
    <mergeCell ref="D100:BC100"/>
    <mergeCell ref="D102:BC102"/>
    <mergeCell ref="D105:BC105"/>
    <mergeCell ref="D107:BC107"/>
    <mergeCell ref="D109:BC109"/>
    <mergeCell ref="D114:BC114"/>
    <mergeCell ref="D84:BC84"/>
    <mergeCell ref="D88:BC88"/>
    <mergeCell ref="D92:BC92"/>
    <mergeCell ref="D91:BC91"/>
    <mergeCell ref="D95:BC95"/>
    <mergeCell ref="D98:BC98"/>
    <mergeCell ref="D97:BC97"/>
    <mergeCell ref="D68:BC68"/>
    <mergeCell ref="D70:BC70"/>
    <mergeCell ref="D72:BC72"/>
    <mergeCell ref="D74:BC74"/>
    <mergeCell ref="D78:BC78"/>
    <mergeCell ref="D82:BC82"/>
    <mergeCell ref="D52:BC52"/>
    <mergeCell ref="D54:BC54"/>
    <mergeCell ref="D59:BC59"/>
    <mergeCell ref="D63:BC63"/>
    <mergeCell ref="D65:BC65"/>
    <mergeCell ref="D66:BC66"/>
    <mergeCell ref="D32:BC32"/>
    <mergeCell ref="D36:BC36"/>
    <mergeCell ref="D35:BC35"/>
    <mergeCell ref="D39:BC39"/>
    <mergeCell ref="D42:BC42"/>
    <mergeCell ref="D51:BC51"/>
    <mergeCell ref="D18:BC18"/>
    <mergeCell ref="D19:BC19"/>
    <mergeCell ref="D21:BC21"/>
    <mergeCell ref="D23:BC23"/>
    <mergeCell ref="D24:BC24"/>
    <mergeCell ref="D30:BC30"/>
    <mergeCell ref="C252:BC252"/>
    <mergeCell ref="A1:L1"/>
    <mergeCell ref="A4:BC4"/>
    <mergeCell ref="A5:BC5"/>
    <mergeCell ref="A6:BC6"/>
    <mergeCell ref="A7:BC7"/>
    <mergeCell ref="A9:BC9"/>
    <mergeCell ref="D13:BC13"/>
    <mergeCell ref="B8:BC8"/>
    <mergeCell ref="D14:BC14"/>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1">
      <formula1>IF(E251="Select",-1,IF(E251="At Par",0,0))</formula1>
      <formula2>IF(E251="Select",-1,IF(E251="At Par",0,0.99))</formula2>
    </dataValidation>
    <dataValidation type="list" allowBlank="1" showErrorMessage="1" sqref="E25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1">
      <formula1>0</formula1>
      <formula2>IF(#REF!&lt;&gt;"Select",99.9,0)</formula2>
    </dataValidation>
    <dataValidation allowBlank="1" showInputMessage="1" showErrorMessage="1" promptTitle="Units" prompt="Please enter Units in text" sqref="D15:E17 D20:E20 D22:E22 D25:E29 D31:E31 D33:E34 D37:E38 D40:E41 D43:E50 D53:E53 D55:E58 D60:E62 D64:E64 D67:E67 D69:E69 D71:E71 D73:E73 D75:E77 D79:E81 D83:E83 D85:E87 D89:E90 D93:E94 D96:E96 D99:E99 D101:E101 D103:E104 D106:E106 D108:E108 D110:E113 D115:E115 D117:E117 D120:E120 D122:E122 D124:E126 D128:E128 D130:E130 D132:E132 D134:E135 D137:E141 D144:E146 D148:E150 D152:E152 D154:E155 D157:E158 D161:E162 D164:E165 D167:E168 D170:E170 D172:E175 D177:E178 D180:E180 D182:E184 D186:E186 D235:E249 D193:E205 D207:E212 D215:E218 D223:E223 D221:E221 D226:E226 D228:E229 D231:E231 D233:E233 D188:E188 D190:E191">
      <formula1>0</formula1>
      <formula2>0</formula2>
    </dataValidation>
    <dataValidation type="decimal" allowBlank="1" showInputMessage="1" showErrorMessage="1" promptTitle="Quantity" prompt="Please enter the Quantity for this item. " errorTitle="Invalid Entry" error="Only Numeric Values are allowed. " sqref="F15:F17 F20 F22 F25:F29 F31 F33:F34 F37:F38 F40:F41 F43:F50 F53 F55:F58 F60:F62 F64 F67 F69 F71 F73 F75:F77 F79:F81 F83 F85:F87 F89:F90 F93:F94 F96 F99 F101 F103:F104 F106 F108 F110:F113 F115 F117 F120 F122 F124:F126 F128 F130 F132 F134:F135 F137:F141 F144:F146 F148:F150 F152 F154:F155 F157:F158 F161:F162 F164:F165 F167:F168 F170 F172:F175 F177:F178 F180 F182:F184 F186 F235:F249 F193:F205 F207:F212 F215:F218 F223 F221 F226 F228:F229 F231 F233 F188 F190:F191">
      <formula1>0</formula1>
      <formula2>999999999999999</formula2>
    </dataValidation>
    <dataValidation type="list" allowBlank="1" showErrorMessage="1" sqref="D13:D14 K15:K17 D18:D19 K20 D21 K22 D23:D24 K25:K29 D30 K31 D32 D35:D36 K33:K34 K37:K38 D39 K40:K41 D42 K43:K50 D51:D52 K53 D54 K55:K58 D59 K60:K62 D63 K64 D65:D66 K67 D68 K69 D70 K71 D72 K73 D74 K75:K77 D78 K79:K81 D82 K83 D84 K85:K87 D88 D91:D92 K89:K90 K93:K94 D95 D97:D98 K96 K99 D100 K101 D102 K103:K104 D105 K106 D107 K108 D109 K110:K113 D114 K115 D116 D118:D119 K117 K120 D121 K122 D123 K124:K126 D127 K128 D129 K130 D131 K132 D133 K134:K135 D136 K137:K141 D142:D143 K144:K146 D147 K148:K150 D151 K152 D153 K154:K155 D156 K157:K158 D159:D160 K161:K162 D163 K164:K165 D166 K167:K168 D169 K170 D171 K172:K175">
      <formula1>"Partial Conversion,Full Conversion"</formula1>
      <formula2>0</formula2>
    </dataValidation>
    <dataValidation type="list" allowBlank="1" showErrorMessage="1" sqref="D176 K177:K178 D179 K180 D181 K182:K184 D185 K186 D187 D234 D192 K193:K205 D206 D213:D214 K207:K212 K215:K218 D219:D220 D224:D225 D222 K221 K223 K226 D227 K228:K229 D230 K231 D232 K233 K235:K249 K188 K190:K191 D18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7 G20:H20 G22:H22 G25:H29 G31:H31 G33:H34 G37:H38 G40:H41 G43:H50 G53:H53 G55:H58 G60:H62 G64:H64 G67:H67 G69:H69 G71:H71 G73:H73 G75:H77 G79:H81 G83:H83 G85:H87 G89:H90 G93:H94 G96:H96 G99:H99 G101:H101 G103:H104 G106:H106 G108:H108 G110:H113 G115:H115 G117:H117 G120:H120 G122:H122 G124:H126 G128:H128 G130:H130 G132:H132 G134:H135 G137:H141 G144:H146 G148:H150 G152:H152 G154:H155 G157:H158 G161:H162 G164:H165 G167:H168 G170:H170 G172:H175 G177:H178 G180:H180 G182:H184 G186:H186 G235:H249 G193:H205 G207:H212 G215:H218 G223:H223 G221:H221 G226:H226 G228:H229 G231:H231 G233:H233 G188:H188 G190:H191">
      <formula1>0</formula1>
      <formula2>999999999999999</formula2>
    </dataValidation>
    <dataValidation allowBlank="1" showInputMessage="1" showErrorMessage="1" promptTitle="Addition / Deduction" prompt="Please Choose the correct One" sqref="J15:J17 J20 J22 J25:J29 J31 J33:J34 J37:J38 J40:J41 J43:J50 J53 J55:J58 J60:J62 J64 J67 J69 J71 J73 J75:J77 J79:J81 J83 J85:J87 J89:J90 J93:J94 J96 J99 J101 J103:J104 J106 J108 J110:J113 J115 J117 J120 J122 J124:J126 J128 J130 J132 J134:J135 J137:J141 J144:J146 J148:J150 J152 J154:J155 J157:J158 J161:J162 J164:J165 J167:J168 J170 J172:J175 J177:J178 J180 J182:J184 J186 J235:J249 J193:J205 J207:J212 J215:J218 J223 J221 J226 J228:J229 J231 J233 J188 J190:J191">
      <formula1>0</formula1>
      <formula2>0</formula2>
    </dataValidation>
    <dataValidation type="list" showErrorMessage="1" sqref="I15:I17 I20 I22 I25:I29 I31 I33:I34 I37:I38 I40:I41 I43:I50 I53 I55:I58 I60:I62 I64 I67 I69 I71 I73 I75:I77 I79:I81 I83 I85:I87 I89:I90 I93:I94 I96 I99 I101 I103:I104 I106 I108 I110:I113 I115 I117 I120 I122 I124:I126 I128 I130 I132 I134:I135 I137:I141 I144:I146 I148:I150 I152 I154:I155 I157:I158 I161:I162 I164:I165 I167:I168 I170 I172:I175 I177:I178 I180 I182:I184 I186 I235:I249 I193:I205 I207:I212 I215:I218 I223 I221 I226 I228:I229 I231 I233 I188 I190:I19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7 N20:O20 N22:O22 N25:O29 N31:O31 N33:O34 N37:O38 N40:O41 N43:O50 N53:O53 N55:O58 N60:O62 N64:O64 N67:O67 N69:O69 N71:O71 N73:O73 N75:O77 N79:O81 N83:O83 N85:O87 N89:O90 N93:O94 N96:O96 N99:O99 N101:O101 N103:O104 N106:O106 N108:O108 N110:O113 N115:O115 N117:O117 N120:O120 N122:O122 N124:O126 N128:O128 N130:O130 N132:O132 N134:O135 N137:O141 N144:O146 N148:O150 N152:O152 N154:O155 N157:O158 N161:O162 N164:O165 N167:O168 N170:O170 N172:O175 N177:O178 N180:O180 N182:O184 N186:O186 N235:O249 N193:O205 N207:O212 N215:O218 N223:O223 N221:O221 N226:O226 N228:O229 N231:O231 N233:O233 N188:O188 N190:O19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7 R20 R22 R25:R29 R31 R33:R34 R37:R38 R40:R41 R43:R50 R53 R55:R58 R60:R62 R64 R67 R69 R71 R73 R75:R77 R79:R81 R83 R85:R87 R89:R90 R93:R94 R96 R99 R101 R103:R104 R106 R108 R110:R113 R115 R117 R120 R122 R124:R126 R128 R130 R132 R134:R135 R137:R141 R144:R146 R148:R150 R152 R154:R155 R157:R158 R161:R162 R164:R165 R167:R168 R170 R172:R175 R177:R178 R180 R182:R184 R186 R235:R249 R193:R205 R207:R212 R215:R218 R223 R221 R226 R228:R229 R231 R233 R188 R190:R19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7 Q20 Q22 Q25:Q29 Q31 Q33:Q34 Q37:Q38 Q40:Q41 Q43:Q50 Q53 Q55:Q58 Q60:Q62 Q64 Q67 Q69 Q71 Q73 Q75:Q77 Q79:Q81 Q83 Q85:Q87 Q89:Q90 Q93:Q94 Q96 Q99 Q101 Q103:Q104 Q106 Q108 Q110:Q113 Q115 Q117 Q120 Q122 Q124:Q126 Q128 Q130 Q132 Q134:Q135 Q137:Q141 Q144:Q146 Q148:Q150 Q152 Q154:Q155 Q157:Q158 Q161:Q162 Q164:Q165 Q167:Q168 Q170 Q172:Q175 Q177:Q178 Q180 Q182:Q184 Q186 Q235:Q249 Q193:Q205 Q207:Q212 Q215:Q218 Q223 Q221 Q226 Q228:Q229 Q231 Q233 Q188 Q190:Q19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7 M20 M22 M25:M29 M31 M33:M34 M37:M38 M40:M41 M43:M50 M53 M55:M58 M60:M62 M64 M67 M69 M71 M73 M75:M77 M79:M81 M83 M85:M87 M89:M90 M93:M94 M96 M99 M101 M103:M104 M106 M108 M110:M113 M115 M117 M120 M122 M124:M126 M128 M130 M132 M134:M135 M137:M141 M144:M146 M148:M150 M152 M154:M155 M157:M158 M161:M162 M164:M165 M167:M168 M170 M172:M175 M177:M178 M180 M182:M184 M186 M235:M249 M193:M205 M207:M212 M215:M218 M223 M221 M226 M228:M229 M231 M233 M188 M190:M191">
      <formula1>0</formula1>
      <formula2>999999999999999</formula2>
    </dataValidation>
    <dataValidation type="list" allowBlank="1" showInputMessage="1" showErrorMessage="1" sqref="L246 L24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9 L24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49">
      <formula1>0</formula1>
      <formula2>0</formula2>
    </dataValidation>
    <dataValidation type="decimal" allowBlank="1" showErrorMessage="1" errorTitle="Invalid Entry" error="Only Numeric Values are allowed. " sqref="A13:A249">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4" t="s">
        <v>38</v>
      </c>
      <c r="F6" s="64"/>
      <c r="G6" s="64"/>
      <c r="H6" s="64"/>
      <c r="I6" s="64"/>
      <c r="J6" s="64"/>
      <c r="K6" s="64"/>
    </row>
    <row r="7" spans="5:11" ht="14.25">
      <c r="E7" s="65"/>
      <c r="F7" s="65"/>
      <c r="G7" s="65"/>
      <c r="H7" s="65"/>
      <c r="I7" s="65"/>
      <c r="J7" s="65"/>
      <c r="K7" s="65"/>
    </row>
    <row r="8" spans="5:11" ht="14.25">
      <c r="E8" s="65"/>
      <c r="F8" s="65"/>
      <c r="G8" s="65"/>
      <c r="H8" s="65"/>
      <c r="I8" s="65"/>
      <c r="J8" s="65"/>
      <c r="K8" s="65"/>
    </row>
    <row r="9" spans="5:11" ht="14.25">
      <c r="E9" s="65"/>
      <c r="F9" s="65"/>
      <c r="G9" s="65"/>
      <c r="H9" s="65"/>
      <c r="I9" s="65"/>
      <c r="J9" s="65"/>
      <c r="K9" s="65"/>
    </row>
    <row r="10" spans="5:11" ht="14.25">
      <c r="E10" s="65"/>
      <c r="F10" s="65"/>
      <c r="G10" s="65"/>
      <c r="H10" s="65"/>
      <c r="I10" s="65"/>
      <c r="J10" s="65"/>
      <c r="K10" s="65"/>
    </row>
    <row r="11" spans="5:11" ht="14.25">
      <c r="E11" s="65"/>
      <c r="F11" s="65"/>
      <c r="G11" s="65"/>
      <c r="H11" s="65"/>
      <c r="I11" s="65"/>
      <c r="J11" s="65"/>
      <c r="K11" s="65"/>
    </row>
    <row r="12" spans="5:11" ht="14.25">
      <c r="E12" s="65"/>
      <c r="F12" s="65"/>
      <c r="G12" s="65"/>
      <c r="H12" s="65"/>
      <c r="I12" s="65"/>
      <c r="J12" s="65"/>
      <c r="K12" s="65"/>
    </row>
    <row r="13" spans="5:11" ht="14.25">
      <c r="E13" s="65"/>
      <c r="F13" s="65"/>
      <c r="G13" s="65"/>
      <c r="H13" s="65"/>
      <c r="I13" s="65"/>
      <c r="J13" s="65"/>
      <c r="K13" s="65"/>
    </row>
    <row r="14" spans="5:11" ht="14.25">
      <c r="E14" s="65"/>
      <c r="F14" s="65"/>
      <c r="G14" s="65"/>
      <c r="H14" s="65"/>
      <c r="I14" s="65"/>
      <c r="J14" s="65"/>
      <c r="K14" s="6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2022-09-16T06:07:40Z</cp:lastPrinted>
  <dcterms:created xsi:type="dcterms:W3CDTF">2009-01-30T06:42:42Z</dcterms:created>
  <dcterms:modified xsi:type="dcterms:W3CDTF">2022-09-16T06:32:15Z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