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<sst xmlns="http://schemas.openxmlformats.org/spreadsheetml/2006/main" count="260" uniqueCount="89">
  <si>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</si>
  <si>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</si>
  <si>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</si>
  <si>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</si>
  <si>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</si>
  <si>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</si>
  <si>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</si>
  <si>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</si>
  <si>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</si>
  <si>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</si>
  <si>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</si>
  <si>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</si>
  <si>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</si>
  <si>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</si>
  <si>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</si>
  <si>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</si>
  <si>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</si>
  <si>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</si>
  <si>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</si>
  <si>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</si>
  <si>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</si>
  <si>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</si>
  <si>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</si>
  <si>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</si>
  <si>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</si>
  <si>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</si>
  <si>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</si>
  <si>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</si>
  <si>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</si>
  <si>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</si>
  <si>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</si>
  <si>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</si>
  <si>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</si>
  <si>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</si>
  <si>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</si>
  <si>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</si>
  <si>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</si>
  <si>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</si>
  <si>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</si>
  <si>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</si>
  <si>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</si>
  <si>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</si>
  <si>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</si>
  <si>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</si>
  <si>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</si>
  <si>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</si>
  <si>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</si>
  <si>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</si>
  <si>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1:2:4 (1 cement : 2 coarse sand (zone-III) derived from natural sources: 4 graded stone aggregate 20 mm nominal size derived from natural sources).</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</si>
  <si>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</si>
  <si>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</si>
  <si>
    <t>kg</t>
  </si>
  <si>
    <t>100 mm</t>
  </si>
  <si>
    <t>One or more coats on old work</t>
  </si>
  <si>
    <t>each</t>
  </si>
  <si>
    <t>Name of Work: Replacement of damaged kitche window and balcony door window HN AA-8 New SBRA &amp; 2001 Type II.</t>
  </si>
  <si>
    <t>Contract No:  42/C/D3/2021-22</t>
  </si>
  <si>
    <t>CONCRETE WORK</t>
  </si>
  <si>
    <t>Providing and laying in position cement concrete of specified grade excluding the cost of centering and shuttering - All work up to plinth level :</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</si>
  <si>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</si>
  <si>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</si>
  <si>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</si>
  <si>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and fixing M.S. grills of required pattern in frames of windows etc. with M.S. flats, square or round bars etc. including priming coat with approved steel primer all complete.</t>
  </si>
  <si>
    <t>Fixed to openings /wooden frames with rawl plugs screws etc.</t>
  </si>
  <si>
    <t>Providing and fixing aluminium tower bolts, ISI marked, anodised (anodic coating not less than grade AC 10 as per IS : 1868 ) transparent or dyed to required colour or shade, with necessary screws etc. complete :</t>
  </si>
  <si>
    <t>150x10 mm</t>
  </si>
  <si>
    <t>100x10 mm</t>
  </si>
  <si>
    <t>Providing and fixing aluminium handles, ISI marked, anodised (anodic coating not less than grade AC 10 as per IS : 1868) transparent or dyed to required colour or shade, with necessary screws etc. complete :</t>
  </si>
  <si>
    <t>125 mm</t>
  </si>
  <si>
    <t>FINISHING</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</si>
  <si>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</si>
  <si>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</si>
  <si>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Painting with synthetic enamel paint of approved brand and manufacture of required colour to give an even shade :</t>
  </si>
  <si>
    <t>Finishing walls with Acrylic Smooth exterior paint of required shade :</t>
  </si>
  <si>
    <t>Old work (Two or more coat applied @ 1.67 ltr/ 10 sqm) on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</si>
  <si>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</si>
  <si>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</si>
  <si>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</si>
  <si>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</si>
  <si>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DISMANTLING AND DEMOLISHING</t>
  </si>
  <si>
    <t>Dismantling doors, windows and clerestory windows (steel or wood) shutter including chowkhats, architrave, holdfasts etc. complete and stacking within 50 metres lead :</t>
  </si>
  <si>
    <t>Of area 3 sq. metres and below</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</si>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</sst>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1"/>
      <color indexed="31"/>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b/>
      <sz val="11"/>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4" fillId="0" borderId="12" xfId="56" applyNumberFormat="1" applyFont="1" applyFill="1" applyBorder="1" applyAlignment="1" applyProtection="1">
      <alignment vertical="top"/>
      <protection/>
    </xf>
    <xf numFmtId="0" fontId="14"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4" fillId="0" borderId="0" xfId="56" applyNumberFormat="1" applyFont="1" applyFill="1" applyAlignment="1" applyProtection="1">
      <alignment vertical="top"/>
      <protection/>
    </xf>
    <xf numFmtId="0" fontId="54"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4" fillId="0" borderId="16" xfId="59" applyNumberFormat="1" applyFont="1" applyFill="1" applyBorder="1" applyAlignment="1">
      <alignment horizontal="justify" vertical="top" wrapText="1"/>
      <protection/>
    </xf>
    <xf numFmtId="0" fontId="54" fillId="0" borderId="15" xfId="0" applyFont="1" applyFill="1" applyBorder="1" applyAlignment="1">
      <alignment horizontal="left" vertical="top"/>
    </xf>
    <xf numFmtId="0" fontId="54" fillId="0" borderId="15" xfId="0" applyFont="1" applyFill="1" applyBorder="1" applyAlignment="1">
      <alignment horizontal="justify" vertical="top" wrapText="1"/>
    </xf>
    <xf numFmtId="10" fontId="15"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vertical="top" wrapText="1"/>
      <protection/>
    </xf>
    <xf numFmtId="0" fontId="37" fillId="0" borderId="15" xfId="0" applyFont="1" applyFill="1" applyBorder="1" applyAlignment="1">
      <alignment horizontal="left" vertical="top"/>
    </xf>
    <xf numFmtId="0" fontId="37" fillId="0" borderId="15" xfId="0" applyFont="1" applyFill="1" applyBorder="1" applyAlignment="1">
      <alignment horizontal="right" vertical="top"/>
    </xf>
    <xf numFmtId="2" fontId="37" fillId="0" borderId="15" xfId="0" applyNumberFormat="1" applyFont="1" applyFill="1" applyBorder="1" applyAlignment="1">
      <alignment horizontal="left" vertical="top"/>
    </xf>
    <xf numFmtId="0" fontId="12" fillId="0" borderId="22" xfId="59" applyNumberFormat="1" applyFont="1" applyFill="1" applyBorder="1" applyAlignment="1">
      <alignment vertical="top"/>
      <protection/>
    </xf>
    <xf numFmtId="2" fontId="12" fillId="0" borderId="15" xfId="59" applyNumberFormat="1" applyFont="1" applyFill="1" applyBorder="1" applyAlignment="1">
      <alignment vertical="top"/>
      <protection/>
    </xf>
    <xf numFmtId="0" fontId="12" fillId="0" borderId="24" xfId="59" applyNumberFormat="1" applyFont="1" applyFill="1" applyBorder="1" applyAlignment="1" applyProtection="1">
      <alignment vertical="center" wrapText="1"/>
      <protection locked="0"/>
    </xf>
    <xf numFmtId="0" fontId="15" fillId="33" borderId="24" xfId="59" applyNumberFormat="1" applyFont="1" applyFill="1" applyBorder="1" applyAlignment="1" applyProtection="1">
      <alignment vertical="center" wrapText="1"/>
      <protection locked="0"/>
    </xf>
    <xf numFmtId="0" fontId="12" fillId="0" borderId="11" xfId="59" applyNumberFormat="1" applyFont="1" applyFill="1" applyBorder="1" applyAlignment="1" applyProtection="1">
      <alignment vertical="center" wrapText="1"/>
      <protection/>
    </xf>
    <xf numFmtId="2" fontId="19" fillId="0" borderId="19" xfId="59" applyNumberFormat="1" applyFont="1" applyFill="1" applyBorder="1" applyAlignment="1">
      <alignment vertical="top"/>
      <protection/>
    </xf>
    <xf numFmtId="2" fontId="12" fillId="0" borderId="0" xfId="59" applyNumberFormat="1" applyFont="1" applyFill="1" applyBorder="1" applyAlignment="1">
      <alignment horizontal="right" vertical="top"/>
      <protection/>
    </xf>
    <xf numFmtId="0" fontId="54" fillId="0" borderId="15" xfId="0" applyFont="1" applyFill="1" applyBorder="1" applyAlignment="1">
      <alignment horizontal="center" vertical="top" wrapText="1"/>
    </xf>
    <xf numFmtId="2" fontId="54" fillId="0" borderId="15" xfId="0" applyNumberFormat="1" applyFont="1" applyFill="1" applyBorder="1" applyAlignment="1">
      <alignment vertical="top"/>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12" fillId="0" borderId="13" xfId="59" applyNumberFormat="1" applyFont="1" applyFill="1" applyBorder="1" applyAlignment="1">
      <alignment horizontal="center" vertical="top" wrapText="1"/>
      <protection/>
    </xf>
    <xf numFmtId="0" fontId="12"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18"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3"/>
  <sheetViews>
    <sheetView showGridLines="0" view="pageBreakPreview" zoomScaleNormal="85" zoomScaleSheetLayoutView="100" zoomScalePageLayoutView="0" workbookViewId="0" topLeftCell="A12">
      <selection activeCell="F17" sqref="F1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4" t="s">
        <v>42</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75" customHeight="1">
      <c r="A5" s="74" t="s">
        <v>55</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56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72" customHeight="1">
      <c r="A8" s="11" t="s">
        <v>39</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76" t="s">
        <v>45</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4">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6">
        <v>8</v>
      </c>
      <c r="IE12" s="18"/>
      <c r="IF12" s="18"/>
      <c r="IG12" s="18"/>
      <c r="IH12" s="18"/>
      <c r="II12" s="18"/>
    </row>
    <row r="13" spans="1:243" s="21" customFormat="1" ht="18" customHeight="1">
      <c r="A13" s="51">
        <v>1</v>
      </c>
      <c r="B13" s="52" t="s">
        <v>57</v>
      </c>
      <c r="C13" s="32"/>
      <c r="D13" s="68"/>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IA13" s="21">
        <v>1</v>
      </c>
      <c r="IB13" s="21" t="s">
        <v>57</v>
      </c>
      <c r="IE13" s="22"/>
      <c r="IF13" s="22"/>
      <c r="IG13" s="22"/>
      <c r="IH13" s="22"/>
      <c r="II13" s="22"/>
    </row>
    <row r="14" spans="1:243" s="21" customFormat="1" ht="30" customHeight="1">
      <c r="A14" s="56">
        <v>1.01</v>
      </c>
      <c r="B14" s="52" t="s">
        <v>58</v>
      </c>
      <c r="C14" s="57"/>
      <c r="D14" s="68"/>
      <c r="E14" s="68"/>
      <c r="F14" s="68"/>
      <c r="G14" s="68"/>
      <c r="H14" s="68"/>
      <c r="I14" s="68"/>
      <c r="J14" s="68"/>
      <c r="K14" s="68"/>
      <c r="L14" s="68"/>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IA14" s="21">
        <v>1.01</v>
      </c>
      <c r="IB14" s="21" t="s">
        <v>58</v>
      </c>
      <c r="IE14" s="22"/>
      <c r="IF14" s="22"/>
      <c r="IG14" s="22"/>
      <c r="IH14" s="22"/>
      <c r="II14" s="22"/>
    </row>
    <row r="15" spans="1:243" s="21" customFormat="1" ht="78.75">
      <c r="A15" s="56">
        <v>1.02</v>
      </c>
      <c r="B15" s="52" t="s">
        <v>48</v>
      </c>
      <c r="C15" s="57"/>
      <c r="D15" s="32">
        <v>1</v>
      </c>
      <c r="E15" s="66" t="s">
        <v>50</v>
      </c>
      <c r="F15" s="67">
        <v>5952.3</v>
      </c>
      <c r="G15" s="41"/>
      <c r="H15" s="35"/>
      <c r="I15" s="36" t="s">
        <v>33</v>
      </c>
      <c r="J15" s="37">
        <f aca="true" t="shared" si="0" ref="J15:J50">IF(I15="Less(-)",-1,1)</f>
        <v>1</v>
      </c>
      <c r="K15" s="35" t="s">
        <v>34</v>
      </c>
      <c r="L15" s="35" t="s">
        <v>4</v>
      </c>
      <c r="M15" s="38"/>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 aca="true" t="shared" si="1" ref="BA15:BA50">total_amount_ba($B$2,$D$2,D15,F15,J15,K15,M15)</f>
        <v>5952.3</v>
      </c>
      <c r="BB15" s="48">
        <f aca="true" t="shared" si="2" ref="BB15:BB50">BA15+SUM(N15:AZ15)</f>
        <v>5952.3</v>
      </c>
      <c r="BC15" s="50" t="str">
        <f aca="true" t="shared" si="3" ref="BC15:BC50">SpellNumber(L15,BB15)</f>
        <v>INR  Five Thousand Nine Hundred &amp; Fifty Two  and Paise Thirty Only</v>
      </c>
      <c r="IA15" s="21">
        <v>1.02</v>
      </c>
      <c r="IB15" s="21" t="s">
        <v>48</v>
      </c>
      <c r="ID15" s="21">
        <v>1</v>
      </c>
      <c r="IE15" s="22" t="s">
        <v>50</v>
      </c>
      <c r="IF15" s="22"/>
      <c r="IG15" s="22"/>
      <c r="IH15" s="22"/>
      <c r="II15" s="22"/>
    </row>
    <row r="16" spans="1:243" s="21" customFormat="1" ht="15.75">
      <c r="A16" s="56">
        <v>2</v>
      </c>
      <c r="B16" s="52" t="s">
        <v>59</v>
      </c>
      <c r="C16" s="57"/>
      <c r="D16" s="68"/>
      <c r="E16" s="68"/>
      <c r="F16" s="68"/>
      <c r="G16" s="68"/>
      <c r="H16" s="68"/>
      <c r="I16" s="68"/>
      <c r="J16" s="68"/>
      <c r="K16" s="68"/>
      <c r="L16" s="68"/>
      <c r="M16" s="68"/>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A16" s="21">
        <v>2</v>
      </c>
      <c r="IB16" s="21" t="s">
        <v>59</v>
      </c>
      <c r="IE16" s="22"/>
      <c r="IF16" s="22"/>
      <c r="IG16" s="22"/>
      <c r="IH16" s="22"/>
      <c r="II16" s="22"/>
    </row>
    <row r="17" spans="1:243" s="21" customFormat="1" ht="236.25">
      <c r="A17" s="56">
        <v>2.01</v>
      </c>
      <c r="B17" s="52" t="s">
        <v>60</v>
      </c>
      <c r="C17" s="57"/>
      <c r="D17" s="32">
        <v>5</v>
      </c>
      <c r="E17" s="66" t="s">
        <v>43</v>
      </c>
      <c r="F17" s="67">
        <v>903.38</v>
      </c>
      <c r="G17" s="41"/>
      <c r="H17" s="35"/>
      <c r="I17" s="36" t="s">
        <v>33</v>
      </c>
      <c r="J17" s="37">
        <f t="shared" si="0"/>
        <v>1</v>
      </c>
      <c r="K17" s="35" t="s">
        <v>34</v>
      </c>
      <c r="L17" s="35" t="s">
        <v>4</v>
      </c>
      <c r="M17" s="38"/>
      <c r="N17" s="46"/>
      <c r="O17" s="46"/>
      <c r="P17" s="47"/>
      <c r="Q17" s="46"/>
      <c r="R17" s="46"/>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9">
        <f t="shared" si="1"/>
        <v>4516.9</v>
      </c>
      <c r="BB17" s="48">
        <f t="shared" si="2"/>
        <v>4516.9</v>
      </c>
      <c r="BC17" s="50" t="str">
        <f t="shared" si="3"/>
        <v>INR  Four Thousand Five Hundred &amp; Sixteen  and Paise Ninety Only</v>
      </c>
      <c r="IA17" s="21">
        <v>2.01</v>
      </c>
      <c r="IB17" s="21" t="s">
        <v>60</v>
      </c>
      <c r="ID17" s="21">
        <v>5</v>
      </c>
      <c r="IE17" s="22" t="s">
        <v>43</v>
      </c>
      <c r="IF17" s="22"/>
      <c r="IG17" s="22"/>
      <c r="IH17" s="22"/>
      <c r="II17" s="22"/>
    </row>
    <row r="18" spans="1:243" s="21" customFormat="1" ht="15.75">
      <c r="A18" s="56">
        <v>3</v>
      </c>
      <c r="B18" s="52" t="s">
        <v>61</v>
      </c>
      <c r="C18" s="57"/>
      <c r="D18" s="68"/>
      <c r="E18" s="68"/>
      <c r="F18" s="68"/>
      <c r="G18" s="68"/>
      <c r="H18" s="68"/>
      <c r="I18" s="68"/>
      <c r="J18" s="68"/>
      <c r="K18" s="68"/>
      <c r="L18" s="68"/>
      <c r="M18" s="68"/>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A18" s="21">
        <v>3</v>
      </c>
      <c r="IB18" s="21" t="s">
        <v>61</v>
      </c>
      <c r="IE18" s="22"/>
      <c r="IF18" s="22"/>
      <c r="IG18" s="22"/>
      <c r="IH18" s="22"/>
      <c r="II18" s="22"/>
    </row>
    <row r="19" spans="1:243" s="21" customFormat="1" ht="94.5">
      <c r="A19" s="56">
        <v>3.01</v>
      </c>
      <c r="B19" s="52" t="s">
        <v>62</v>
      </c>
      <c r="C19" s="57"/>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A19" s="21">
        <v>3.01</v>
      </c>
      <c r="IB19" s="21" t="s">
        <v>62</v>
      </c>
      <c r="IE19" s="22"/>
      <c r="IF19" s="22"/>
      <c r="IG19" s="22"/>
      <c r="IH19" s="22"/>
      <c r="II19" s="22"/>
    </row>
    <row r="20" spans="1:243" s="21" customFormat="1" ht="42.75">
      <c r="A20" s="56">
        <v>3.02</v>
      </c>
      <c r="B20" s="52" t="s">
        <v>63</v>
      </c>
      <c r="C20" s="57"/>
      <c r="D20" s="32">
        <v>30</v>
      </c>
      <c r="E20" s="66" t="s">
        <v>51</v>
      </c>
      <c r="F20" s="67">
        <v>160.89</v>
      </c>
      <c r="G20" s="41"/>
      <c r="H20" s="35"/>
      <c r="I20" s="36" t="s">
        <v>33</v>
      </c>
      <c r="J20" s="37">
        <f t="shared" si="0"/>
        <v>1</v>
      </c>
      <c r="K20" s="35" t="s">
        <v>34</v>
      </c>
      <c r="L20" s="35" t="s">
        <v>4</v>
      </c>
      <c r="M20" s="38"/>
      <c r="N20" s="46"/>
      <c r="O20" s="46"/>
      <c r="P20" s="47"/>
      <c r="Q20" s="46"/>
      <c r="R20" s="46"/>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9">
        <f t="shared" si="1"/>
        <v>4826.7</v>
      </c>
      <c r="BB20" s="48">
        <f t="shared" si="2"/>
        <v>4826.7</v>
      </c>
      <c r="BC20" s="50" t="str">
        <f t="shared" si="3"/>
        <v>INR  Four Thousand Eight Hundred &amp; Twenty Six  and Paise Seventy Only</v>
      </c>
      <c r="IA20" s="21">
        <v>3.02</v>
      </c>
      <c r="IB20" s="21" t="s">
        <v>63</v>
      </c>
      <c r="ID20" s="21">
        <v>30</v>
      </c>
      <c r="IE20" s="22" t="s">
        <v>51</v>
      </c>
      <c r="IF20" s="22"/>
      <c r="IG20" s="22"/>
      <c r="IH20" s="22"/>
      <c r="II20" s="22"/>
    </row>
    <row r="21" spans="1:243" s="21" customFormat="1" ht="94.5">
      <c r="A21" s="56">
        <v>3.03</v>
      </c>
      <c r="B21" s="52" t="s">
        <v>64</v>
      </c>
      <c r="C21" s="57"/>
      <c r="D21" s="68"/>
      <c r="E21" s="68"/>
      <c r="F21" s="68"/>
      <c r="G21" s="68"/>
      <c r="H21" s="68"/>
      <c r="I21" s="68"/>
      <c r="J21" s="68"/>
      <c r="K21" s="68"/>
      <c r="L21" s="68"/>
      <c r="M21" s="68"/>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IA21" s="21">
        <v>3.03</v>
      </c>
      <c r="IB21" s="21" t="s">
        <v>64</v>
      </c>
      <c r="IE21" s="22"/>
      <c r="IF21" s="22"/>
      <c r="IG21" s="22"/>
      <c r="IH21" s="22"/>
      <c r="II21" s="22"/>
    </row>
    <row r="22" spans="1:243" s="21" customFormat="1" ht="28.5">
      <c r="A22" s="56">
        <v>3.04</v>
      </c>
      <c r="B22" s="52" t="s">
        <v>65</v>
      </c>
      <c r="C22" s="57"/>
      <c r="D22" s="32">
        <v>12</v>
      </c>
      <c r="E22" s="66" t="s">
        <v>54</v>
      </c>
      <c r="F22" s="67">
        <v>65.76</v>
      </c>
      <c r="G22" s="41"/>
      <c r="H22" s="35"/>
      <c r="I22" s="36" t="s">
        <v>33</v>
      </c>
      <c r="J22" s="37">
        <f t="shared" si="0"/>
        <v>1</v>
      </c>
      <c r="K22" s="35" t="s">
        <v>34</v>
      </c>
      <c r="L22" s="35" t="s">
        <v>4</v>
      </c>
      <c r="M22" s="38"/>
      <c r="N22" s="46"/>
      <c r="O22" s="46"/>
      <c r="P22" s="47"/>
      <c r="Q22" s="46"/>
      <c r="R22" s="46"/>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9">
        <f t="shared" si="1"/>
        <v>789.12</v>
      </c>
      <c r="BB22" s="48">
        <f t="shared" si="2"/>
        <v>789.12</v>
      </c>
      <c r="BC22" s="50" t="str">
        <f t="shared" si="3"/>
        <v>INR  Seven Hundred &amp; Eighty Nine  and Paise Twelve Only</v>
      </c>
      <c r="IA22" s="21">
        <v>3.04</v>
      </c>
      <c r="IB22" s="21" t="s">
        <v>65</v>
      </c>
      <c r="ID22" s="21">
        <v>12</v>
      </c>
      <c r="IE22" s="22" t="s">
        <v>54</v>
      </c>
      <c r="IF22" s="22"/>
      <c r="IG22" s="22"/>
      <c r="IH22" s="22"/>
      <c r="II22" s="22"/>
    </row>
    <row r="23" spans="1:243" s="21" customFormat="1" ht="28.5">
      <c r="A23" s="56">
        <v>3.05</v>
      </c>
      <c r="B23" s="52" t="s">
        <v>66</v>
      </c>
      <c r="C23" s="57"/>
      <c r="D23" s="32">
        <v>12</v>
      </c>
      <c r="E23" s="66" t="s">
        <v>54</v>
      </c>
      <c r="F23" s="67">
        <v>50.99</v>
      </c>
      <c r="G23" s="41"/>
      <c r="H23" s="35"/>
      <c r="I23" s="36" t="s">
        <v>33</v>
      </c>
      <c r="J23" s="37">
        <f t="shared" si="0"/>
        <v>1</v>
      </c>
      <c r="K23" s="35" t="s">
        <v>34</v>
      </c>
      <c r="L23" s="35" t="s">
        <v>4</v>
      </c>
      <c r="M23" s="38"/>
      <c r="N23" s="46"/>
      <c r="O23" s="46"/>
      <c r="P23" s="47"/>
      <c r="Q23" s="46"/>
      <c r="R23" s="46"/>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9">
        <f t="shared" si="1"/>
        <v>611.88</v>
      </c>
      <c r="BB23" s="48">
        <f t="shared" si="2"/>
        <v>611.88</v>
      </c>
      <c r="BC23" s="50" t="str">
        <f t="shared" si="3"/>
        <v>INR  Six Hundred &amp; Eleven  and Paise Eighty Eight Only</v>
      </c>
      <c r="IA23" s="21">
        <v>3.05</v>
      </c>
      <c r="IB23" s="21" t="s">
        <v>66</v>
      </c>
      <c r="ID23" s="21">
        <v>12</v>
      </c>
      <c r="IE23" s="22" t="s">
        <v>54</v>
      </c>
      <c r="IF23" s="22"/>
      <c r="IG23" s="22"/>
      <c r="IH23" s="22"/>
      <c r="II23" s="22"/>
    </row>
    <row r="24" spans="1:243" s="21" customFormat="1" ht="15.75" customHeight="1">
      <c r="A24" s="58">
        <v>3.06</v>
      </c>
      <c r="B24" s="52" t="s">
        <v>67</v>
      </c>
      <c r="C24" s="57"/>
      <c r="D24" s="68"/>
      <c r="E24" s="68"/>
      <c r="F24" s="68"/>
      <c r="G24" s="68"/>
      <c r="H24" s="68"/>
      <c r="I24" s="68"/>
      <c r="J24" s="68"/>
      <c r="K24" s="68"/>
      <c r="L24" s="68"/>
      <c r="M24" s="68"/>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IA24" s="21">
        <v>3.06</v>
      </c>
      <c r="IB24" s="21" t="s">
        <v>67</v>
      </c>
      <c r="IE24" s="22"/>
      <c r="IF24" s="22"/>
      <c r="IG24" s="22"/>
      <c r="IH24" s="22"/>
      <c r="II24" s="22"/>
    </row>
    <row r="25" spans="1:243" s="21" customFormat="1" ht="33" customHeight="1">
      <c r="A25" s="56">
        <v>3.07</v>
      </c>
      <c r="B25" s="52" t="s">
        <v>68</v>
      </c>
      <c r="C25" s="57"/>
      <c r="D25" s="32">
        <v>8</v>
      </c>
      <c r="E25" s="66" t="s">
        <v>54</v>
      </c>
      <c r="F25" s="67">
        <v>52.3</v>
      </c>
      <c r="G25" s="41"/>
      <c r="H25" s="35"/>
      <c r="I25" s="36" t="s">
        <v>33</v>
      </c>
      <c r="J25" s="37">
        <f t="shared" si="0"/>
        <v>1</v>
      </c>
      <c r="K25" s="35" t="s">
        <v>34</v>
      </c>
      <c r="L25" s="35" t="s">
        <v>4</v>
      </c>
      <c r="M25" s="38"/>
      <c r="N25" s="46"/>
      <c r="O25" s="46"/>
      <c r="P25" s="47"/>
      <c r="Q25" s="46"/>
      <c r="R25" s="46"/>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9">
        <f t="shared" si="1"/>
        <v>418.4</v>
      </c>
      <c r="BB25" s="48">
        <f t="shared" si="2"/>
        <v>418.4</v>
      </c>
      <c r="BC25" s="50" t="str">
        <f t="shared" si="3"/>
        <v>INR  Four Hundred &amp; Eighteen  and Paise Forty Only</v>
      </c>
      <c r="IA25" s="21">
        <v>3.07</v>
      </c>
      <c r="IB25" s="21" t="s">
        <v>68</v>
      </c>
      <c r="ID25" s="21">
        <v>8</v>
      </c>
      <c r="IE25" s="22" t="s">
        <v>54</v>
      </c>
      <c r="IF25" s="22"/>
      <c r="IG25" s="22"/>
      <c r="IH25" s="22"/>
      <c r="II25" s="22"/>
    </row>
    <row r="26" spans="1:243" s="21" customFormat="1" ht="28.5">
      <c r="A26" s="56">
        <v>3.08</v>
      </c>
      <c r="B26" s="52" t="s">
        <v>52</v>
      </c>
      <c r="C26" s="57"/>
      <c r="D26" s="32">
        <v>2</v>
      </c>
      <c r="E26" s="66" t="s">
        <v>54</v>
      </c>
      <c r="F26" s="67">
        <v>46.34</v>
      </c>
      <c r="G26" s="41"/>
      <c r="H26" s="35"/>
      <c r="I26" s="36" t="s">
        <v>33</v>
      </c>
      <c r="J26" s="37">
        <f t="shared" si="0"/>
        <v>1</v>
      </c>
      <c r="K26" s="35" t="s">
        <v>34</v>
      </c>
      <c r="L26" s="35" t="s">
        <v>4</v>
      </c>
      <c r="M26" s="38"/>
      <c r="N26" s="46"/>
      <c r="O26" s="46"/>
      <c r="P26" s="47"/>
      <c r="Q26" s="46"/>
      <c r="R26" s="46"/>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9">
        <f t="shared" si="1"/>
        <v>92.68</v>
      </c>
      <c r="BB26" s="48">
        <f t="shared" si="2"/>
        <v>92.68</v>
      </c>
      <c r="BC26" s="50" t="str">
        <f t="shared" si="3"/>
        <v>INR  Ninety Two and Paise Sixty Eight Only</v>
      </c>
      <c r="IA26" s="21">
        <v>3.08</v>
      </c>
      <c r="IB26" s="21" t="s">
        <v>52</v>
      </c>
      <c r="ID26" s="21">
        <v>2</v>
      </c>
      <c r="IE26" s="22" t="s">
        <v>54</v>
      </c>
      <c r="IF26" s="22"/>
      <c r="IG26" s="22"/>
      <c r="IH26" s="22"/>
      <c r="II26" s="22"/>
    </row>
    <row r="27" spans="1:243" s="21" customFormat="1" ht="15.75">
      <c r="A27" s="56">
        <v>4</v>
      </c>
      <c r="B27" s="52" t="s">
        <v>69</v>
      </c>
      <c r="C27" s="57"/>
      <c r="D27" s="68"/>
      <c r="E27" s="68"/>
      <c r="F27" s="68"/>
      <c r="G27" s="68"/>
      <c r="H27" s="68"/>
      <c r="I27" s="68"/>
      <c r="J27" s="68"/>
      <c r="K27" s="68"/>
      <c r="L27" s="68"/>
      <c r="M27" s="68"/>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IA27" s="21">
        <v>4</v>
      </c>
      <c r="IB27" s="21" t="s">
        <v>69</v>
      </c>
      <c r="IE27" s="22"/>
      <c r="IF27" s="22"/>
      <c r="IG27" s="22"/>
      <c r="IH27" s="22"/>
      <c r="II27" s="22"/>
    </row>
    <row r="28" spans="1:243" s="21" customFormat="1" ht="94.5">
      <c r="A28" s="56">
        <v>4.01</v>
      </c>
      <c r="B28" s="52" t="s">
        <v>70</v>
      </c>
      <c r="C28" s="57"/>
      <c r="D28" s="68"/>
      <c r="E28" s="68"/>
      <c r="F28" s="68"/>
      <c r="G28" s="68"/>
      <c r="H28" s="68"/>
      <c r="I28" s="68"/>
      <c r="J28" s="68"/>
      <c r="K28" s="68"/>
      <c r="L28" s="68"/>
      <c r="M28" s="68"/>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IA28" s="21">
        <v>4.01</v>
      </c>
      <c r="IB28" s="21" t="s">
        <v>70</v>
      </c>
      <c r="IE28" s="22"/>
      <c r="IF28" s="22"/>
      <c r="IG28" s="22"/>
      <c r="IH28" s="22"/>
      <c r="II28" s="22"/>
    </row>
    <row r="29" spans="1:243" s="21" customFormat="1" ht="28.5">
      <c r="A29" s="56">
        <v>4.02</v>
      </c>
      <c r="B29" s="52" t="s">
        <v>47</v>
      </c>
      <c r="C29" s="57"/>
      <c r="D29" s="32">
        <v>10</v>
      </c>
      <c r="E29" s="66" t="s">
        <v>43</v>
      </c>
      <c r="F29" s="67">
        <v>76.41</v>
      </c>
      <c r="G29" s="41"/>
      <c r="H29" s="35"/>
      <c r="I29" s="36" t="s">
        <v>33</v>
      </c>
      <c r="J29" s="37">
        <f t="shared" si="0"/>
        <v>1</v>
      </c>
      <c r="K29" s="35" t="s">
        <v>34</v>
      </c>
      <c r="L29" s="35" t="s">
        <v>4</v>
      </c>
      <c r="M29" s="38"/>
      <c r="N29" s="46"/>
      <c r="O29" s="46"/>
      <c r="P29" s="47"/>
      <c r="Q29" s="46"/>
      <c r="R29" s="46"/>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9">
        <f t="shared" si="1"/>
        <v>764.1</v>
      </c>
      <c r="BB29" s="48">
        <f t="shared" si="2"/>
        <v>764.1</v>
      </c>
      <c r="BC29" s="50" t="str">
        <f t="shared" si="3"/>
        <v>INR  Seven Hundred &amp; Sixty Four  and Paise Ten Only</v>
      </c>
      <c r="IA29" s="21">
        <v>4.02</v>
      </c>
      <c r="IB29" s="21" t="s">
        <v>47</v>
      </c>
      <c r="ID29" s="21">
        <v>10</v>
      </c>
      <c r="IE29" s="22" t="s">
        <v>43</v>
      </c>
      <c r="IF29" s="22"/>
      <c r="IG29" s="22"/>
      <c r="IH29" s="22"/>
      <c r="II29" s="22"/>
    </row>
    <row r="30" spans="1:243" s="21" customFormat="1" ht="94.5">
      <c r="A30" s="56">
        <v>4.03</v>
      </c>
      <c r="B30" s="52" t="s">
        <v>71</v>
      </c>
      <c r="C30" s="57"/>
      <c r="D30" s="32">
        <v>10</v>
      </c>
      <c r="E30" s="66" t="s">
        <v>43</v>
      </c>
      <c r="F30" s="67">
        <v>100.96</v>
      </c>
      <c r="G30" s="41"/>
      <c r="H30" s="35"/>
      <c r="I30" s="36" t="s">
        <v>33</v>
      </c>
      <c r="J30" s="37">
        <f t="shared" si="0"/>
        <v>1</v>
      </c>
      <c r="K30" s="35" t="s">
        <v>34</v>
      </c>
      <c r="L30" s="35" t="s">
        <v>4</v>
      </c>
      <c r="M30" s="38"/>
      <c r="N30" s="46"/>
      <c r="O30" s="46"/>
      <c r="P30" s="47"/>
      <c r="Q30" s="46"/>
      <c r="R30" s="46"/>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9">
        <f t="shared" si="1"/>
        <v>1009.6</v>
      </c>
      <c r="BB30" s="48">
        <f t="shared" si="2"/>
        <v>1009.6</v>
      </c>
      <c r="BC30" s="50" t="str">
        <f t="shared" si="3"/>
        <v>INR  One Thousand  &amp;Nine  and Paise Sixty Only</v>
      </c>
      <c r="IA30" s="21">
        <v>4.03</v>
      </c>
      <c r="IB30" s="21" t="s">
        <v>71</v>
      </c>
      <c r="ID30" s="21">
        <v>10</v>
      </c>
      <c r="IE30" s="22" t="s">
        <v>43</v>
      </c>
      <c r="IF30" s="22"/>
      <c r="IG30" s="22"/>
      <c r="IH30" s="22"/>
      <c r="II30" s="22"/>
    </row>
    <row r="31" spans="1:243" s="21" customFormat="1" ht="63">
      <c r="A31" s="56">
        <v>4.04</v>
      </c>
      <c r="B31" s="52" t="s">
        <v>72</v>
      </c>
      <c r="C31" s="57"/>
      <c r="D31" s="68"/>
      <c r="E31" s="68"/>
      <c r="F31" s="68"/>
      <c r="G31" s="68"/>
      <c r="H31" s="68"/>
      <c r="I31" s="68"/>
      <c r="J31" s="68"/>
      <c r="K31" s="68"/>
      <c r="L31" s="68"/>
      <c r="M31" s="68"/>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IA31" s="21">
        <v>4.04</v>
      </c>
      <c r="IB31" s="21" t="s">
        <v>72</v>
      </c>
      <c r="IE31" s="22"/>
      <c r="IF31" s="22"/>
      <c r="IG31" s="22"/>
      <c r="IH31" s="22"/>
      <c r="II31" s="22"/>
    </row>
    <row r="32" spans="1:243" s="21" customFormat="1" ht="15.75" customHeight="1">
      <c r="A32" s="56">
        <v>4.05</v>
      </c>
      <c r="B32" s="52" t="s">
        <v>53</v>
      </c>
      <c r="C32" s="57"/>
      <c r="D32" s="32">
        <v>5</v>
      </c>
      <c r="E32" s="66" t="s">
        <v>43</v>
      </c>
      <c r="F32" s="67">
        <v>70.1</v>
      </c>
      <c r="G32" s="41"/>
      <c r="H32" s="35"/>
      <c r="I32" s="36" t="s">
        <v>33</v>
      </c>
      <c r="J32" s="37">
        <f t="shared" si="0"/>
        <v>1</v>
      </c>
      <c r="K32" s="35" t="s">
        <v>34</v>
      </c>
      <c r="L32" s="35" t="s">
        <v>4</v>
      </c>
      <c r="M32" s="38"/>
      <c r="N32" s="46"/>
      <c r="O32" s="46"/>
      <c r="P32" s="47"/>
      <c r="Q32" s="46"/>
      <c r="R32" s="46"/>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9">
        <f t="shared" si="1"/>
        <v>350.5</v>
      </c>
      <c r="BB32" s="48">
        <f t="shared" si="2"/>
        <v>350.5</v>
      </c>
      <c r="BC32" s="50" t="str">
        <f t="shared" si="3"/>
        <v>INR  Three Hundred &amp; Fifty  and Paise Fifty Only</v>
      </c>
      <c r="IA32" s="21">
        <v>4.05</v>
      </c>
      <c r="IB32" s="21" t="s">
        <v>53</v>
      </c>
      <c r="ID32" s="21">
        <v>5</v>
      </c>
      <c r="IE32" s="22" t="s">
        <v>43</v>
      </c>
      <c r="IF32" s="22"/>
      <c r="IG32" s="22"/>
      <c r="IH32" s="22"/>
      <c r="II32" s="22"/>
    </row>
    <row r="33" spans="1:243" s="21" customFormat="1" ht="33" customHeight="1">
      <c r="A33" s="56">
        <v>4.06</v>
      </c>
      <c r="B33" s="52" t="s">
        <v>73</v>
      </c>
      <c r="C33" s="57"/>
      <c r="D33" s="68"/>
      <c r="E33" s="68"/>
      <c r="F33" s="68"/>
      <c r="G33" s="68"/>
      <c r="H33" s="68"/>
      <c r="I33" s="68"/>
      <c r="J33" s="68"/>
      <c r="K33" s="68"/>
      <c r="L33" s="68"/>
      <c r="M33" s="68"/>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IA33" s="21">
        <v>4.06</v>
      </c>
      <c r="IB33" s="21" t="s">
        <v>73</v>
      </c>
      <c r="IE33" s="22"/>
      <c r="IF33" s="22"/>
      <c r="IG33" s="22"/>
      <c r="IH33" s="22"/>
      <c r="II33" s="22"/>
    </row>
    <row r="34" spans="1:243" s="21" customFormat="1" ht="15.75" customHeight="1">
      <c r="A34" s="56">
        <v>4.07</v>
      </c>
      <c r="B34" s="52" t="s">
        <v>74</v>
      </c>
      <c r="C34" s="57"/>
      <c r="D34" s="32">
        <v>20</v>
      </c>
      <c r="E34" s="66" t="s">
        <v>43</v>
      </c>
      <c r="F34" s="67">
        <v>87.59</v>
      </c>
      <c r="G34" s="41"/>
      <c r="H34" s="35"/>
      <c r="I34" s="36" t="s">
        <v>33</v>
      </c>
      <c r="J34" s="37">
        <f t="shared" si="0"/>
        <v>1</v>
      </c>
      <c r="K34" s="35" t="s">
        <v>34</v>
      </c>
      <c r="L34" s="35" t="s">
        <v>4</v>
      </c>
      <c r="M34" s="38"/>
      <c r="N34" s="46"/>
      <c r="O34" s="46"/>
      <c r="P34" s="47"/>
      <c r="Q34" s="46"/>
      <c r="R34" s="46"/>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9">
        <f t="shared" si="1"/>
        <v>1751.8</v>
      </c>
      <c r="BB34" s="48">
        <f t="shared" si="2"/>
        <v>1751.8</v>
      </c>
      <c r="BC34" s="50" t="str">
        <f t="shared" si="3"/>
        <v>INR  One Thousand Seven Hundred &amp; Fifty One  and Paise Eighty Only</v>
      </c>
      <c r="IA34" s="21">
        <v>4.07</v>
      </c>
      <c r="IB34" s="21" t="s">
        <v>74</v>
      </c>
      <c r="ID34" s="21">
        <v>20</v>
      </c>
      <c r="IE34" s="22" t="s">
        <v>43</v>
      </c>
      <c r="IF34" s="22"/>
      <c r="IG34" s="22"/>
      <c r="IH34" s="22"/>
      <c r="II34" s="22"/>
    </row>
    <row r="35" spans="1:243" s="21" customFormat="1" ht="15.75" customHeight="1">
      <c r="A35" s="56">
        <v>5</v>
      </c>
      <c r="B35" s="52" t="s">
        <v>75</v>
      </c>
      <c r="C35" s="57"/>
      <c r="D35" s="68"/>
      <c r="E35" s="68"/>
      <c r="F35" s="68"/>
      <c r="G35" s="68"/>
      <c r="H35" s="68"/>
      <c r="I35" s="68"/>
      <c r="J35" s="68"/>
      <c r="K35" s="68"/>
      <c r="L35" s="68"/>
      <c r="M35" s="68"/>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IA35" s="21">
        <v>5</v>
      </c>
      <c r="IB35" s="21" t="s">
        <v>75</v>
      </c>
      <c r="IE35" s="22"/>
      <c r="IF35" s="22"/>
      <c r="IG35" s="22"/>
      <c r="IH35" s="22"/>
      <c r="II35" s="22"/>
    </row>
    <row r="36" spans="1:243" s="21" customFormat="1" ht="15.75" customHeight="1">
      <c r="A36" s="56">
        <v>5.01</v>
      </c>
      <c r="B36" s="52" t="s">
        <v>76</v>
      </c>
      <c r="C36" s="57"/>
      <c r="D36" s="68"/>
      <c r="E36" s="68"/>
      <c r="F36" s="68"/>
      <c r="G36" s="68"/>
      <c r="H36" s="68"/>
      <c r="I36" s="68"/>
      <c r="J36" s="68"/>
      <c r="K36" s="68"/>
      <c r="L36" s="68"/>
      <c r="M36" s="68"/>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IA36" s="21">
        <v>5.01</v>
      </c>
      <c r="IB36" s="21" t="s">
        <v>76</v>
      </c>
      <c r="IE36" s="22"/>
      <c r="IF36" s="22"/>
      <c r="IG36" s="22"/>
      <c r="IH36" s="22"/>
      <c r="II36" s="22"/>
    </row>
    <row r="37" spans="1:243" s="21" customFormat="1" ht="42.75">
      <c r="A37" s="56">
        <v>5.02</v>
      </c>
      <c r="B37" s="52" t="s">
        <v>77</v>
      </c>
      <c r="C37" s="57"/>
      <c r="D37" s="32">
        <v>5</v>
      </c>
      <c r="E37" s="66" t="s">
        <v>43</v>
      </c>
      <c r="F37" s="67">
        <v>376.68</v>
      </c>
      <c r="G37" s="41"/>
      <c r="H37" s="35"/>
      <c r="I37" s="36" t="s">
        <v>33</v>
      </c>
      <c r="J37" s="37">
        <f t="shared" si="0"/>
        <v>1</v>
      </c>
      <c r="K37" s="35" t="s">
        <v>34</v>
      </c>
      <c r="L37" s="35" t="s">
        <v>4</v>
      </c>
      <c r="M37" s="38"/>
      <c r="N37" s="46"/>
      <c r="O37" s="46"/>
      <c r="P37" s="47"/>
      <c r="Q37" s="46"/>
      <c r="R37" s="46"/>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9">
        <f t="shared" si="1"/>
        <v>1883.4</v>
      </c>
      <c r="BB37" s="48">
        <f t="shared" si="2"/>
        <v>1883.4</v>
      </c>
      <c r="BC37" s="50" t="str">
        <f t="shared" si="3"/>
        <v>INR  One Thousand Eight Hundred &amp; Eighty Three  and Paise Forty Only</v>
      </c>
      <c r="IA37" s="21">
        <v>5.02</v>
      </c>
      <c r="IB37" s="21" t="s">
        <v>77</v>
      </c>
      <c r="ID37" s="21">
        <v>5</v>
      </c>
      <c r="IE37" s="22" t="s">
        <v>43</v>
      </c>
      <c r="IF37" s="22"/>
      <c r="IG37" s="22"/>
      <c r="IH37" s="22"/>
      <c r="II37" s="22"/>
    </row>
    <row r="38" spans="1:243" s="21" customFormat="1" ht="15.75" customHeight="1">
      <c r="A38" s="56">
        <v>5.03</v>
      </c>
      <c r="B38" s="52" t="s">
        <v>78</v>
      </c>
      <c r="C38" s="57"/>
      <c r="D38" s="32">
        <v>30</v>
      </c>
      <c r="E38" s="66" t="s">
        <v>43</v>
      </c>
      <c r="F38" s="67">
        <v>226.17</v>
      </c>
      <c r="G38" s="41"/>
      <c r="H38" s="35"/>
      <c r="I38" s="36" t="s">
        <v>33</v>
      </c>
      <c r="J38" s="37">
        <f t="shared" si="0"/>
        <v>1</v>
      </c>
      <c r="K38" s="35" t="s">
        <v>34</v>
      </c>
      <c r="L38" s="35" t="s">
        <v>4</v>
      </c>
      <c r="M38" s="38"/>
      <c r="N38" s="46"/>
      <c r="O38" s="46"/>
      <c r="P38" s="47"/>
      <c r="Q38" s="46"/>
      <c r="R38" s="46"/>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9">
        <f t="shared" si="1"/>
        <v>6785.1</v>
      </c>
      <c r="BB38" s="48">
        <f t="shared" si="2"/>
        <v>6785.1</v>
      </c>
      <c r="BC38" s="50" t="str">
        <f t="shared" si="3"/>
        <v>INR  Six Thousand Seven Hundred &amp; Eighty Five  and Paise Ten Only</v>
      </c>
      <c r="IA38" s="21">
        <v>5.03</v>
      </c>
      <c r="IB38" s="21" t="s">
        <v>78</v>
      </c>
      <c r="ID38" s="21">
        <v>30</v>
      </c>
      <c r="IE38" s="22" t="s">
        <v>43</v>
      </c>
      <c r="IF38" s="22"/>
      <c r="IG38" s="22"/>
      <c r="IH38" s="22"/>
      <c r="II38" s="22"/>
    </row>
    <row r="39" spans="1:243" s="21" customFormat="1" ht="15.75" customHeight="1">
      <c r="A39" s="56">
        <v>6</v>
      </c>
      <c r="B39" s="52" t="s">
        <v>79</v>
      </c>
      <c r="C39" s="57"/>
      <c r="D39" s="68"/>
      <c r="E39" s="68"/>
      <c r="F39" s="68"/>
      <c r="G39" s="68"/>
      <c r="H39" s="68"/>
      <c r="I39" s="68"/>
      <c r="J39" s="68"/>
      <c r="K39" s="68"/>
      <c r="L39" s="68"/>
      <c r="M39" s="68"/>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IA39" s="21">
        <v>6</v>
      </c>
      <c r="IB39" s="21" t="s">
        <v>79</v>
      </c>
      <c r="IE39" s="22"/>
      <c r="IF39" s="22"/>
      <c r="IG39" s="22"/>
      <c r="IH39" s="22"/>
      <c r="II39" s="22"/>
    </row>
    <row r="40" spans="1:243" s="21" customFormat="1" ht="15.75" customHeight="1">
      <c r="A40" s="58">
        <v>6.01</v>
      </c>
      <c r="B40" s="52" t="s">
        <v>80</v>
      </c>
      <c r="C40" s="57"/>
      <c r="D40" s="68"/>
      <c r="E40" s="68"/>
      <c r="F40" s="68"/>
      <c r="G40" s="68"/>
      <c r="H40" s="68"/>
      <c r="I40" s="68"/>
      <c r="J40" s="68"/>
      <c r="K40" s="68"/>
      <c r="L40" s="68"/>
      <c r="M40" s="68"/>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IA40" s="21">
        <v>6.01</v>
      </c>
      <c r="IB40" s="21" t="s">
        <v>80</v>
      </c>
      <c r="IE40" s="22"/>
      <c r="IF40" s="22"/>
      <c r="IG40" s="22"/>
      <c r="IH40" s="22"/>
      <c r="II40" s="22"/>
    </row>
    <row r="41" spans="1:243" s="21" customFormat="1" ht="15.75" customHeight="1">
      <c r="A41" s="56">
        <v>6.02</v>
      </c>
      <c r="B41" s="52" t="s">
        <v>81</v>
      </c>
      <c r="C41" s="57"/>
      <c r="D41" s="32">
        <v>4</v>
      </c>
      <c r="E41" s="66" t="s">
        <v>54</v>
      </c>
      <c r="F41" s="67">
        <v>240.68</v>
      </c>
      <c r="G41" s="41"/>
      <c r="H41" s="35"/>
      <c r="I41" s="36" t="s">
        <v>33</v>
      </c>
      <c r="J41" s="37">
        <f t="shared" si="0"/>
        <v>1</v>
      </c>
      <c r="K41" s="35" t="s">
        <v>34</v>
      </c>
      <c r="L41" s="35" t="s">
        <v>4</v>
      </c>
      <c r="M41" s="38"/>
      <c r="N41" s="46"/>
      <c r="O41" s="46"/>
      <c r="P41" s="47"/>
      <c r="Q41" s="46"/>
      <c r="R41" s="46"/>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9">
        <f t="shared" si="1"/>
        <v>962.72</v>
      </c>
      <c r="BB41" s="48">
        <f t="shared" si="2"/>
        <v>962.72</v>
      </c>
      <c r="BC41" s="50" t="str">
        <f t="shared" si="3"/>
        <v>INR  Nine Hundred &amp; Sixty Two  and Paise Seventy Two Only</v>
      </c>
      <c r="IA41" s="21">
        <v>6.02</v>
      </c>
      <c r="IB41" s="21" t="s">
        <v>81</v>
      </c>
      <c r="ID41" s="21">
        <v>4</v>
      </c>
      <c r="IE41" s="22" t="s">
        <v>54</v>
      </c>
      <c r="IF41" s="22"/>
      <c r="IG41" s="22"/>
      <c r="IH41" s="22"/>
      <c r="II41" s="22"/>
    </row>
    <row r="42" spans="1:243" s="21" customFormat="1" ht="15.75" customHeight="1">
      <c r="A42" s="56">
        <v>6.03</v>
      </c>
      <c r="B42" s="52" t="s">
        <v>49</v>
      </c>
      <c r="C42" s="57"/>
      <c r="D42" s="32">
        <v>1</v>
      </c>
      <c r="E42" s="66" t="s">
        <v>50</v>
      </c>
      <c r="F42" s="67">
        <v>121.74</v>
      </c>
      <c r="G42" s="41"/>
      <c r="H42" s="35"/>
      <c r="I42" s="36" t="s">
        <v>33</v>
      </c>
      <c r="J42" s="37">
        <f t="shared" si="0"/>
        <v>1</v>
      </c>
      <c r="K42" s="35" t="s">
        <v>34</v>
      </c>
      <c r="L42" s="35" t="s">
        <v>4</v>
      </c>
      <c r="M42" s="38"/>
      <c r="N42" s="46"/>
      <c r="O42" s="46"/>
      <c r="P42" s="47"/>
      <c r="Q42" s="46"/>
      <c r="R42" s="46"/>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9">
        <f t="shared" si="1"/>
        <v>121.74</v>
      </c>
      <c r="BB42" s="48">
        <f t="shared" si="2"/>
        <v>121.74</v>
      </c>
      <c r="BC42" s="50" t="str">
        <f t="shared" si="3"/>
        <v>INR  One Hundred &amp; Twenty One  and Paise Seventy Four Only</v>
      </c>
      <c r="IA42" s="21">
        <v>6.03</v>
      </c>
      <c r="IB42" s="21" t="s">
        <v>49</v>
      </c>
      <c r="ID42" s="21">
        <v>1</v>
      </c>
      <c r="IE42" s="22" t="s">
        <v>50</v>
      </c>
      <c r="IF42" s="22"/>
      <c r="IG42" s="22"/>
      <c r="IH42" s="22"/>
      <c r="II42" s="22"/>
    </row>
    <row r="43" spans="1:243" s="21" customFormat="1" ht="15.75" customHeight="1">
      <c r="A43" s="56">
        <v>7</v>
      </c>
      <c r="B43" s="52" t="s">
        <v>82</v>
      </c>
      <c r="C43" s="57"/>
      <c r="D43" s="68"/>
      <c r="E43" s="68"/>
      <c r="F43" s="68"/>
      <c r="G43" s="68"/>
      <c r="H43" s="68"/>
      <c r="I43" s="68"/>
      <c r="J43" s="68"/>
      <c r="K43" s="68"/>
      <c r="L43" s="68"/>
      <c r="M43" s="68"/>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IA43" s="21">
        <v>7</v>
      </c>
      <c r="IB43" s="21" t="s">
        <v>82</v>
      </c>
      <c r="IE43" s="22"/>
      <c r="IF43" s="22"/>
      <c r="IG43" s="22"/>
      <c r="IH43" s="22"/>
      <c r="II43" s="22"/>
    </row>
    <row r="44" spans="1:243" s="21" customFormat="1" ht="15.75" customHeight="1">
      <c r="A44" s="56">
        <v>7.01</v>
      </c>
      <c r="B44" s="52" t="s">
        <v>83</v>
      </c>
      <c r="C44" s="57"/>
      <c r="D44" s="68"/>
      <c r="E44" s="68"/>
      <c r="F44" s="68"/>
      <c r="G44" s="68"/>
      <c r="H44" s="68"/>
      <c r="I44" s="68"/>
      <c r="J44" s="68"/>
      <c r="K44" s="68"/>
      <c r="L44" s="68"/>
      <c r="M44" s="68"/>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IA44" s="21">
        <v>7.01</v>
      </c>
      <c r="IB44" s="21" t="s">
        <v>83</v>
      </c>
      <c r="IE44" s="22"/>
      <c r="IF44" s="22"/>
      <c r="IG44" s="22"/>
      <c r="IH44" s="22"/>
      <c r="II44" s="22"/>
    </row>
    <row r="45" spans="1:243" s="21" customFormat="1" ht="15.75">
      <c r="A45" s="58">
        <v>7.02</v>
      </c>
      <c r="B45" s="52" t="s">
        <v>84</v>
      </c>
      <c r="C45" s="57"/>
      <c r="D45" s="68"/>
      <c r="E45" s="68"/>
      <c r="F45" s="68"/>
      <c r="G45" s="68"/>
      <c r="H45" s="68"/>
      <c r="I45" s="68"/>
      <c r="J45" s="68"/>
      <c r="K45" s="68"/>
      <c r="L45" s="68"/>
      <c r="M45" s="68"/>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IA45" s="21">
        <v>7.02</v>
      </c>
      <c r="IB45" s="21" t="s">
        <v>84</v>
      </c>
      <c r="IE45" s="22"/>
      <c r="IF45" s="22"/>
      <c r="IG45" s="22"/>
      <c r="IH45" s="22"/>
      <c r="II45" s="22"/>
    </row>
    <row r="46" spans="1:243" s="21" customFormat="1" ht="15.75" customHeight="1">
      <c r="A46" s="56">
        <v>7.03</v>
      </c>
      <c r="B46" s="52" t="s">
        <v>85</v>
      </c>
      <c r="C46" s="57"/>
      <c r="D46" s="32">
        <v>53</v>
      </c>
      <c r="E46" s="66" t="s">
        <v>51</v>
      </c>
      <c r="F46" s="67">
        <v>400.09</v>
      </c>
      <c r="G46" s="41"/>
      <c r="H46" s="35"/>
      <c r="I46" s="36" t="s">
        <v>33</v>
      </c>
      <c r="J46" s="37">
        <f t="shared" si="0"/>
        <v>1</v>
      </c>
      <c r="K46" s="35" t="s">
        <v>34</v>
      </c>
      <c r="L46" s="35" t="s">
        <v>4</v>
      </c>
      <c r="M46" s="38"/>
      <c r="N46" s="46"/>
      <c r="O46" s="46"/>
      <c r="P46" s="47"/>
      <c r="Q46" s="46"/>
      <c r="R46" s="46"/>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9">
        <f t="shared" si="1"/>
        <v>21204.77</v>
      </c>
      <c r="BB46" s="48">
        <f t="shared" si="2"/>
        <v>21204.77</v>
      </c>
      <c r="BC46" s="50" t="str">
        <f t="shared" si="3"/>
        <v>INR  Twenty One Thousand Two Hundred &amp; Four  and Paise Seventy Seven Only</v>
      </c>
      <c r="IA46" s="21">
        <v>7.03</v>
      </c>
      <c r="IB46" s="21" t="s">
        <v>85</v>
      </c>
      <c r="ID46" s="21">
        <v>53</v>
      </c>
      <c r="IE46" s="22" t="s">
        <v>51</v>
      </c>
      <c r="IF46" s="22"/>
      <c r="IG46" s="22"/>
      <c r="IH46" s="22"/>
      <c r="II46" s="22"/>
    </row>
    <row r="47" spans="1:243" s="21" customFormat="1" ht="15.75" customHeight="1">
      <c r="A47" s="56">
        <v>7.04</v>
      </c>
      <c r="B47" s="52" t="s">
        <v>86</v>
      </c>
      <c r="C47" s="57"/>
      <c r="D47" s="68"/>
      <c r="E47" s="68"/>
      <c r="F47" s="68"/>
      <c r="G47" s="68"/>
      <c r="H47" s="68"/>
      <c r="I47" s="68"/>
      <c r="J47" s="68"/>
      <c r="K47" s="68"/>
      <c r="L47" s="68"/>
      <c r="M47" s="68"/>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IA47" s="21">
        <v>7.04</v>
      </c>
      <c r="IB47" s="21" t="s">
        <v>86</v>
      </c>
      <c r="IE47" s="22"/>
      <c r="IF47" s="22"/>
      <c r="IG47" s="22"/>
      <c r="IH47" s="22"/>
      <c r="II47" s="22"/>
    </row>
    <row r="48" spans="1:243" s="21" customFormat="1" ht="15.75" customHeight="1">
      <c r="A48" s="56">
        <v>7.05</v>
      </c>
      <c r="B48" s="52" t="s">
        <v>85</v>
      </c>
      <c r="C48" s="57"/>
      <c r="D48" s="32">
        <v>125</v>
      </c>
      <c r="E48" s="66" t="s">
        <v>51</v>
      </c>
      <c r="F48" s="67">
        <v>479.04</v>
      </c>
      <c r="G48" s="41"/>
      <c r="H48" s="35"/>
      <c r="I48" s="36" t="s">
        <v>33</v>
      </c>
      <c r="J48" s="37">
        <f t="shared" si="0"/>
        <v>1</v>
      </c>
      <c r="K48" s="35" t="s">
        <v>34</v>
      </c>
      <c r="L48" s="35" t="s">
        <v>4</v>
      </c>
      <c r="M48" s="38"/>
      <c r="N48" s="46"/>
      <c r="O48" s="46"/>
      <c r="P48" s="47"/>
      <c r="Q48" s="46"/>
      <c r="R48" s="46"/>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9">
        <f t="shared" si="1"/>
        <v>59880</v>
      </c>
      <c r="BB48" s="48">
        <f t="shared" si="2"/>
        <v>59880</v>
      </c>
      <c r="BC48" s="50" t="str">
        <f t="shared" si="3"/>
        <v>INR  Fifty Nine Thousand Eight Hundred &amp; Eighty  Only</v>
      </c>
      <c r="IA48" s="21">
        <v>7.05</v>
      </c>
      <c r="IB48" s="21" t="s">
        <v>85</v>
      </c>
      <c r="ID48" s="21">
        <v>125</v>
      </c>
      <c r="IE48" s="22" t="s">
        <v>51</v>
      </c>
      <c r="IF48" s="22"/>
      <c r="IG48" s="22"/>
      <c r="IH48" s="22"/>
      <c r="II48" s="22"/>
    </row>
    <row r="49" spans="1:243" s="21" customFormat="1" ht="141.75">
      <c r="A49" s="56">
        <v>7.06</v>
      </c>
      <c r="B49" s="52" t="s">
        <v>87</v>
      </c>
      <c r="C49" s="57"/>
      <c r="D49" s="68"/>
      <c r="E49" s="68"/>
      <c r="F49" s="68"/>
      <c r="G49" s="68"/>
      <c r="H49" s="68"/>
      <c r="I49" s="68"/>
      <c r="J49" s="68"/>
      <c r="K49" s="68"/>
      <c r="L49" s="68"/>
      <c r="M49" s="68"/>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IA49" s="21">
        <v>7.06</v>
      </c>
      <c r="IB49" s="21" t="s">
        <v>87</v>
      </c>
      <c r="IE49" s="22"/>
      <c r="IF49" s="22"/>
      <c r="IG49" s="22"/>
      <c r="IH49" s="22"/>
      <c r="II49" s="22"/>
    </row>
    <row r="50" spans="1:243" s="21" customFormat="1" ht="47.25">
      <c r="A50" s="56">
        <v>7.07</v>
      </c>
      <c r="B50" s="52" t="s">
        <v>88</v>
      </c>
      <c r="C50" s="57"/>
      <c r="D50" s="32">
        <v>10</v>
      </c>
      <c r="E50" s="66" t="s">
        <v>43</v>
      </c>
      <c r="F50" s="67">
        <v>876.46</v>
      </c>
      <c r="G50" s="41"/>
      <c r="H50" s="35"/>
      <c r="I50" s="36" t="s">
        <v>33</v>
      </c>
      <c r="J50" s="37">
        <f t="shared" si="0"/>
        <v>1</v>
      </c>
      <c r="K50" s="35" t="s">
        <v>34</v>
      </c>
      <c r="L50" s="35" t="s">
        <v>4</v>
      </c>
      <c r="M50" s="38"/>
      <c r="N50" s="46"/>
      <c r="O50" s="46"/>
      <c r="P50" s="47"/>
      <c r="Q50" s="46"/>
      <c r="R50" s="46"/>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9">
        <f t="shared" si="1"/>
        <v>8764.6</v>
      </c>
      <c r="BB50" s="48">
        <f t="shared" si="2"/>
        <v>8764.6</v>
      </c>
      <c r="BC50" s="50" t="str">
        <f t="shared" si="3"/>
        <v>INR  Eight Thousand Seven Hundred &amp; Sixty Four  and Paise Sixty Only</v>
      </c>
      <c r="IA50" s="21">
        <v>7.07</v>
      </c>
      <c r="IB50" s="21" t="s">
        <v>88</v>
      </c>
      <c r="ID50" s="21">
        <v>10</v>
      </c>
      <c r="IE50" s="22" t="s">
        <v>43</v>
      </c>
      <c r="IF50" s="22"/>
      <c r="IG50" s="22"/>
      <c r="IH50" s="22"/>
      <c r="II50" s="22"/>
    </row>
    <row r="51" spans="1:55" ht="42.75">
      <c r="A51" s="42" t="s">
        <v>35</v>
      </c>
      <c r="B51" s="43"/>
      <c r="C51" s="44"/>
      <c r="D51" s="54"/>
      <c r="E51" s="54"/>
      <c r="F51" s="54"/>
      <c r="G51" s="33"/>
      <c r="H51" s="59"/>
      <c r="I51" s="59"/>
      <c r="J51" s="59"/>
      <c r="K51" s="59"/>
      <c r="L51" s="45"/>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60">
        <f>SUM(BA13:BA50)</f>
        <v>120686.31</v>
      </c>
      <c r="BB51" s="60">
        <f>SUM(BB13:BB50)</f>
        <v>120686.31</v>
      </c>
      <c r="BC51" s="50" t="str">
        <f>SpellNumber($E$2,BB51)</f>
        <v>INR  One Lakh Twenty Thousand Six Hundred &amp; Eighty Six  and Paise Thirty One Only</v>
      </c>
    </row>
    <row r="52" spans="1:55" ht="46.5" customHeight="1">
      <c r="A52" s="24" t="s">
        <v>36</v>
      </c>
      <c r="B52" s="25"/>
      <c r="C52" s="26"/>
      <c r="D52" s="61"/>
      <c r="E52" s="62" t="s">
        <v>44</v>
      </c>
      <c r="F52" s="53"/>
      <c r="G52" s="27"/>
      <c r="H52" s="28"/>
      <c r="I52" s="28"/>
      <c r="J52" s="28"/>
      <c r="K52" s="29"/>
      <c r="L52" s="30"/>
      <c r="M52" s="63"/>
      <c r="N52" s="31"/>
      <c r="O52" s="21"/>
      <c r="P52" s="21"/>
      <c r="Q52" s="21"/>
      <c r="R52" s="21"/>
      <c r="S52" s="2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64">
        <f>IF(ISBLANK(F52),0,IF(E52="Excess (+)",ROUND(BA51+(BA51*F52),2),IF(E52="Less (-)",ROUND(BA51+(BA51*F52*(-1)),2),IF(E52="At Par",BA51,0))))</f>
        <v>0</v>
      </c>
      <c r="BB52" s="65">
        <f>ROUND(BA52,0)</f>
        <v>0</v>
      </c>
      <c r="BC52" s="55" t="str">
        <f>SpellNumber($E$2,BB52)</f>
        <v>INR Zero Only</v>
      </c>
    </row>
    <row r="53" spans="1:55" ht="45.75" customHeight="1">
      <c r="A53" s="23" t="s">
        <v>37</v>
      </c>
      <c r="B53" s="23"/>
      <c r="C53" s="71" t="str">
        <f>SpellNumber($E$2,BB52)</f>
        <v>INR Zero Only</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2"/>
    </row>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4" ht="15"/>
    <row r="2115" ht="15"/>
    <row r="2116" ht="15"/>
    <row r="2119" ht="15"/>
    <row r="2120" ht="15"/>
    <row r="2121" ht="15"/>
    <row r="2122" ht="15"/>
    <row r="2123" ht="15"/>
    <row r="2124" ht="15"/>
    <row r="2125" ht="15"/>
    <row r="2126" ht="15"/>
    <row r="2127" ht="15"/>
    <row r="2128" ht="15"/>
    <row r="2129" ht="15"/>
    <row r="2131" ht="15"/>
    <row r="2132" ht="15"/>
    <row r="2133" ht="15"/>
    <row r="2134" ht="15"/>
    <row r="2137" ht="15"/>
    <row r="2139" ht="15"/>
    <row r="2140" ht="15"/>
    <row r="2141" ht="15"/>
    <row r="2142" ht="15"/>
    <row r="2143" ht="15"/>
    <row r="2144" ht="15"/>
    <row r="2147" ht="15"/>
  </sheetData>
  <sheetProtection password="8F23" sheet="1"/>
  <mergeCells count="28">
    <mergeCell ref="D13:BC13"/>
    <mergeCell ref="B8:BC8"/>
    <mergeCell ref="C53:BC53"/>
    <mergeCell ref="A1:L1"/>
    <mergeCell ref="A4:BC4"/>
    <mergeCell ref="A5:BC5"/>
    <mergeCell ref="A6:BC6"/>
    <mergeCell ref="A7:BC7"/>
    <mergeCell ref="A9:BC9"/>
    <mergeCell ref="D14:BC14"/>
    <mergeCell ref="D16:BC16"/>
    <mergeCell ref="D18:BC18"/>
    <mergeCell ref="D19:BC19"/>
    <mergeCell ref="D21:BC21"/>
    <mergeCell ref="D24:BC24"/>
    <mergeCell ref="D27:BC27"/>
    <mergeCell ref="D28:BC28"/>
    <mergeCell ref="D31:BC31"/>
    <mergeCell ref="D33:BC33"/>
    <mergeCell ref="D35:BC35"/>
    <mergeCell ref="D36:BC36"/>
    <mergeCell ref="D39:BC39"/>
    <mergeCell ref="D40:BC40"/>
    <mergeCell ref="D43:BC43"/>
    <mergeCell ref="D44:BC44"/>
    <mergeCell ref="D45:BC45"/>
    <mergeCell ref="D47:BC47"/>
    <mergeCell ref="D49:BC49"/>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2">
      <formula1>IF(E52="Select",-1,IF(E52="At Par",0,0))</formula1>
      <formula2>IF(E52="Select",-1,IF(E52="At Par",0,0.99))</formula2>
    </dataValidation>
    <dataValidation type="list" allowBlank="1" showErrorMessage="1" sqref="E5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2">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2">
      <formula1>0</formula1>
      <formula2>IF(#REF!&lt;&gt;"Select",99.9,0)</formula2>
    </dataValidation>
    <dataValidation allowBlank="1" showInputMessage="1" showErrorMessage="1" promptTitle="Units" prompt="Please enter Units in text" sqref="D15:E15 D17:E17 D20:E20 D22:E23 D25:E26 D29:E30 D32:E32 D34:E34 D37:E38 D41:E42 D46:E46 D48:E48 D50:E50">
      <formula1>0</formula1>
      <formula2>0</formula2>
    </dataValidation>
    <dataValidation type="decimal" allowBlank="1" showInputMessage="1" showErrorMessage="1" promptTitle="Quantity" prompt="Please enter the Quantity for this item. " errorTitle="Invalid Entry" error="Only Numeric Values are allowed. " sqref="F15 F17 F20 F22:F23 F25:F26 F29:F30 F32 F34 F37:F38 F41:F42 F46 F48 F50">
      <formula1>0</formula1>
      <formula2>999999999999999</formula2>
    </dataValidation>
    <dataValidation type="list" allowBlank="1" showErrorMessage="1" sqref="D13:D14 K15 D16 K17 D18:D19 K20 D21 K22:K23 D24 K25:K26 D27:D28 K29:K30 D31 K32 D33 K34 D35:D36 K37:K38 D39:D40 K41:K42 D43:D45 K46 D47 K48 K50 D4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0 G22:H23 G25:H26 G29:H30 G32:H32 G34:H34 G37:H38 G41:H42 G46:H46 G48:H48 G50:H50">
      <formula1>0</formula1>
      <formula2>999999999999999</formula2>
    </dataValidation>
    <dataValidation allowBlank="1" showInputMessage="1" showErrorMessage="1" promptTitle="Addition / Deduction" prompt="Please Choose the correct One" sqref="J15 J17 J20 J22:J23 J25:J26 J29:J30 J32 J34 J37:J38 J41:J42 J46 J48 J50">
      <formula1>0</formula1>
      <formula2>0</formula2>
    </dataValidation>
    <dataValidation type="list" showErrorMessage="1" sqref="I15 I17 I20 I22:I23 I25:I26 I29:I30 I32 I34 I37:I38 I41:I42 I46 I48 I5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0 N22:O23 N25:O26 N29:O30 N32:O32 N34:O34 N37:O38 N41:O42 N46:O46 N48:O48 N50:O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 R22:R23 R25:R26 R29:R30 R32 R34 R37:R38 R41:R42 R46 R48 R5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 Q22:Q23 Q25:Q26 Q29:Q30 Q32 Q34 Q37:Q38 Q41:Q42 Q46 Q48 Q5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 M22:M23 M25:M26 M29:M30 M32 M34 M37:M38 M41:M42 M46 M48 M50">
      <formula1>0</formula1>
      <formula2>999999999999999</formula2>
    </dataValidation>
    <dataValidation type="list" allowBlank="1" showInputMessage="1" showErrorMessage="1" sqref="L48 L13 L14 L15 L16 L17 L18 L19 L20 L21 L22 L23 L24 L25 L26 L27 L28 L29 L30 L31 L32 L33 L34 L35 L36 L37 L38 L39 L40 L41 L42 L43 L44 L45 L46 L47 L50 L49">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50">
      <formula1>0</formula1>
      <formula2>0</formula2>
    </dataValidation>
    <dataValidation type="decimal" allowBlank="1" showErrorMessage="1" errorTitle="Invalid Entry" error="Only Numeric Values are allowed. " sqref="A13:A50">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H16" sqref="H16"/>
    </sheetView>
  </sheetViews>
  <sheetFormatPr defaultColWidth="9.140625" defaultRowHeight="15"/>
  <sheetData>
    <row r="6" spans="5:11" ht="14.25">
      <c r="E6" s="77" t="s">
        <v>38</v>
      </c>
      <c r="F6" s="77"/>
      <c r="G6" s="77"/>
      <c r="H6" s="77"/>
      <c r="I6" s="77"/>
      <c r="J6" s="77"/>
      <c r="K6" s="77"/>
    </row>
    <row r="7" spans="5:11" ht="14.25">
      <c r="E7" s="78"/>
      <c r="F7" s="78"/>
      <c r="G7" s="78"/>
      <c r="H7" s="78"/>
      <c r="I7" s="78"/>
      <c r="J7" s="78"/>
      <c r="K7" s="78"/>
    </row>
    <row r="8" spans="5:11" ht="14.25">
      <c r="E8" s="78"/>
      <c r="F8" s="78"/>
      <c r="G8" s="78"/>
      <c r="H8" s="78"/>
      <c r="I8" s="78"/>
      <c r="J8" s="78"/>
      <c r="K8" s="78"/>
    </row>
    <row r="9" spans="5:11" ht="14.25">
      <c r="E9" s="78"/>
      <c r="F9" s="78"/>
      <c r="G9" s="78"/>
      <c r="H9" s="78"/>
      <c r="I9" s="78"/>
      <c r="J9" s="78"/>
      <c r="K9" s="78"/>
    </row>
    <row r="10" spans="5:11" ht="14.25">
      <c r="E10" s="78"/>
      <c r="F10" s="78"/>
      <c r="G10" s="78"/>
      <c r="H10" s="78"/>
      <c r="I10" s="78"/>
      <c r="J10" s="78"/>
      <c r="K10" s="78"/>
    </row>
    <row r="11" spans="5:11" ht="14.25">
      <c r="E11" s="78"/>
      <c r="F11" s="78"/>
      <c r="G11" s="78"/>
      <c r="H11" s="78"/>
      <c r="I11" s="78"/>
      <c r="J11" s="78"/>
      <c r="K11" s="78"/>
    </row>
    <row r="12" spans="5:11" ht="14.25">
      <c r="E12" s="78"/>
      <c r="F12" s="78"/>
      <c r="G12" s="78"/>
      <c r="H12" s="78"/>
      <c r="I12" s="78"/>
      <c r="J12" s="78"/>
      <c r="K12" s="78"/>
    </row>
    <row r="13" spans="5:11" ht="14.25">
      <c r="E13" s="78"/>
      <c r="F13" s="78"/>
      <c r="G13" s="78"/>
      <c r="H13" s="78"/>
      <c r="I13" s="78"/>
      <c r="J13" s="78"/>
      <c r="K13" s="78"/>
    </row>
    <row r="14" spans="5:11" ht="14.2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2022-03-24T07:34:55Z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